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tables/table4.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bad_billipino/Downloads/"/>
    </mc:Choice>
  </mc:AlternateContent>
  <xr:revisionPtr revIDLastSave="0" documentId="13_ncr:1_{8FB59219-CE76-E446-9842-1B58B8E4E857}" xr6:coauthVersionLast="47" xr6:coauthVersionMax="47" xr10:uidLastSave="{00000000-0000-0000-0000-000000000000}"/>
  <bookViews>
    <workbookView xWindow="0" yWindow="0" windowWidth="28800" windowHeight="18000" activeTab="6" xr2:uid="{37B5AC48-CC87-41B6-ADE1-742AA0893AF0}"/>
  </bookViews>
  <sheets>
    <sheet name="Original Data" sheetId="1" r:id="rId1"/>
    <sheet name="Cleaned Data" sheetId="3" r:id="rId2"/>
    <sheet name="Brief Statistics" sheetId="10" r:id="rId3"/>
    <sheet name="Gender Distribution" sheetId="5" r:id="rId4"/>
    <sheet name="Salary Analysis" sheetId="7" r:id="rId5"/>
    <sheet name="Ratings Analysis" sheetId="6" r:id="rId6"/>
    <sheet name="Compliance with Regulation" sheetId="9" r:id="rId7"/>
    <sheet name="Bonus Calculations" sheetId="12" r:id="rId8"/>
    <sheet name="Insight Explanation" sheetId="14" r:id="rId9"/>
    <sheet name="Insight Illustration" sheetId="8" r:id="rId10"/>
  </sheets>
  <definedNames>
    <definedName name="_xlcn.WorksheetConnection_EmploymentDataAnalysis.xlsxemp1" hidden="1">Emp[]</definedName>
    <definedName name="Slicer_Gender">#N/A</definedName>
    <definedName name="Slicer_Location">#N/A</definedName>
    <definedName name="Slicer_Location1">#N/A</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876F7934-8845-4945-9796-88D515C7AA90}">
      <x14:pivotCaches>
        <pivotCache cacheId="6"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 name="emp" connection="WorksheetConnection_Employment Data Analysis.xlsx!em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1" i="9" l="1"/>
  <c r="I2" i="3"/>
  <c r="J2" i="3" s="1"/>
  <c r="K2" i="3" s="1"/>
  <c r="I3" i="3"/>
  <c r="J3" i="3" s="1"/>
  <c r="K3" i="3" s="1"/>
  <c r="I4" i="3"/>
  <c r="J4" i="3" s="1"/>
  <c r="K4" i="3" s="1"/>
  <c r="I5" i="3"/>
  <c r="J5" i="3" s="1"/>
  <c r="K5" i="3" s="1"/>
  <c r="I6" i="3"/>
  <c r="J6" i="3" s="1"/>
  <c r="K6" i="3" s="1"/>
  <c r="I7" i="3"/>
  <c r="J7" i="3" s="1"/>
  <c r="K7" i="3" s="1"/>
  <c r="I8" i="3"/>
  <c r="J8" i="3" s="1"/>
  <c r="K8" i="3" s="1"/>
  <c r="I9" i="3"/>
  <c r="J9" i="3" s="1"/>
  <c r="K9" i="3" s="1"/>
  <c r="I10" i="3"/>
  <c r="J10" i="3" s="1"/>
  <c r="K10" i="3" s="1"/>
  <c r="I11" i="3"/>
  <c r="J11" i="3" s="1"/>
  <c r="K11" i="3" s="1"/>
  <c r="I12" i="3"/>
  <c r="J12" i="3" s="1"/>
  <c r="K12" i="3" s="1"/>
  <c r="I13" i="3"/>
  <c r="J13" i="3" s="1"/>
  <c r="K13" i="3" s="1"/>
  <c r="I14" i="3"/>
  <c r="J14" i="3" s="1"/>
  <c r="K14" i="3" s="1"/>
  <c r="I15" i="3"/>
  <c r="J15" i="3" s="1"/>
  <c r="K15" i="3" s="1"/>
  <c r="I16" i="3"/>
  <c r="J16" i="3" s="1"/>
  <c r="K16" i="3" s="1"/>
  <c r="I17" i="3"/>
  <c r="J17" i="3" s="1"/>
  <c r="K17" i="3" s="1"/>
  <c r="I18" i="3"/>
  <c r="J18" i="3" s="1"/>
  <c r="K18" i="3" s="1"/>
  <c r="I19" i="3"/>
  <c r="J19" i="3" s="1"/>
  <c r="K19" i="3" s="1"/>
  <c r="I20" i="3"/>
  <c r="J20" i="3" s="1"/>
  <c r="K20" i="3" s="1"/>
  <c r="I21" i="3"/>
  <c r="J21" i="3" s="1"/>
  <c r="K21" i="3" s="1"/>
  <c r="I22" i="3"/>
  <c r="J22" i="3" s="1"/>
  <c r="K22" i="3" s="1"/>
  <c r="I23" i="3"/>
  <c r="J23" i="3" s="1"/>
  <c r="K23" i="3" s="1"/>
  <c r="I24" i="3"/>
  <c r="J24" i="3" s="1"/>
  <c r="K24" i="3" s="1"/>
  <c r="I25" i="3"/>
  <c r="J25" i="3" s="1"/>
  <c r="K25" i="3" s="1"/>
  <c r="I26" i="3"/>
  <c r="J26" i="3" s="1"/>
  <c r="K26" i="3" s="1"/>
  <c r="I27" i="3"/>
  <c r="J27" i="3" s="1"/>
  <c r="K27" i="3" s="1"/>
  <c r="I28" i="3"/>
  <c r="J28" i="3" s="1"/>
  <c r="K28" i="3" s="1"/>
  <c r="I29" i="3"/>
  <c r="J29" i="3" s="1"/>
  <c r="K29" i="3" s="1"/>
  <c r="I30" i="3"/>
  <c r="J30" i="3" s="1"/>
  <c r="K30" i="3" s="1"/>
  <c r="I31" i="3"/>
  <c r="J31" i="3" s="1"/>
  <c r="K31" i="3" s="1"/>
  <c r="I32" i="3"/>
  <c r="J32" i="3" s="1"/>
  <c r="K32" i="3" s="1"/>
  <c r="I33" i="3"/>
  <c r="J33" i="3" s="1"/>
  <c r="K33" i="3" s="1"/>
  <c r="I34" i="3"/>
  <c r="J34" i="3" s="1"/>
  <c r="K34" i="3" s="1"/>
  <c r="I35" i="3"/>
  <c r="J35" i="3" s="1"/>
  <c r="K35" i="3" s="1"/>
  <c r="I36" i="3"/>
  <c r="J36" i="3" s="1"/>
  <c r="K36" i="3" s="1"/>
  <c r="I37" i="3"/>
  <c r="J37" i="3" s="1"/>
  <c r="K37" i="3" s="1"/>
  <c r="I38" i="3"/>
  <c r="J38" i="3" s="1"/>
  <c r="K38" i="3" s="1"/>
  <c r="I39" i="3"/>
  <c r="J39" i="3" s="1"/>
  <c r="K39" i="3" s="1"/>
  <c r="I40" i="3"/>
  <c r="J40" i="3" s="1"/>
  <c r="K40" i="3" s="1"/>
  <c r="I41" i="3"/>
  <c r="J41" i="3" s="1"/>
  <c r="K41" i="3" s="1"/>
  <c r="I42" i="3"/>
  <c r="J42" i="3" s="1"/>
  <c r="K42" i="3" s="1"/>
  <c r="I43" i="3"/>
  <c r="J43" i="3" s="1"/>
  <c r="K43" i="3" s="1"/>
  <c r="I44" i="3"/>
  <c r="J44" i="3" s="1"/>
  <c r="K44" i="3" s="1"/>
  <c r="I45" i="3"/>
  <c r="J45" i="3" s="1"/>
  <c r="K45" i="3" s="1"/>
  <c r="I46" i="3"/>
  <c r="J46" i="3" s="1"/>
  <c r="K46" i="3" s="1"/>
  <c r="I47" i="3"/>
  <c r="J47" i="3" s="1"/>
  <c r="K47" i="3" s="1"/>
  <c r="I48" i="3"/>
  <c r="J48" i="3" s="1"/>
  <c r="K48" i="3" s="1"/>
  <c r="I49" i="3"/>
  <c r="J49" i="3" s="1"/>
  <c r="K49" i="3" s="1"/>
  <c r="I50" i="3"/>
  <c r="J50" i="3" s="1"/>
  <c r="K50" i="3" s="1"/>
  <c r="I51" i="3"/>
  <c r="J51" i="3" s="1"/>
  <c r="K51" i="3" s="1"/>
  <c r="I52" i="3"/>
  <c r="J52" i="3" s="1"/>
  <c r="K52" i="3" s="1"/>
  <c r="I53" i="3"/>
  <c r="J53" i="3" s="1"/>
  <c r="K53" i="3" s="1"/>
  <c r="I54" i="3"/>
  <c r="J54" i="3" s="1"/>
  <c r="K54" i="3" s="1"/>
  <c r="I55" i="3"/>
  <c r="J55" i="3" s="1"/>
  <c r="K55" i="3" s="1"/>
  <c r="I56" i="3"/>
  <c r="J56" i="3" s="1"/>
  <c r="K56" i="3" s="1"/>
  <c r="I57" i="3"/>
  <c r="J57" i="3" s="1"/>
  <c r="K57" i="3" s="1"/>
  <c r="I58" i="3"/>
  <c r="J58" i="3" s="1"/>
  <c r="K58" i="3" s="1"/>
  <c r="I59" i="3"/>
  <c r="J59" i="3" s="1"/>
  <c r="K59" i="3" s="1"/>
  <c r="I60" i="3"/>
  <c r="J60" i="3" s="1"/>
  <c r="K60" i="3" s="1"/>
  <c r="I61" i="3"/>
  <c r="J61" i="3" s="1"/>
  <c r="K61" i="3" s="1"/>
  <c r="I62" i="3"/>
  <c r="J62" i="3" s="1"/>
  <c r="K62" i="3" s="1"/>
  <c r="I63" i="3"/>
  <c r="J63" i="3" s="1"/>
  <c r="K63" i="3" s="1"/>
  <c r="I64" i="3"/>
  <c r="J64" i="3" s="1"/>
  <c r="K64" i="3" s="1"/>
  <c r="I65" i="3"/>
  <c r="J65" i="3" s="1"/>
  <c r="K65" i="3" s="1"/>
  <c r="I66" i="3"/>
  <c r="J66" i="3" s="1"/>
  <c r="K66" i="3" s="1"/>
  <c r="I67" i="3"/>
  <c r="J67" i="3" s="1"/>
  <c r="K67" i="3" s="1"/>
  <c r="I68" i="3"/>
  <c r="J68" i="3" s="1"/>
  <c r="K68" i="3" s="1"/>
  <c r="I69" i="3"/>
  <c r="J69" i="3" s="1"/>
  <c r="K69" i="3" s="1"/>
  <c r="I70" i="3"/>
  <c r="J70" i="3" s="1"/>
  <c r="K70" i="3" s="1"/>
  <c r="I71" i="3"/>
  <c r="J71" i="3" s="1"/>
  <c r="K71" i="3" s="1"/>
  <c r="I72" i="3"/>
  <c r="J72" i="3" s="1"/>
  <c r="K72" i="3" s="1"/>
  <c r="I73" i="3"/>
  <c r="J73" i="3" s="1"/>
  <c r="K73" i="3" s="1"/>
  <c r="I74" i="3"/>
  <c r="J74" i="3" s="1"/>
  <c r="K74" i="3" s="1"/>
  <c r="I75" i="3"/>
  <c r="J75" i="3" s="1"/>
  <c r="K75" i="3" s="1"/>
  <c r="I76" i="3"/>
  <c r="J76" i="3" s="1"/>
  <c r="K76" i="3" s="1"/>
  <c r="I77" i="3"/>
  <c r="J77" i="3" s="1"/>
  <c r="K77" i="3" s="1"/>
  <c r="I78" i="3"/>
  <c r="J78" i="3" s="1"/>
  <c r="K78" i="3" s="1"/>
  <c r="I79" i="3"/>
  <c r="J79" i="3" s="1"/>
  <c r="K79" i="3" s="1"/>
  <c r="I80" i="3"/>
  <c r="J80" i="3" s="1"/>
  <c r="K80" i="3" s="1"/>
  <c r="I81" i="3"/>
  <c r="J81" i="3" s="1"/>
  <c r="K81" i="3" s="1"/>
  <c r="I82" i="3"/>
  <c r="J82" i="3" s="1"/>
  <c r="K82" i="3" s="1"/>
  <c r="I83" i="3"/>
  <c r="J83" i="3" s="1"/>
  <c r="K83" i="3" s="1"/>
  <c r="I84" i="3"/>
  <c r="J84" i="3" s="1"/>
  <c r="K84" i="3" s="1"/>
  <c r="I85" i="3"/>
  <c r="J85" i="3" s="1"/>
  <c r="K85" i="3" s="1"/>
  <c r="I86" i="3"/>
  <c r="J86" i="3" s="1"/>
  <c r="K86" i="3" s="1"/>
  <c r="I87" i="3"/>
  <c r="J87" i="3" s="1"/>
  <c r="K87" i="3" s="1"/>
  <c r="I88" i="3"/>
  <c r="J88" i="3" s="1"/>
  <c r="K88" i="3" s="1"/>
  <c r="I89" i="3"/>
  <c r="J89" i="3" s="1"/>
  <c r="K89" i="3" s="1"/>
  <c r="I90" i="3"/>
  <c r="J90" i="3" s="1"/>
  <c r="K90" i="3" s="1"/>
  <c r="I91" i="3"/>
  <c r="J91" i="3" s="1"/>
  <c r="K91" i="3" s="1"/>
  <c r="I92" i="3"/>
  <c r="J92" i="3" s="1"/>
  <c r="K92" i="3" s="1"/>
  <c r="I93" i="3"/>
  <c r="J93" i="3" s="1"/>
  <c r="K93" i="3" s="1"/>
  <c r="I94" i="3"/>
  <c r="J94" i="3" s="1"/>
  <c r="K94" i="3" s="1"/>
  <c r="I95" i="3"/>
  <c r="J95" i="3" s="1"/>
  <c r="K95" i="3" s="1"/>
  <c r="I96" i="3"/>
  <c r="J96" i="3" s="1"/>
  <c r="K96" i="3" s="1"/>
  <c r="I97" i="3"/>
  <c r="J97" i="3" s="1"/>
  <c r="K97" i="3" s="1"/>
  <c r="I98" i="3"/>
  <c r="J98" i="3" s="1"/>
  <c r="K98" i="3" s="1"/>
  <c r="I99" i="3"/>
  <c r="J99" i="3" s="1"/>
  <c r="K99" i="3" s="1"/>
  <c r="I100" i="3"/>
  <c r="J100" i="3" s="1"/>
  <c r="K100" i="3" s="1"/>
  <c r="I101" i="3"/>
  <c r="J101" i="3" s="1"/>
  <c r="K101" i="3" s="1"/>
  <c r="I102" i="3"/>
  <c r="J102" i="3" s="1"/>
  <c r="K102" i="3" s="1"/>
  <c r="I103" i="3"/>
  <c r="J103" i="3" s="1"/>
  <c r="K103" i="3" s="1"/>
  <c r="I104" i="3"/>
  <c r="J104" i="3" s="1"/>
  <c r="K104" i="3" s="1"/>
  <c r="I105" i="3"/>
  <c r="J105" i="3" s="1"/>
  <c r="K105" i="3" s="1"/>
  <c r="I106" i="3"/>
  <c r="J106" i="3" s="1"/>
  <c r="K106" i="3" s="1"/>
  <c r="I107" i="3"/>
  <c r="J107" i="3" s="1"/>
  <c r="K107" i="3" s="1"/>
  <c r="I108" i="3"/>
  <c r="J108" i="3" s="1"/>
  <c r="K108" i="3" s="1"/>
  <c r="I109" i="3"/>
  <c r="J109" i="3" s="1"/>
  <c r="K109" i="3" s="1"/>
  <c r="I110" i="3"/>
  <c r="J110" i="3" s="1"/>
  <c r="K110" i="3" s="1"/>
  <c r="I111" i="3"/>
  <c r="J111" i="3" s="1"/>
  <c r="K111" i="3" s="1"/>
  <c r="I112" i="3"/>
  <c r="J112" i="3" s="1"/>
  <c r="K112" i="3" s="1"/>
  <c r="I113" i="3"/>
  <c r="J113" i="3" s="1"/>
  <c r="K113" i="3" s="1"/>
  <c r="I114" i="3"/>
  <c r="J114" i="3" s="1"/>
  <c r="K114" i="3" s="1"/>
  <c r="I115" i="3"/>
  <c r="J115" i="3" s="1"/>
  <c r="K115" i="3" s="1"/>
  <c r="I116" i="3"/>
  <c r="J116" i="3" s="1"/>
  <c r="K116" i="3" s="1"/>
  <c r="I117" i="3"/>
  <c r="J117" i="3" s="1"/>
  <c r="K117" i="3" s="1"/>
  <c r="I118" i="3"/>
  <c r="J118" i="3" s="1"/>
  <c r="K118" i="3" s="1"/>
  <c r="I119" i="3"/>
  <c r="J119" i="3" s="1"/>
  <c r="K119" i="3" s="1"/>
  <c r="I120" i="3"/>
  <c r="J120" i="3" s="1"/>
  <c r="K120" i="3" s="1"/>
  <c r="I121" i="3"/>
  <c r="J121" i="3" s="1"/>
  <c r="K121" i="3" s="1"/>
  <c r="I122" i="3"/>
  <c r="J122" i="3" s="1"/>
  <c r="K122" i="3" s="1"/>
  <c r="I123" i="3"/>
  <c r="J123" i="3" s="1"/>
  <c r="K123" i="3" s="1"/>
  <c r="I124" i="3"/>
  <c r="J124" i="3" s="1"/>
  <c r="K124" i="3" s="1"/>
  <c r="I125" i="3"/>
  <c r="J125" i="3" s="1"/>
  <c r="K125" i="3" s="1"/>
  <c r="I126" i="3"/>
  <c r="J126" i="3" s="1"/>
  <c r="K126" i="3" s="1"/>
  <c r="I127" i="3"/>
  <c r="J127" i="3" s="1"/>
  <c r="K127" i="3" s="1"/>
  <c r="I128" i="3"/>
  <c r="J128" i="3" s="1"/>
  <c r="K128" i="3" s="1"/>
  <c r="I129" i="3"/>
  <c r="J129" i="3" s="1"/>
  <c r="K129" i="3" s="1"/>
  <c r="I130" i="3"/>
  <c r="J130" i="3" s="1"/>
  <c r="K130" i="3" s="1"/>
  <c r="I131" i="3"/>
  <c r="J131" i="3" s="1"/>
  <c r="K131" i="3" s="1"/>
  <c r="I132" i="3"/>
  <c r="J132" i="3" s="1"/>
  <c r="K132" i="3" s="1"/>
  <c r="I133" i="3"/>
  <c r="J133" i="3" s="1"/>
  <c r="K133" i="3" s="1"/>
  <c r="I134" i="3"/>
  <c r="J134" i="3" s="1"/>
  <c r="K134" i="3" s="1"/>
  <c r="I135" i="3"/>
  <c r="J135" i="3" s="1"/>
  <c r="K135" i="3" s="1"/>
  <c r="I136" i="3"/>
  <c r="J136" i="3" s="1"/>
  <c r="K136" i="3" s="1"/>
  <c r="I137" i="3"/>
  <c r="J137" i="3" s="1"/>
  <c r="K137" i="3" s="1"/>
  <c r="I138" i="3"/>
  <c r="J138" i="3" s="1"/>
  <c r="K138" i="3" s="1"/>
  <c r="I139" i="3"/>
  <c r="J139" i="3" s="1"/>
  <c r="K139" i="3" s="1"/>
  <c r="I140" i="3"/>
  <c r="J140" i="3" s="1"/>
  <c r="K140" i="3" s="1"/>
  <c r="I141" i="3"/>
  <c r="J141" i="3" s="1"/>
  <c r="K141" i="3" s="1"/>
  <c r="I142" i="3"/>
  <c r="J142" i="3" s="1"/>
  <c r="K142" i="3" s="1"/>
  <c r="I143" i="3"/>
  <c r="J143" i="3" s="1"/>
  <c r="K143" i="3" s="1"/>
  <c r="I144" i="3"/>
  <c r="J144" i="3" s="1"/>
  <c r="K144" i="3" s="1"/>
  <c r="I145" i="3"/>
  <c r="J145" i="3" s="1"/>
  <c r="K145" i="3" s="1"/>
  <c r="I146" i="3"/>
  <c r="J146" i="3" s="1"/>
  <c r="K146" i="3" s="1"/>
  <c r="I147" i="3"/>
  <c r="J147" i="3" s="1"/>
  <c r="K147" i="3" s="1"/>
  <c r="I148" i="3"/>
  <c r="J148" i="3" s="1"/>
  <c r="K148" i="3" s="1"/>
  <c r="I149" i="3"/>
  <c r="J149" i="3" s="1"/>
  <c r="K149" i="3" s="1"/>
  <c r="I150" i="3"/>
  <c r="J150" i="3" s="1"/>
  <c r="K150" i="3" s="1"/>
  <c r="I151" i="3"/>
  <c r="J151" i="3" s="1"/>
  <c r="K151" i="3" s="1"/>
  <c r="I152" i="3"/>
  <c r="J152" i="3" s="1"/>
  <c r="K152" i="3" s="1"/>
  <c r="I153" i="3"/>
  <c r="J153" i="3" s="1"/>
  <c r="K153" i="3" s="1"/>
  <c r="I154" i="3"/>
  <c r="J154" i="3" s="1"/>
  <c r="K154" i="3" s="1"/>
  <c r="I155" i="3"/>
  <c r="J155" i="3" s="1"/>
  <c r="K155" i="3" s="1"/>
  <c r="I156" i="3"/>
  <c r="J156" i="3" s="1"/>
  <c r="K156" i="3" s="1"/>
  <c r="I157" i="3"/>
  <c r="J157" i="3" s="1"/>
  <c r="K157" i="3" s="1"/>
  <c r="I158" i="3"/>
  <c r="J158" i="3" s="1"/>
  <c r="K158" i="3" s="1"/>
  <c r="I159" i="3"/>
  <c r="J159" i="3" s="1"/>
  <c r="K159" i="3" s="1"/>
  <c r="I160" i="3"/>
  <c r="J160" i="3" s="1"/>
  <c r="K160" i="3" s="1"/>
  <c r="I161" i="3"/>
  <c r="J161" i="3" s="1"/>
  <c r="K161" i="3" s="1"/>
  <c r="I162" i="3"/>
  <c r="J162" i="3" s="1"/>
  <c r="K162" i="3" s="1"/>
  <c r="I163" i="3"/>
  <c r="J163" i="3" s="1"/>
  <c r="K163" i="3" s="1"/>
  <c r="I164" i="3"/>
  <c r="J164" i="3" s="1"/>
  <c r="K164" i="3" s="1"/>
  <c r="I165" i="3"/>
  <c r="J165" i="3" s="1"/>
  <c r="K165" i="3" s="1"/>
  <c r="I166" i="3"/>
  <c r="J166" i="3" s="1"/>
  <c r="K166" i="3" s="1"/>
  <c r="I167" i="3"/>
  <c r="J167" i="3" s="1"/>
  <c r="K167" i="3" s="1"/>
  <c r="I168" i="3"/>
  <c r="J168" i="3" s="1"/>
  <c r="K168" i="3" s="1"/>
  <c r="I169" i="3"/>
  <c r="J169" i="3" s="1"/>
  <c r="K169" i="3" s="1"/>
  <c r="I170" i="3"/>
  <c r="J170" i="3" s="1"/>
  <c r="K170" i="3" s="1"/>
  <c r="I171" i="3"/>
  <c r="J171" i="3" s="1"/>
  <c r="K171" i="3" s="1"/>
  <c r="I172" i="3"/>
  <c r="J172" i="3" s="1"/>
  <c r="K172" i="3" s="1"/>
  <c r="I173" i="3"/>
  <c r="J173" i="3" s="1"/>
  <c r="K173" i="3" s="1"/>
  <c r="I174" i="3"/>
  <c r="J174" i="3" s="1"/>
  <c r="K174" i="3" s="1"/>
  <c r="I175" i="3"/>
  <c r="J175" i="3" s="1"/>
  <c r="K175" i="3" s="1"/>
  <c r="I176" i="3"/>
  <c r="J176" i="3" s="1"/>
  <c r="K176" i="3" s="1"/>
  <c r="I177" i="3"/>
  <c r="J177" i="3" s="1"/>
  <c r="K177" i="3" s="1"/>
  <c r="I178" i="3"/>
  <c r="J178" i="3" s="1"/>
  <c r="K178" i="3" s="1"/>
  <c r="I179" i="3"/>
  <c r="J179" i="3" s="1"/>
  <c r="K179" i="3" s="1"/>
  <c r="I180" i="3"/>
  <c r="J180" i="3" s="1"/>
  <c r="K180" i="3" s="1"/>
  <c r="I181" i="3"/>
  <c r="J181" i="3" s="1"/>
  <c r="K181" i="3" s="1"/>
  <c r="I182" i="3"/>
  <c r="J182" i="3" s="1"/>
  <c r="K182" i="3" s="1"/>
  <c r="I183" i="3"/>
  <c r="J183" i="3" s="1"/>
  <c r="K183" i="3" s="1"/>
  <c r="I184" i="3"/>
  <c r="J184" i="3" s="1"/>
  <c r="K184" i="3" s="1"/>
  <c r="I185" i="3"/>
  <c r="J185" i="3" s="1"/>
  <c r="K185" i="3" s="1"/>
  <c r="I186" i="3"/>
  <c r="J186" i="3" s="1"/>
  <c r="K186" i="3" s="1"/>
  <c r="I187" i="3"/>
  <c r="J187" i="3" s="1"/>
  <c r="K187" i="3" s="1"/>
  <c r="I188" i="3"/>
  <c r="J188" i="3" s="1"/>
  <c r="K188" i="3" s="1"/>
  <c r="I189" i="3"/>
  <c r="J189" i="3" s="1"/>
  <c r="K189" i="3" s="1"/>
  <c r="I190" i="3"/>
  <c r="J190" i="3" s="1"/>
  <c r="K190" i="3" s="1"/>
  <c r="I191" i="3"/>
  <c r="J191" i="3" s="1"/>
  <c r="K191" i="3" s="1"/>
  <c r="I192" i="3"/>
  <c r="J192" i="3" s="1"/>
  <c r="K192" i="3" s="1"/>
  <c r="I193" i="3"/>
  <c r="J193" i="3" s="1"/>
  <c r="K193" i="3" s="1"/>
  <c r="I194" i="3"/>
  <c r="J194" i="3" s="1"/>
  <c r="K194" i="3" s="1"/>
  <c r="I195" i="3"/>
  <c r="J195" i="3" s="1"/>
  <c r="K195" i="3" s="1"/>
  <c r="I196" i="3"/>
  <c r="J196" i="3" s="1"/>
  <c r="K196" i="3" s="1"/>
  <c r="I197" i="3"/>
  <c r="J197" i="3" s="1"/>
  <c r="K197" i="3" s="1"/>
  <c r="I198" i="3"/>
  <c r="J198" i="3" s="1"/>
  <c r="K198" i="3" s="1"/>
  <c r="I199" i="3"/>
  <c r="J199" i="3" s="1"/>
  <c r="K199" i="3" s="1"/>
  <c r="I200" i="3"/>
  <c r="J200" i="3" s="1"/>
  <c r="K200" i="3" s="1"/>
  <c r="I201" i="3"/>
  <c r="J201" i="3" s="1"/>
  <c r="K201" i="3" s="1"/>
  <c r="I202" i="3"/>
  <c r="J202" i="3" s="1"/>
  <c r="K202" i="3" s="1"/>
  <c r="I203" i="3"/>
  <c r="J203" i="3" s="1"/>
  <c r="K203" i="3" s="1"/>
  <c r="I204" i="3"/>
  <c r="J204" i="3" s="1"/>
  <c r="K204" i="3" s="1"/>
  <c r="I205" i="3"/>
  <c r="J205" i="3" s="1"/>
  <c r="K205" i="3" s="1"/>
  <c r="I206" i="3"/>
  <c r="J206" i="3" s="1"/>
  <c r="K206" i="3" s="1"/>
  <c r="I207" i="3"/>
  <c r="J207" i="3" s="1"/>
  <c r="K207" i="3" s="1"/>
  <c r="I208" i="3"/>
  <c r="J208" i="3" s="1"/>
  <c r="K208" i="3" s="1"/>
  <c r="I209" i="3"/>
  <c r="J209" i="3" s="1"/>
  <c r="K209" i="3" s="1"/>
  <c r="I210" i="3"/>
  <c r="J210" i="3" s="1"/>
  <c r="K210" i="3" s="1"/>
  <c r="I211" i="3"/>
  <c r="J211" i="3" s="1"/>
  <c r="K211" i="3" s="1"/>
  <c r="I212" i="3"/>
  <c r="J212" i="3" s="1"/>
  <c r="K212" i="3" s="1"/>
  <c r="I213" i="3"/>
  <c r="J213" i="3" s="1"/>
  <c r="K213" i="3" s="1"/>
  <c r="I214" i="3"/>
  <c r="J214" i="3" s="1"/>
  <c r="K214" i="3" s="1"/>
  <c r="I215" i="3"/>
  <c r="J215" i="3" s="1"/>
  <c r="K215" i="3" s="1"/>
  <c r="I216" i="3"/>
  <c r="J216" i="3" s="1"/>
  <c r="K216" i="3" s="1"/>
  <c r="I217" i="3"/>
  <c r="J217" i="3" s="1"/>
  <c r="K217" i="3" s="1"/>
  <c r="I218" i="3"/>
  <c r="J218" i="3" s="1"/>
  <c r="K218" i="3" s="1"/>
  <c r="I219" i="3"/>
  <c r="J219" i="3" s="1"/>
  <c r="K219" i="3" s="1"/>
  <c r="I220" i="3"/>
  <c r="J220" i="3" s="1"/>
  <c r="K220" i="3" s="1"/>
  <c r="I221" i="3"/>
  <c r="J221" i="3" s="1"/>
  <c r="K221" i="3" s="1"/>
  <c r="I222" i="3"/>
  <c r="J222" i="3" s="1"/>
  <c r="K222" i="3" s="1"/>
  <c r="I223" i="3"/>
  <c r="J223" i="3" s="1"/>
  <c r="K223" i="3" s="1"/>
  <c r="I224" i="3"/>
  <c r="J224" i="3" s="1"/>
  <c r="K224" i="3" s="1"/>
  <c r="I225" i="3"/>
  <c r="J225" i="3" s="1"/>
  <c r="K225" i="3" s="1"/>
  <c r="I226" i="3"/>
  <c r="J226" i="3" s="1"/>
  <c r="K226" i="3" s="1"/>
  <c r="I227" i="3"/>
  <c r="J227" i="3" s="1"/>
  <c r="K227" i="3" s="1"/>
  <c r="I228" i="3"/>
  <c r="J228" i="3" s="1"/>
  <c r="K228" i="3" s="1"/>
  <c r="I229" i="3"/>
  <c r="J229" i="3" s="1"/>
  <c r="K229" i="3" s="1"/>
  <c r="I230" i="3"/>
  <c r="J230" i="3" s="1"/>
  <c r="K230" i="3" s="1"/>
  <c r="I231" i="3"/>
  <c r="J231" i="3" s="1"/>
  <c r="K231" i="3" s="1"/>
  <c r="I232" i="3"/>
  <c r="J232" i="3" s="1"/>
  <c r="K232" i="3" s="1"/>
  <c r="I233" i="3"/>
  <c r="J233" i="3" s="1"/>
  <c r="K233" i="3" s="1"/>
  <c r="I234" i="3"/>
  <c r="J234" i="3" s="1"/>
  <c r="K234" i="3" s="1"/>
  <c r="I235" i="3"/>
  <c r="J235" i="3" s="1"/>
  <c r="K235" i="3" s="1"/>
  <c r="I236" i="3"/>
  <c r="J236" i="3" s="1"/>
  <c r="K236" i="3" s="1"/>
  <c r="I237" i="3"/>
  <c r="J237" i="3" s="1"/>
  <c r="K237" i="3" s="1"/>
  <c r="I238" i="3"/>
  <c r="J238" i="3" s="1"/>
  <c r="K238" i="3" s="1"/>
  <c r="I239" i="3"/>
  <c r="J239" i="3" s="1"/>
  <c r="K239" i="3" s="1"/>
  <c r="I240" i="3"/>
  <c r="J240" i="3" s="1"/>
  <c r="K240" i="3" s="1"/>
  <c r="I241" i="3"/>
  <c r="J241" i="3" s="1"/>
  <c r="K241" i="3" s="1"/>
  <c r="I242" i="3"/>
  <c r="J242" i="3" s="1"/>
  <c r="K242" i="3" s="1"/>
  <c r="I243" i="3"/>
  <c r="J243" i="3" s="1"/>
  <c r="K243" i="3" s="1"/>
  <c r="I244" i="3"/>
  <c r="J244" i="3" s="1"/>
  <c r="K244" i="3" s="1"/>
  <c r="I245" i="3"/>
  <c r="J245" i="3" s="1"/>
  <c r="K245" i="3" s="1"/>
  <c r="I246" i="3"/>
  <c r="J246" i="3" s="1"/>
  <c r="K246" i="3" s="1"/>
  <c r="I247" i="3"/>
  <c r="J247" i="3" s="1"/>
  <c r="K247" i="3" s="1"/>
  <c r="I248" i="3"/>
  <c r="J248" i="3" s="1"/>
  <c r="K248" i="3" s="1"/>
  <c r="I249" i="3"/>
  <c r="J249" i="3" s="1"/>
  <c r="K249" i="3" s="1"/>
  <c r="I250" i="3"/>
  <c r="J250" i="3" s="1"/>
  <c r="K250" i="3" s="1"/>
  <c r="I251" i="3"/>
  <c r="J251" i="3" s="1"/>
  <c r="K251" i="3" s="1"/>
  <c r="I252" i="3"/>
  <c r="J252" i="3" s="1"/>
  <c r="K252" i="3" s="1"/>
  <c r="I253" i="3"/>
  <c r="J253" i="3" s="1"/>
  <c r="K253" i="3" s="1"/>
  <c r="I254" i="3"/>
  <c r="J254" i="3" s="1"/>
  <c r="K254" i="3" s="1"/>
  <c r="I255" i="3"/>
  <c r="J255" i="3" s="1"/>
  <c r="K255" i="3" s="1"/>
  <c r="I256" i="3"/>
  <c r="J256" i="3" s="1"/>
  <c r="K256" i="3" s="1"/>
  <c r="I257" i="3"/>
  <c r="J257" i="3" s="1"/>
  <c r="K257" i="3" s="1"/>
  <c r="I258" i="3"/>
  <c r="J258" i="3" s="1"/>
  <c r="K258" i="3" s="1"/>
  <c r="I259" i="3"/>
  <c r="J259" i="3" s="1"/>
  <c r="K259" i="3" s="1"/>
  <c r="I260" i="3"/>
  <c r="J260" i="3" s="1"/>
  <c r="K260" i="3" s="1"/>
  <c r="I261" i="3"/>
  <c r="J261" i="3" s="1"/>
  <c r="K261" i="3" s="1"/>
  <c r="I262" i="3"/>
  <c r="J262" i="3" s="1"/>
  <c r="K262" i="3" s="1"/>
  <c r="I263" i="3"/>
  <c r="J263" i="3" s="1"/>
  <c r="K263" i="3" s="1"/>
  <c r="I264" i="3"/>
  <c r="J264" i="3" s="1"/>
  <c r="K264" i="3" s="1"/>
  <c r="I265" i="3"/>
  <c r="J265" i="3" s="1"/>
  <c r="K265" i="3" s="1"/>
  <c r="I266" i="3"/>
  <c r="J266" i="3" s="1"/>
  <c r="K266" i="3" s="1"/>
  <c r="I267" i="3"/>
  <c r="J267" i="3" s="1"/>
  <c r="K267" i="3" s="1"/>
  <c r="I268" i="3"/>
  <c r="J268" i="3" s="1"/>
  <c r="K268" i="3" s="1"/>
  <c r="I269" i="3"/>
  <c r="J269" i="3" s="1"/>
  <c r="K269" i="3" s="1"/>
  <c r="I270" i="3"/>
  <c r="J270" i="3" s="1"/>
  <c r="K270" i="3" s="1"/>
  <c r="I271" i="3"/>
  <c r="J271" i="3" s="1"/>
  <c r="K271" i="3" s="1"/>
  <c r="I272" i="3"/>
  <c r="J272" i="3" s="1"/>
  <c r="K272" i="3" s="1"/>
  <c r="I273" i="3"/>
  <c r="J273" i="3" s="1"/>
  <c r="K273" i="3" s="1"/>
  <c r="I274" i="3"/>
  <c r="J274" i="3" s="1"/>
  <c r="K274" i="3" s="1"/>
  <c r="I275" i="3"/>
  <c r="J275" i="3" s="1"/>
  <c r="K275" i="3" s="1"/>
  <c r="I276" i="3"/>
  <c r="J276" i="3" s="1"/>
  <c r="K276" i="3" s="1"/>
  <c r="I277" i="3"/>
  <c r="J277" i="3" s="1"/>
  <c r="K277" i="3" s="1"/>
  <c r="I278" i="3"/>
  <c r="J278" i="3" s="1"/>
  <c r="K278" i="3" s="1"/>
  <c r="I279" i="3"/>
  <c r="J279" i="3" s="1"/>
  <c r="K279" i="3" s="1"/>
  <c r="I280" i="3"/>
  <c r="J280" i="3" s="1"/>
  <c r="K280" i="3" s="1"/>
  <c r="I281" i="3"/>
  <c r="J281" i="3" s="1"/>
  <c r="K281" i="3" s="1"/>
  <c r="I282" i="3"/>
  <c r="J282" i="3" s="1"/>
  <c r="K282" i="3" s="1"/>
  <c r="I283" i="3"/>
  <c r="J283" i="3" s="1"/>
  <c r="K283" i="3" s="1"/>
  <c r="I284" i="3"/>
  <c r="J284" i="3" s="1"/>
  <c r="K284" i="3" s="1"/>
  <c r="I285" i="3"/>
  <c r="J285" i="3" s="1"/>
  <c r="K285" i="3" s="1"/>
  <c r="I286" i="3"/>
  <c r="J286" i="3" s="1"/>
  <c r="K286" i="3" s="1"/>
  <c r="I287" i="3"/>
  <c r="J287" i="3" s="1"/>
  <c r="K287" i="3" s="1"/>
  <c r="I288" i="3"/>
  <c r="J288" i="3" s="1"/>
  <c r="K288" i="3" s="1"/>
  <c r="I289" i="3"/>
  <c r="J289" i="3" s="1"/>
  <c r="K289" i="3" s="1"/>
  <c r="I290" i="3"/>
  <c r="J290" i="3" s="1"/>
  <c r="K290" i="3" s="1"/>
  <c r="I291" i="3"/>
  <c r="J291" i="3" s="1"/>
  <c r="K291" i="3" s="1"/>
  <c r="I292" i="3"/>
  <c r="J292" i="3" s="1"/>
  <c r="K292" i="3" s="1"/>
  <c r="I293" i="3"/>
  <c r="J293" i="3" s="1"/>
  <c r="K293" i="3" s="1"/>
  <c r="I294" i="3"/>
  <c r="J294" i="3" s="1"/>
  <c r="K294" i="3" s="1"/>
  <c r="I295" i="3"/>
  <c r="J295" i="3" s="1"/>
  <c r="K295" i="3" s="1"/>
  <c r="I296" i="3"/>
  <c r="J296" i="3" s="1"/>
  <c r="K296" i="3" s="1"/>
  <c r="I297" i="3"/>
  <c r="J297" i="3" s="1"/>
  <c r="K297" i="3" s="1"/>
  <c r="I298" i="3"/>
  <c r="J298" i="3" s="1"/>
  <c r="K298" i="3" s="1"/>
  <c r="I299" i="3"/>
  <c r="J299" i="3" s="1"/>
  <c r="K299" i="3" s="1"/>
  <c r="I300" i="3"/>
  <c r="J300" i="3" s="1"/>
  <c r="K300" i="3" s="1"/>
  <c r="I301" i="3"/>
  <c r="J301" i="3" s="1"/>
  <c r="K301" i="3" s="1"/>
  <c r="I302" i="3"/>
  <c r="J302" i="3" s="1"/>
  <c r="K302" i="3" s="1"/>
  <c r="I303" i="3"/>
  <c r="J303" i="3" s="1"/>
  <c r="K303" i="3" s="1"/>
  <c r="I304" i="3"/>
  <c r="J304" i="3" s="1"/>
  <c r="K304" i="3" s="1"/>
  <c r="I305" i="3"/>
  <c r="J305" i="3" s="1"/>
  <c r="K305" i="3" s="1"/>
  <c r="I306" i="3"/>
  <c r="J306" i="3" s="1"/>
  <c r="K306" i="3" s="1"/>
  <c r="I307" i="3"/>
  <c r="J307" i="3" s="1"/>
  <c r="K307" i="3" s="1"/>
  <c r="I308" i="3"/>
  <c r="J308" i="3" s="1"/>
  <c r="K308" i="3" s="1"/>
  <c r="I309" i="3"/>
  <c r="J309" i="3" s="1"/>
  <c r="K309" i="3" s="1"/>
  <c r="I310" i="3"/>
  <c r="J310" i="3" s="1"/>
  <c r="K310" i="3" s="1"/>
  <c r="I311" i="3"/>
  <c r="J311" i="3" s="1"/>
  <c r="K311" i="3" s="1"/>
  <c r="I312" i="3"/>
  <c r="J312" i="3" s="1"/>
  <c r="K312" i="3" s="1"/>
  <c r="I313" i="3"/>
  <c r="J313" i="3" s="1"/>
  <c r="K313" i="3" s="1"/>
  <c r="I314" i="3"/>
  <c r="J314" i="3" s="1"/>
  <c r="K314" i="3" s="1"/>
  <c r="I315" i="3"/>
  <c r="J315" i="3" s="1"/>
  <c r="K315" i="3" s="1"/>
  <c r="I316" i="3"/>
  <c r="J316" i="3" s="1"/>
  <c r="K316" i="3" s="1"/>
  <c r="I317" i="3"/>
  <c r="J317" i="3" s="1"/>
  <c r="K317" i="3" s="1"/>
  <c r="I318" i="3"/>
  <c r="J318" i="3" s="1"/>
  <c r="K318" i="3" s="1"/>
  <c r="I319" i="3"/>
  <c r="J319" i="3" s="1"/>
  <c r="K319" i="3" s="1"/>
  <c r="I320" i="3"/>
  <c r="J320" i="3" s="1"/>
  <c r="K320" i="3" s="1"/>
  <c r="I321" i="3"/>
  <c r="J321" i="3" s="1"/>
  <c r="K321" i="3" s="1"/>
  <c r="I322" i="3"/>
  <c r="J322" i="3" s="1"/>
  <c r="K322" i="3" s="1"/>
  <c r="I323" i="3"/>
  <c r="J323" i="3" s="1"/>
  <c r="K323" i="3" s="1"/>
  <c r="I324" i="3"/>
  <c r="J324" i="3" s="1"/>
  <c r="K324" i="3" s="1"/>
  <c r="I325" i="3"/>
  <c r="J325" i="3" s="1"/>
  <c r="K325" i="3" s="1"/>
  <c r="I326" i="3"/>
  <c r="J326" i="3" s="1"/>
  <c r="K326" i="3" s="1"/>
  <c r="I327" i="3"/>
  <c r="J327" i="3" s="1"/>
  <c r="K327" i="3" s="1"/>
  <c r="I328" i="3"/>
  <c r="J328" i="3" s="1"/>
  <c r="K328" i="3" s="1"/>
  <c r="I329" i="3"/>
  <c r="J329" i="3" s="1"/>
  <c r="K329" i="3" s="1"/>
  <c r="I330" i="3"/>
  <c r="J330" i="3" s="1"/>
  <c r="K330" i="3" s="1"/>
  <c r="I331" i="3"/>
  <c r="J331" i="3" s="1"/>
  <c r="K331" i="3" s="1"/>
  <c r="I332" i="3"/>
  <c r="J332" i="3" s="1"/>
  <c r="K332" i="3" s="1"/>
  <c r="I333" i="3"/>
  <c r="J333" i="3" s="1"/>
  <c r="K333" i="3" s="1"/>
  <c r="I334" i="3"/>
  <c r="J334" i="3" s="1"/>
  <c r="K334" i="3" s="1"/>
  <c r="I335" i="3"/>
  <c r="J335" i="3" s="1"/>
  <c r="K335" i="3" s="1"/>
  <c r="I336" i="3"/>
  <c r="J336" i="3" s="1"/>
  <c r="K336" i="3" s="1"/>
  <c r="I337" i="3"/>
  <c r="J337" i="3" s="1"/>
  <c r="K337" i="3" s="1"/>
  <c r="I338" i="3"/>
  <c r="J338" i="3" s="1"/>
  <c r="K338" i="3" s="1"/>
  <c r="I339" i="3"/>
  <c r="J339" i="3" s="1"/>
  <c r="K339" i="3" s="1"/>
  <c r="I340" i="3"/>
  <c r="J340" i="3" s="1"/>
  <c r="K340" i="3" s="1"/>
  <c r="I341" i="3"/>
  <c r="J341" i="3" s="1"/>
  <c r="K341" i="3" s="1"/>
  <c r="I342" i="3"/>
  <c r="J342" i="3" s="1"/>
  <c r="K342" i="3" s="1"/>
  <c r="I343" i="3"/>
  <c r="J343" i="3" s="1"/>
  <c r="K343" i="3" s="1"/>
  <c r="I344" i="3"/>
  <c r="J344" i="3" s="1"/>
  <c r="K344" i="3" s="1"/>
  <c r="I345" i="3"/>
  <c r="J345" i="3" s="1"/>
  <c r="K345" i="3" s="1"/>
  <c r="I346" i="3"/>
  <c r="J346" i="3" s="1"/>
  <c r="K346" i="3" s="1"/>
  <c r="I347" i="3"/>
  <c r="J347" i="3" s="1"/>
  <c r="K347" i="3" s="1"/>
  <c r="I348" i="3"/>
  <c r="J348" i="3" s="1"/>
  <c r="K348" i="3" s="1"/>
  <c r="I349" i="3"/>
  <c r="J349" i="3" s="1"/>
  <c r="K349" i="3" s="1"/>
  <c r="I350" i="3"/>
  <c r="J350" i="3" s="1"/>
  <c r="K350" i="3" s="1"/>
  <c r="I351" i="3"/>
  <c r="J351" i="3" s="1"/>
  <c r="K351" i="3" s="1"/>
  <c r="I352" i="3"/>
  <c r="J352" i="3" s="1"/>
  <c r="K352" i="3" s="1"/>
  <c r="I353" i="3"/>
  <c r="J353" i="3" s="1"/>
  <c r="K353" i="3" s="1"/>
  <c r="I354" i="3"/>
  <c r="J354" i="3" s="1"/>
  <c r="K354" i="3" s="1"/>
  <c r="I355" i="3"/>
  <c r="J355" i="3" s="1"/>
  <c r="K355" i="3" s="1"/>
  <c r="I356" i="3"/>
  <c r="J356" i="3" s="1"/>
  <c r="K356" i="3" s="1"/>
  <c r="I357" i="3"/>
  <c r="J357" i="3" s="1"/>
  <c r="K357" i="3" s="1"/>
  <c r="I358" i="3"/>
  <c r="J358" i="3" s="1"/>
  <c r="K358" i="3" s="1"/>
  <c r="I359" i="3"/>
  <c r="J359" i="3" s="1"/>
  <c r="K359" i="3" s="1"/>
  <c r="I360" i="3"/>
  <c r="J360" i="3" s="1"/>
  <c r="K360" i="3" s="1"/>
  <c r="I361" i="3"/>
  <c r="J361" i="3" s="1"/>
  <c r="K361" i="3" s="1"/>
  <c r="I362" i="3"/>
  <c r="J362" i="3" s="1"/>
  <c r="K362" i="3" s="1"/>
  <c r="I363" i="3"/>
  <c r="J363" i="3" s="1"/>
  <c r="K363" i="3" s="1"/>
  <c r="I364" i="3"/>
  <c r="J364" i="3" s="1"/>
  <c r="K364" i="3" s="1"/>
  <c r="I365" i="3"/>
  <c r="J365" i="3" s="1"/>
  <c r="K365" i="3" s="1"/>
  <c r="I366" i="3"/>
  <c r="J366" i="3" s="1"/>
  <c r="K366" i="3" s="1"/>
  <c r="I367" i="3"/>
  <c r="J367" i="3" s="1"/>
  <c r="K367" i="3" s="1"/>
  <c r="I368" i="3"/>
  <c r="J368" i="3" s="1"/>
  <c r="K368" i="3" s="1"/>
  <c r="I369" i="3"/>
  <c r="J369" i="3" s="1"/>
  <c r="K369" i="3" s="1"/>
  <c r="I370" i="3"/>
  <c r="J370" i="3" s="1"/>
  <c r="K370" i="3" s="1"/>
  <c r="I371" i="3"/>
  <c r="J371" i="3" s="1"/>
  <c r="K371" i="3" s="1"/>
  <c r="I372" i="3"/>
  <c r="J372" i="3" s="1"/>
  <c r="K372" i="3" s="1"/>
  <c r="I373" i="3"/>
  <c r="J373" i="3" s="1"/>
  <c r="K373" i="3" s="1"/>
  <c r="I374" i="3"/>
  <c r="J374" i="3" s="1"/>
  <c r="K374" i="3" s="1"/>
  <c r="I375" i="3"/>
  <c r="J375" i="3" s="1"/>
  <c r="K375" i="3" s="1"/>
  <c r="I376" i="3"/>
  <c r="J376" i="3" s="1"/>
  <c r="K376" i="3" s="1"/>
  <c r="I377" i="3"/>
  <c r="J377" i="3" s="1"/>
  <c r="K377" i="3" s="1"/>
  <c r="I378" i="3"/>
  <c r="J378" i="3" s="1"/>
  <c r="K378" i="3" s="1"/>
  <c r="I379" i="3"/>
  <c r="J379" i="3" s="1"/>
  <c r="K379" i="3" s="1"/>
  <c r="I380" i="3"/>
  <c r="J380" i="3" s="1"/>
  <c r="K380" i="3" s="1"/>
  <c r="I381" i="3"/>
  <c r="J381" i="3" s="1"/>
  <c r="K381" i="3" s="1"/>
  <c r="I382" i="3"/>
  <c r="J382" i="3" s="1"/>
  <c r="K382" i="3" s="1"/>
  <c r="I383" i="3"/>
  <c r="J383" i="3" s="1"/>
  <c r="K383" i="3" s="1"/>
  <c r="I384" i="3"/>
  <c r="J384" i="3" s="1"/>
  <c r="K384" i="3" s="1"/>
  <c r="I385" i="3"/>
  <c r="J385" i="3" s="1"/>
  <c r="K385" i="3" s="1"/>
  <c r="I386" i="3"/>
  <c r="J386" i="3" s="1"/>
  <c r="K386" i="3" s="1"/>
  <c r="I387" i="3"/>
  <c r="J387" i="3" s="1"/>
  <c r="K387" i="3" s="1"/>
  <c r="I388" i="3"/>
  <c r="J388" i="3" s="1"/>
  <c r="K388" i="3" s="1"/>
  <c r="I389" i="3"/>
  <c r="J389" i="3" s="1"/>
  <c r="K389" i="3" s="1"/>
  <c r="I390" i="3"/>
  <c r="J390" i="3" s="1"/>
  <c r="K390" i="3" s="1"/>
  <c r="I391" i="3"/>
  <c r="J391" i="3" s="1"/>
  <c r="K391" i="3" s="1"/>
  <c r="I392" i="3"/>
  <c r="J392" i="3" s="1"/>
  <c r="K392" i="3" s="1"/>
  <c r="I393" i="3"/>
  <c r="J393" i="3" s="1"/>
  <c r="K393" i="3" s="1"/>
  <c r="I394" i="3"/>
  <c r="J394" i="3" s="1"/>
  <c r="K394" i="3" s="1"/>
  <c r="I395" i="3"/>
  <c r="J395" i="3" s="1"/>
  <c r="K395" i="3" s="1"/>
  <c r="I396" i="3"/>
  <c r="J396" i="3" s="1"/>
  <c r="K396" i="3" s="1"/>
  <c r="I397" i="3"/>
  <c r="J397" i="3" s="1"/>
  <c r="K397" i="3" s="1"/>
  <c r="I398" i="3"/>
  <c r="J398" i="3" s="1"/>
  <c r="K398" i="3" s="1"/>
  <c r="I399" i="3"/>
  <c r="J399" i="3" s="1"/>
  <c r="K399" i="3" s="1"/>
  <c r="I400" i="3"/>
  <c r="J400" i="3" s="1"/>
  <c r="K400" i="3" s="1"/>
  <c r="I401" i="3"/>
  <c r="J401" i="3" s="1"/>
  <c r="K401" i="3" s="1"/>
  <c r="I402" i="3"/>
  <c r="J402" i="3" s="1"/>
  <c r="K402" i="3" s="1"/>
  <c r="I403" i="3"/>
  <c r="J403" i="3" s="1"/>
  <c r="K403" i="3" s="1"/>
  <c r="I404" i="3"/>
  <c r="J404" i="3" s="1"/>
  <c r="K404" i="3" s="1"/>
  <c r="I405" i="3"/>
  <c r="J405" i="3" s="1"/>
  <c r="K405" i="3" s="1"/>
  <c r="I406" i="3"/>
  <c r="J406" i="3" s="1"/>
  <c r="K406" i="3" s="1"/>
  <c r="I407" i="3"/>
  <c r="J407" i="3" s="1"/>
  <c r="K407" i="3" s="1"/>
  <c r="I408" i="3"/>
  <c r="J408" i="3" s="1"/>
  <c r="K408" i="3" s="1"/>
  <c r="I409" i="3"/>
  <c r="J409" i="3" s="1"/>
  <c r="K409" i="3" s="1"/>
  <c r="I410" i="3"/>
  <c r="J410" i="3" s="1"/>
  <c r="K410" i="3" s="1"/>
  <c r="I411" i="3"/>
  <c r="J411" i="3" s="1"/>
  <c r="K411" i="3" s="1"/>
  <c r="I412" i="3"/>
  <c r="J412" i="3" s="1"/>
  <c r="K412" i="3" s="1"/>
  <c r="I413" i="3"/>
  <c r="J413" i="3" s="1"/>
  <c r="K413" i="3" s="1"/>
  <c r="I414" i="3"/>
  <c r="J414" i="3" s="1"/>
  <c r="K414" i="3" s="1"/>
  <c r="I415" i="3"/>
  <c r="J415" i="3" s="1"/>
  <c r="K415" i="3" s="1"/>
  <c r="I416" i="3"/>
  <c r="J416" i="3" s="1"/>
  <c r="K416" i="3" s="1"/>
  <c r="I417" i="3"/>
  <c r="J417" i="3" s="1"/>
  <c r="K417" i="3" s="1"/>
  <c r="I418" i="3"/>
  <c r="J418" i="3" s="1"/>
  <c r="K418" i="3" s="1"/>
  <c r="I419" i="3"/>
  <c r="J419" i="3" s="1"/>
  <c r="K419" i="3" s="1"/>
  <c r="I420" i="3"/>
  <c r="J420" i="3" s="1"/>
  <c r="K420" i="3" s="1"/>
  <c r="I421" i="3"/>
  <c r="J421" i="3" s="1"/>
  <c r="K421" i="3" s="1"/>
  <c r="I422" i="3"/>
  <c r="J422" i="3" s="1"/>
  <c r="K422" i="3" s="1"/>
  <c r="I423" i="3"/>
  <c r="J423" i="3" s="1"/>
  <c r="K423" i="3" s="1"/>
  <c r="I424" i="3"/>
  <c r="J424" i="3" s="1"/>
  <c r="K424" i="3" s="1"/>
  <c r="I425" i="3"/>
  <c r="J425" i="3" s="1"/>
  <c r="K425" i="3" s="1"/>
  <c r="I426" i="3"/>
  <c r="J426" i="3" s="1"/>
  <c r="K426" i="3" s="1"/>
  <c r="I427" i="3"/>
  <c r="J427" i="3" s="1"/>
  <c r="K427" i="3" s="1"/>
  <c r="I428" i="3"/>
  <c r="J428" i="3" s="1"/>
  <c r="K428" i="3" s="1"/>
  <c r="I429" i="3"/>
  <c r="J429" i="3" s="1"/>
  <c r="K429" i="3" s="1"/>
  <c r="I430" i="3"/>
  <c r="J430" i="3" s="1"/>
  <c r="K430" i="3" s="1"/>
  <c r="I431" i="3"/>
  <c r="J431" i="3" s="1"/>
  <c r="K431" i="3" s="1"/>
  <c r="I432" i="3"/>
  <c r="J432" i="3" s="1"/>
  <c r="K432" i="3" s="1"/>
  <c r="I433" i="3"/>
  <c r="J433" i="3" s="1"/>
  <c r="K433" i="3" s="1"/>
  <c r="I434" i="3"/>
  <c r="J434" i="3" s="1"/>
  <c r="K434" i="3" s="1"/>
  <c r="I435" i="3"/>
  <c r="J435" i="3" s="1"/>
  <c r="K435" i="3" s="1"/>
  <c r="I436" i="3"/>
  <c r="J436" i="3" s="1"/>
  <c r="K436" i="3" s="1"/>
  <c r="I437" i="3"/>
  <c r="J437" i="3" s="1"/>
  <c r="K437" i="3" s="1"/>
  <c r="I438" i="3"/>
  <c r="J438" i="3" s="1"/>
  <c r="K438" i="3" s="1"/>
  <c r="I439" i="3"/>
  <c r="J439" i="3" s="1"/>
  <c r="K439" i="3" s="1"/>
  <c r="I440" i="3"/>
  <c r="J440" i="3" s="1"/>
  <c r="K440" i="3" s="1"/>
  <c r="I441" i="3"/>
  <c r="J441" i="3" s="1"/>
  <c r="K441" i="3" s="1"/>
  <c r="I442" i="3"/>
  <c r="J442" i="3" s="1"/>
  <c r="K442" i="3" s="1"/>
  <c r="I443" i="3"/>
  <c r="J443" i="3" s="1"/>
  <c r="K443" i="3" s="1"/>
  <c r="I444" i="3"/>
  <c r="J444" i="3" s="1"/>
  <c r="K444" i="3" s="1"/>
  <c r="I445" i="3"/>
  <c r="J445" i="3" s="1"/>
  <c r="K445" i="3" s="1"/>
  <c r="I446" i="3"/>
  <c r="J446" i="3" s="1"/>
  <c r="K446" i="3" s="1"/>
  <c r="I447" i="3"/>
  <c r="J447" i="3" s="1"/>
  <c r="K447" i="3" s="1"/>
  <c r="I448" i="3"/>
  <c r="J448" i="3" s="1"/>
  <c r="K448" i="3" s="1"/>
  <c r="I449" i="3"/>
  <c r="J449" i="3" s="1"/>
  <c r="K449" i="3" s="1"/>
  <c r="I450" i="3"/>
  <c r="J450" i="3" s="1"/>
  <c r="K450" i="3" s="1"/>
  <c r="I451" i="3"/>
  <c r="J451" i="3" s="1"/>
  <c r="K451" i="3" s="1"/>
  <c r="I452" i="3"/>
  <c r="J452" i="3" s="1"/>
  <c r="K452" i="3" s="1"/>
  <c r="I453" i="3"/>
  <c r="J453" i="3" s="1"/>
  <c r="K453" i="3" s="1"/>
  <c r="I454" i="3"/>
  <c r="J454" i="3" s="1"/>
  <c r="K454" i="3" s="1"/>
  <c r="I455" i="3"/>
  <c r="J455" i="3" s="1"/>
  <c r="K455" i="3" s="1"/>
  <c r="I456" i="3"/>
  <c r="J456" i="3" s="1"/>
  <c r="K456" i="3" s="1"/>
  <c r="I457" i="3"/>
  <c r="J457" i="3" s="1"/>
  <c r="K457" i="3" s="1"/>
  <c r="I458" i="3"/>
  <c r="J458" i="3" s="1"/>
  <c r="K458" i="3" s="1"/>
  <c r="I459" i="3"/>
  <c r="J459" i="3" s="1"/>
  <c r="K459" i="3" s="1"/>
  <c r="I460" i="3"/>
  <c r="J460" i="3" s="1"/>
  <c r="K460" i="3" s="1"/>
  <c r="I461" i="3"/>
  <c r="J461" i="3" s="1"/>
  <c r="K461" i="3" s="1"/>
  <c r="I462" i="3"/>
  <c r="J462" i="3" s="1"/>
  <c r="K462" i="3" s="1"/>
  <c r="I463" i="3"/>
  <c r="J463" i="3" s="1"/>
  <c r="K463" i="3" s="1"/>
  <c r="I464" i="3"/>
  <c r="J464" i="3" s="1"/>
  <c r="K464" i="3" s="1"/>
  <c r="I465" i="3"/>
  <c r="J465" i="3" s="1"/>
  <c r="K465" i="3" s="1"/>
  <c r="I466" i="3"/>
  <c r="J466" i="3" s="1"/>
  <c r="K466" i="3" s="1"/>
  <c r="I467" i="3"/>
  <c r="J467" i="3" s="1"/>
  <c r="K467" i="3" s="1"/>
  <c r="I468" i="3"/>
  <c r="J468" i="3" s="1"/>
  <c r="K468" i="3" s="1"/>
  <c r="I469" i="3"/>
  <c r="J469" i="3" s="1"/>
  <c r="K469" i="3" s="1"/>
  <c r="I470" i="3"/>
  <c r="J470" i="3" s="1"/>
  <c r="K470" i="3" s="1"/>
  <c r="I471" i="3"/>
  <c r="J471" i="3" s="1"/>
  <c r="K471" i="3" s="1"/>
  <c r="I472" i="3"/>
  <c r="J472" i="3" s="1"/>
  <c r="K472" i="3" s="1"/>
  <c r="I473" i="3"/>
  <c r="J473" i="3" s="1"/>
  <c r="K473" i="3" s="1"/>
  <c r="I474" i="3"/>
  <c r="J474" i="3" s="1"/>
  <c r="K474" i="3" s="1"/>
  <c r="I475" i="3"/>
  <c r="J475" i="3" s="1"/>
  <c r="K475" i="3" s="1"/>
  <c r="I476" i="3"/>
  <c r="J476" i="3" s="1"/>
  <c r="K476" i="3" s="1"/>
  <c r="I477" i="3"/>
  <c r="J477" i="3" s="1"/>
  <c r="K477" i="3" s="1"/>
  <c r="I478" i="3"/>
  <c r="J478" i="3" s="1"/>
  <c r="K478" i="3" s="1"/>
  <c r="I479" i="3"/>
  <c r="J479" i="3" s="1"/>
  <c r="K479" i="3" s="1"/>
  <c r="I480" i="3"/>
  <c r="J480" i="3" s="1"/>
  <c r="K480" i="3" s="1"/>
  <c r="I481" i="3"/>
  <c r="J481" i="3" s="1"/>
  <c r="K481" i="3" s="1"/>
  <c r="I482" i="3"/>
  <c r="J482" i="3" s="1"/>
  <c r="K482" i="3" s="1"/>
  <c r="I483" i="3"/>
  <c r="J483" i="3" s="1"/>
  <c r="K483" i="3" s="1"/>
  <c r="I484" i="3"/>
  <c r="J484" i="3" s="1"/>
  <c r="K484" i="3" s="1"/>
  <c r="I485" i="3"/>
  <c r="J485" i="3" s="1"/>
  <c r="K485" i="3" s="1"/>
  <c r="I486" i="3"/>
  <c r="J486" i="3" s="1"/>
  <c r="K486" i="3" s="1"/>
  <c r="I487" i="3"/>
  <c r="J487" i="3" s="1"/>
  <c r="K487" i="3" s="1"/>
  <c r="I488" i="3"/>
  <c r="J488" i="3" s="1"/>
  <c r="K488" i="3" s="1"/>
  <c r="I489" i="3"/>
  <c r="J489" i="3" s="1"/>
  <c r="K489" i="3" s="1"/>
  <c r="I490" i="3"/>
  <c r="J490" i="3" s="1"/>
  <c r="K490" i="3" s="1"/>
  <c r="I491" i="3"/>
  <c r="J491" i="3" s="1"/>
  <c r="K491" i="3" s="1"/>
  <c r="I492" i="3"/>
  <c r="J492" i="3" s="1"/>
  <c r="K492" i="3" s="1"/>
  <c r="I493" i="3"/>
  <c r="J493" i="3" s="1"/>
  <c r="K493" i="3" s="1"/>
  <c r="I494" i="3"/>
  <c r="J494" i="3" s="1"/>
  <c r="K494" i="3" s="1"/>
  <c r="I495" i="3"/>
  <c r="J495" i="3" s="1"/>
  <c r="K495" i="3" s="1"/>
  <c r="I496" i="3"/>
  <c r="J496" i="3" s="1"/>
  <c r="K496" i="3" s="1"/>
  <c r="I497" i="3"/>
  <c r="J497" i="3" s="1"/>
  <c r="K497" i="3" s="1"/>
  <c r="I498" i="3"/>
  <c r="J498" i="3" s="1"/>
  <c r="K498" i="3" s="1"/>
  <c r="I499" i="3"/>
  <c r="J499" i="3" s="1"/>
  <c r="K499" i="3" s="1"/>
  <c r="I500" i="3"/>
  <c r="J500" i="3" s="1"/>
  <c r="K500" i="3" s="1"/>
  <c r="I501" i="3"/>
  <c r="J501" i="3" s="1"/>
  <c r="K501" i="3" s="1"/>
  <c r="I502" i="3"/>
  <c r="J502" i="3" s="1"/>
  <c r="K502" i="3" s="1"/>
  <c r="I503" i="3"/>
  <c r="J503" i="3" s="1"/>
  <c r="K503" i="3" s="1"/>
  <c r="I504" i="3"/>
  <c r="J504" i="3" s="1"/>
  <c r="K504" i="3" s="1"/>
  <c r="I505" i="3"/>
  <c r="J505" i="3" s="1"/>
  <c r="K505" i="3" s="1"/>
  <c r="I506" i="3"/>
  <c r="J506" i="3" s="1"/>
  <c r="K506" i="3" s="1"/>
  <c r="I507" i="3"/>
  <c r="J507" i="3" s="1"/>
  <c r="K507" i="3" s="1"/>
  <c r="I508" i="3"/>
  <c r="J508" i="3" s="1"/>
  <c r="K508" i="3" s="1"/>
  <c r="I509" i="3"/>
  <c r="J509" i="3" s="1"/>
  <c r="K509" i="3" s="1"/>
  <c r="I510" i="3"/>
  <c r="J510" i="3" s="1"/>
  <c r="K510" i="3" s="1"/>
  <c r="I511" i="3"/>
  <c r="J511" i="3" s="1"/>
  <c r="K511" i="3" s="1"/>
  <c r="I512" i="3"/>
  <c r="J512" i="3" s="1"/>
  <c r="K512" i="3" s="1"/>
  <c r="I513" i="3"/>
  <c r="J513" i="3" s="1"/>
  <c r="K513" i="3" s="1"/>
  <c r="I514" i="3"/>
  <c r="J514" i="3" s="1"/>
  <c r="K514" i="3" s="1"/>
  <c r="I515" i="3"/>
  <c r="J515" i="3" s="1"/>
  <c r="K515" i="3" s="1"/>
  <c r="I516" i="3"/>
  <c r="J516" i="3" s="1"/>
  <c r="K516" i="3" s="1"/>
  <c r="I517" i="3"/>
  <c r="J517" i="3" s="1"/>
  <c r="K517" i="3" s="1"/>
  <c r="I518" i="3"/>
  <c r="J518" i="3" s="1"/>
  <c r="K518" i="3" s="1"/>
  <c r="I519" i="3"/>
  <c r="J519" i="3" s="1"/>
  <c r="K519" i="3" s="1"/>
  <c r="I520" i="3"/>
  <c r="J520" i="3" s="1"/>
  <c r="K520" i="3" s="1"/>
  <c r="I521" i="3"/>
  <c r="J521" i="3" s="1"/>
  <c r="K521" i="3" s="1"/>
  <c r="I522" i="3"/>
  <c r="J522" i="3" s="1"/>
  <c r="K522" i="3" s="1"/>
  <c r="I523" i="3"/>
  <c r="J523" i="3" s="1"/>
  <c r="K523" i="3" s="1"/>
  <c r="I524" i="3"/>
  <c r="J524" i="3" s="1"/>
  <c r="K524" i="3" s="1"/>
  <c r="I525" i="3"/>
  <c r="J525" i="3" s="1"/>
  <c r="K525" i="3" s="1"/>
  <c r="I526" i="3"/>
  <c r="J526" i="3" s="1"/>
  <c r="K526" i="3" s="1"/>
  <c r="I527" i="3"/>
  <c r="J527" i="3" s="1"/>
  <c r="K527" i="3" s="1"/>
  <c r="I528" i="3"/>
  <c r="J528" i="3" s="1"/>
  <c r="K528" i="3" s="1"/>
  <c r="I529" i="3"/>
  <c r="J529" i="3" s="1"/>
  <c r="K529" i="3" s="1"/>
  <c r="I530" i="3"/>
  <c r="J530" i="3" s="1"/>
  <c r="K530" i="3" s="1"/>
  <c r="I531" i="3"/>
  <c r="J531" i="3" s="1"/>
  <c r="K531" i="3" s="1"/>
  <c r="I532" i="3"/>
  <c r="J532" i="3" s="1"/>
  <c r="K532" i="3" s="1"/>
  <c r="I533" i="3"/>
  <c r="J533" i="3" s="1"/>
  <c r="K533" i="3" s="1"/>
  <c r="I534" i="3"/>
  <c r="J534" i="3" s="1"/>
  <c r="K534" i="3" s="1"/>
  <c r="I535" i="3"/>
  <c r="J535" i="3" s="1"/>
  <c r="K535" i="3" s="1"/>
  <c r="I536" i="3"/>
  <c r="J536" i="3" s="1"/>
  <c r="K536" i="3" s="1"/>
  <c r="I537" i="3"/>
  <c r="J537" i="3" s="1"/>
  <c r="K537" i="3" s="1"/>
  <c r="I538" i="3"/>
  <c r="J538" i="3" s="1"/>
  <c r="K538" i="3" s="1"/>
  <c r="I539" i="3"/>
  <c r="J539" i="3" s="1"/>
  <c r="K539" i="3" s="1"/>
  <c r="I540" i="3"/>
  <c r="J540" i="3" s="1"/>
  <c r="K540" i="3" s="1"/>
  <c r="I541" i="3"/>
  <c r="J541" i="3" s="1"/>
  <c r="K541" i="3" s="1"/>
  <c r="I542" i="3"/>
  <c r="J542" i="3" s="1"/>
  <c r="K542" i="3" s="1"/>
  <c r="I543" i="3"/>
  <c r="J543" i="3" s="1"/>
  <c r="K543" i="3" s="1"/>
  <c r="I544" i="3"/>
  <c r="J544" i="3" s="1"/>
  <c r="K544" i="3" s="1"/>
  <c r="I545" i="3"/>
  <c r="J545" i="3" s="1"/>
  <c r="K545" i="3" s="1"/>
  <c r="I546" i="3"/>
  <c r="J546" i="3" s="1"/>
  <c r="K546" i="3" s="1"/>
  <c r="I547" i="3"/>
  <c r="J547" i="3" s="1"/>
  <c r="K547" i="3" s="1"/>
  <c r="I548" i="3"/>
  <c r="J548" i="3" s="1"/>
  <c r="K548" i="3" s="1"/>
  <c r="I549" i="3"/>
  <c r="J549" i="3" s="1"/>
  <c r="K549" i="3" s="1"/>
  <c r="I550" i="3"/>
  <c r="J550" i="3" s="1"/>
  <c r="K550" i="3" s="1"/>
  <c r="I551" i="3"/>
  <c r="J551" i="3" s="1"/>
  <c r="K551" i="3" s="1"/>
  <c r="I552" i="3"/>
  <c r="J552" i="3" s="1"/>
  <c r="K552" i="3" s="1"/>
  <c r="I553" i="3"/>
  <c r="J553" i="3" s="1"/>
  <c r="K553" i="3" s="1"/>
  <c r="I554" i="3"/>
  <c r="J554" i="3" s="1"/>
  <c r="K554" i="3" s="1"/>
  <c r="I555" i="3"/>
  <c r="J555" i="3" s="1"/>
  <c r="K555" i="3" s="1"/>
  <c r="I556" i="3"/>
  <c r="J556" i="3" s="1"/>
  <c r="K556" i="3" s="1"/>
  <c r="I557" i="3"/>
  <c r="J557" i="3" s="1"/>
  <c r="K557" i="3" s="1"/>
  <c r="I558" i="3"/>
  <c r="J558" i="3" s="1"/>
  <c r="K558" i="3" s="1"/>
  <c r="I559" i="3"/>
  <c r="J559" i="3" s="1"/>
  <c r="K559" i="3" s="1"/>
  <c r="I560" i="3"/>
  <c r="J560" i="3" s="1"/>
  <c r="K560" i="3" s="1"/>
  <c r="I561" i="3"/>
  <c r="J561" i="3" s="1"/>
  <c r="K561" i="3" s="1"/>
  <c r="I562" i="3"/>
  <c r="J562" i="3" s="1"/>
  <c r="K562" i="3" s="1"/>
  <c r="I563" i="3"/>
  <c r="J563" i="3" s="1"/>
  <c r="K563" i="3" s="1"/>
  <c r="I564" i="3"/>
  <c r="J564" i="3" s="1"/>
  <c r="K564" i="3" s="1"/>
  <c r="I565" i="3"/>
  <c r="J565" i="3" s="1"/>
  <c r="K565" i="3" s="1"/>
  <c r="I566" i="3"/>
  <c r="J566" i="3" s="1"/>
  <c r="K566" i="3" s="1"/>
  <c r="I567" i="3"/>
  <c r="J567" i="3" s="1"/>
  <c r="K567" i="3" s="1"/>
  <c r="I568" i="3"/>
  <c r="J568" i="3" s="1"/>
  <c r="K568" i="3" s="1"/>
  <c r="I569" i="3"/>
  <c r="J569" i="3" s="1"/>
  <c r="K569" i="3" s="1"/>
  <c r="I570" i="3"/>
  <c r="J570" i="3" s="1"/>
  <c r="K570" i="3" s="1"/>
  <c r="I571" i="3"/>
  <c r="J571" i="3" s="1"/>
  <c r="K571" i="3" s="1"/>
  <c r="I572" i="3"/>
  <c r="J572" i="3" s="1"/>
  <c r="K572" i="3" s="1"/>
  <c r="I573" i="3"/>
  <c r="J573" i="3" s="1"/>
  <c r="K573" i="3" s="1"/>
  <c r="I574" i="3"/>
  <c r="J574" i="3" s="1"/>
  <c r="K574" i="3" s="1"/>
  <c r="I575" i="3"/>
  <c r="J575" i="3" s="1"/>
  <c r="K575" i="3" s="1"/>
  <c r="I576" i="3"/>
  <c r="J576" i="3" s="1"/>
  <c r="K576" i="3" s="1"/>
  <c r="I577" i="3"/>
  <c r="J577" i="3" s="1"/>
  <c r="K577" i="3" s="1"/>
  <c r="I578" i="3"/>
  <c r="J578" i="3" s="1"/>
  <c r="K578" i="3" s="1"/>
  <c r="I579" i="3"/>
  <c r="J579" i="3" s="1"/>
  <c r="K579" i="3" s="1"/>
  <c r="I580" i="3"/>
  <c r="J580" i="3" s="1"/>
  <c r="K580" i="3" s="1"/>
  <c r="I581" i="3"/>
  <c r="J581" i="3" s="1"/>
  <c r="K581" i="3" s="1"/>
  <c r="I582" i="3"/>
  <c r="J582" i="3" s="1"/>
  <c r="K582" i="3" s="1"/>
  <c r="I583" i="3"/>
  <c r="J583" i="3" s="1"/>
  <c r="K583" i="3" s="1"/>
  <c r="I584" i="3"/>
  <c r="J584" i="3" s="1"/>
  <c r="K584" i="3" s="1"/>
  <c r="I585" i="3"/>
  <c r="J585" i="3" s="1"/>
  <c r="K585" i="3" s="1"/>
  <c r="I586" i="3"/>
  <c r="J586" i="3" s="1"/>
  <c r="K586" i="3" s="1"/>
  <c r="I587" i="3"/>
  <c r="J587" i="3" s="1"/>
  <c r="K587" i="3" s="1"/>
  <c r="I588" i="3"/>
  <c r="J588" i="3" s="1"/>
  <c r="K588" i="3" s="1"/>
  <c r="I589" i="3"/>
  <c r="J589" i="3" s="1"/>
  <c r="K589" i="3" s="1"/>
  <c r="I590" i="3"/>
  <c r="J590" i="3" s="1"/>
  <c r="K590" i="3" s="1"/>
  <c r="I591" i="3"/>
  <c r="J591" i="3" s="1"/>
  <c r="K591" i="3" s="1"/>
  <c r="I592" i="3"/>
  <c r="J592" i="3" s="1"/>
  <c r="K592" i="3" s="1"/>
  <c r="I593" i="3"/>
  <c r="J593" i="3" s="1"/>
  <c r="K593" i="3" s="1"/>
  <c r="I594" i="3"/>
  <c r="J594" i="3" s="1"/>
  <c r="K594" i="3" s="1"/>
  <c r="I595" i="3"/>
  <c r="J595" i="3" s="1"/>
  <c r="K595" i="3" s="1"/>
  <c r="I596" i="3"/>
  <c r="J596" i="3" s="1"/>
  <c r="K596" i="3" s="1"/>
  <c r="I597" i="3"/>
  <c r="J597" i="3" s="1"/>
  <c r="K597" i="3" s="1"/>
  <c r="I598" i="3"/>
  <c r="J598" i="3" s="1"/>
  <c r="K598" i="3" s="1"/>
  <c r="I599" i="3"/>
  <c r="J599" i="3" s="1"/>
  <c r="K599" i="3" s="1"/>
  <c r="I600" i="3"/>
  <c r="J600" i="3" s="1"/>
  <c r="K600" i="3" s="1"/>
  <c r="I601" i="3"/>
  <c r="J601" i="3" s="1"/>
  <c r="K601" i="3" s="1"/>
  <c r="I602" i="3"/>
  <c r="J602" i="3" s="1"/>
  <c r="K602" i="3" s="1"/>
  <c r="I603" i="3"/>
  <c r="J603" i="3" s="1"/>
  <c r="K603" i="3" s="1"/>
  <c r="I604" i="3"/>
  <c r="J604" i="3" s="1"/>
  <c r="K604" i="3" s="1"/>
  <c r="I605" i="3"/>
  <c r="J605" i="3" s="1"/>
  <c r="K605" i="3" s="1"/>
  <c r="I606" i="3"/>
  <c r="J606" i="3" s="1"/>
  <c r="K606" i="3" s="1"/>
  <c r="I607" i="3"/>
  <c r="J607" i="3" s="1"/>
  <c r="K607" i="3" s="1"/>
  <c r="I608" i="3"/>
  <c r="J608" i="3" s="1"/>
  <c r="K608" i="3" s="1"/>
  <c r="I609" i="3"/>
  <c r="J609" i="3" s="1"/>
  <c r="K609" i="3" s="1"/>
  <c r="I610" i="3"/>
  <c r="J610" i="3" s="1"/>
  <c r="K610" i="3" s="1"/>
  <c r="I611" i="3"/>
  <c r="J611" i="3" s="1"/>
  <c r="K611" i="3" s="1"/>
  <c r="I612" i="3"/>
  <c r="J612" i="3" s="1"/>
  <c r="K612" i="3" s="1"/>
  <c r="I613" i="3"/>
  <c r="J613" i="3" s="1"/>
  <c r="K613" i="3" s="1"/>
  <c r="I614" i="3"/>
  <c r="J614" i="3" s="1"/>
  <c r="K614" i="3" s="1"/>
  <c r="I615" i="3"/>
  <c r="J615" i="3" s="1"/>
  <c r="K615" i="3" s="1"/>
  <c r="I616" i="3"/>
  <c r="J616" i="3" s="1"/>
  <c r="K616" i="3" s="1"/>
  <c r="I617" i="3"/>
  <c r="J617" i="3" s="1"/>
  <c r="K617" i="3" s="1"/>
  <c r="I618" i="3"/>
  <c r="J618" i="3" s="1"/>
  <c r="K618" i="3" s="1"/>
  <c r="I619" i="3"/>
  <c r="J619" i="3" s="1"/>
  <c r="K619" i="3" s="1"/>
  <c r="I620" i="3"/>
  <c r="J620" i="3" s="1"/>
  <c r="K620" i="3" s="1"/>
  <c r="I621" i="3"/>
  <c r="J621" i="3" s="1"/>
  <c r="K621" i="3" s="1"/>
  <c r="I622" i="3"/>
  <c r="J622" i="3" s="1"/>
  <c r="K622" i="3" s="1"/>
  <c r="I623" i="3"/>
  <c r="J623" i="3" s="1"/>
  <c r="K623" i="3" s="1"/>
  <c r="I624" i="3"/>
  <c r="J624" i="3" s="1"/>
  <c r="K624" i="3" s="1"/>
  <c r="I625" i="3"/>
  <c r="J625" i="3" s="1"/>
  <c r="K625" i="3" s="1"/>
  <c r="I626" i="3"/>
  <c r="J626" i="3" s="1"/>
  <c r="K626" i="3" s="1"/>
  <c r="I627" i="3"/>
  <c r="J627" i="3" s="1"/>
  <c r="K627" i="3" s="1"/>
  <c r="I628" i="3"/>
  <c r="J628" i="3" s="1"/>
  <c r="K628" i="3" s="1"/>
  <c r="I629" i="3"/>
  <c r="J629" i="3" s="1"/>
  <c r="K629" i="3" s="1"/>
  <c r="I630" i="3"/>
  <c r="J630" i="3" s="1"/>
  <c r="K630" i="3" s="1"/>
  <c r="I631" i="3"/>
  <c r="J631" i="3" s="1"/>
  <c r="K631" i="3" s="1"/>
  <c r="I632" i="3"/>
  <c r="J632" i="3" s="1"/>
  <c r="K632" i="3" s="1"/>
  <c r="I633" i="3"/>
  <c r="J633" i="3" s="1"/>
  <c r="K633" i="3" s="1"/>
  <c r="I634" i="3"/>
  <c r="J634" i="3" s="1"/>
  <c r="K634" i="3" s="1"/>
  <c r="I635" i="3"/>
  <c r="J635" i="3" s="1"/>
  <c r="K635" i="3" s="1"/>
  <c r="I636" i="3"/>
  <c r="J636" i="3" s="1"/>
  <c r="K636" i="3" s="1"/>
  <c r="I637" i="3"/>
  <c r="J637" i="3" s="1"/>
  <c r="K637" i="3" s="1"/>
  <c r="I638" i="3"/>
  <c r="J638" i="3" s="1"/>
  <c r="K638" i="3" s="1"/>
  <c r="I639" i="3"/>
  <c r="J639" i="3" s="1"/>
  <c r="K639" i="3" s="1"/>
  <c r="I640" i="3"/>
  <c r="J640" i="3" s="1"/>
  <c r="K640" i="3" s="1"/>
  <c r="I641" i="3"/>
  <c r="J641" i="3" s="1"/>
  <c r="K641" i="3" s="1"/>
  <c r="I642" i="3"/>
  <c r="J642" i="3" s="1"/>
  <c r="K642" i="3" s="1"/>
  <c r="I643" i="3"/>
  <c r="J643" i="3" s="1"/>
  <c r="K643" i="3" s="1"/>
  <c r="I644" i="3"/>
  <c r="J644" i="3" s="1"/>
  <c r="K644" i="3" s="1"/>
  <c r="I645" i="3"/>
  <c r="J645" i="3" s="1"/>
  <c r="K645" i="3" s="1"/>
  <c r="I646" i="3"/>
  <c r="J646" i="3" s="1"/>
  <c r="K646" i="3" s="1"/>
  <c r="I647" i="3"/>
  <c r="J647" i="3" s="1"/>
  <c r="K647" i="3" s="1"/>
  <c r="I648" i="3"/>
  <c r="J648" i="3" s="1"/>
  <c r="K648" i="3" s="1"/>
  <c r="I649" i="3"/>
  <c r="J649" i="3" s="1"/>
  <c r="K649" i="3" s="1"/>
  <c r="I650" i="3"/>
  <c r="J650" i="3" s="1"/>
  <c r="K650" i="3" s="1"/>
  <c r="I651" i="3"/>
  <c r="J651" i="3" s="1"/>
  <c r="K651" i="3" s="1"/>
  <c r="I652" i="3"/>
  <c r="J652" i="3" s="1"/>
  <c r="K652" i="3" s="1"/>
  <c r="I653" i="3"/>
  <c r="J653" i="3" s="1"/>
  <c r="K653" i="3" s="1"/>
  <c r="I654" i="3"/>
  <c r="J654" i="3" s="1"/>
  <c r="K654" i="3" s="1"/>
  <c r="I655" i="3"/>
  <c r="J655" i="3" s="1"/>
  <c r="K655" i="3" s="1"/>
  <c r="I656" i="3"/>
  <c r="J656" i="3" s="1"/>
  <c r="K656" i="3" s="1"/>
  <c r="I657" i="3"/>
  <c r="J657" i="3" s="1"/>
  <c r="K657" i="3" s="1"/>
  <c r="I658" i="3"/>
  <c r="J658" i="3" s="1"/>
  <c r="K658" i="3" s="1"/>
  <c r="I659" i="3"/>
  <c r="J659" i="3" s="1"/>
  <c r="K659" i="3" s="1"/>
  <c r="I660" i="3"/>
  <c r="J660" i="3" s="1"/>
  <c r="K660" i="3" s="1"/>
  <c r="I661" i="3"/>
  <c r="J661" i="3" s="1"/>
  <c r="K661" i="3" s="1"/>
  <c r="I662" i="3"/>
  <c r="J662" i="3" s="1"/>
  <c r="K662" i="3" s="1"/>
  <c r="I663" i="3"/>
  <c r="J663" i="3" s="1"/>
  <c r="K663" i="3" s="1"/>
  <c r="I664" i="3"/>
  <c r="J664" i="3" s="1"/>
  <c r="K664" i="3" s="1"/>
  <c r="I665" i="3"/>
  <c r="J665" i="3" s="1"/>
  <c r="K665" i="3" s="1"/>
  <c r="I666" i="3"/>
  <c r="J666" i="3" s="1"/>
  <c r="K666" i="3" s="1"/>
  <c r="I667" i="3"/>
  <c r="J667" i="3" s="1"/>
  <c r="K667" i="3" s="1"/>
  <c r="I668" i="3"/>
  <c r="J668" i="3" s="1"/>
  <c r="K668" i="3" s="1"/>
  <c r="I669" i="3"/>
  <c r="J669" i="3" s="1"/>
  <c r="K669" i="3" s="1"/>
  <c r="I670" i="3"/>
  <c r="J670" i="3" s="1"/>
  <c r="K670" i="3" s="1"/>
  <c r="I671" i="3"/>
  <c r="J671" i="3" s="1"/>
  <c r="K671" i="3" s="1"/>
  <c r="I672" i="3"/>
  <c r="J672" i="3" s="1"/>
  <c r="K672" i="3" s="1"/>
  <c r="I673" i="3"/>
  <c r="J673" i="3" s="1"/>
  <c r="K673" i="3" s="1"/>
  <c r="I674" i="3"/>
  <c r="J674" i="3" s="1"/>
  <c r="K674" i="3" s="1"/>
  <c r="I675" i="3"/>
  <c r="J675" i="3" s="1"/>
  <c r="K675" i="3" s="1"/>
  <c r="I676" i="3"/>
  <c r="J676" i="3" s="1"/>
  <c r="K676" i="3" s="1"/>
  <c r="I677" i="3"/>
  <c r="J677" i="3" s="1"/>
  <c r="K677" i="3" s="1"/>
  <c r="I678" i="3"/>
  <c r="J678" i="3" s="1"/>
  <c r="K678" i="3" s="1"/>
  <c r="I679" i="3"/>
  <c r="J679" i="3" s="1"/>
  <c r="K679" i="3" s="1"/>
  <c r="I680" i="3"/>
  <c r="J680" i="3" s="1"/>
  <c r="K680" i="3" s="1"/>
  <c r="I681" i="3"/>
  <c r="J681" i="3" s="1"/>
  <c r="K681" i="3" s="1"/>
  <c r="I682" i="3"/>
  <c r="J682" i="3" s="1"/>
  <c r="K682" i="3" s="1"/>
  <c r="I683" i="3"/>
  <c r="J683" i="3" s="1"/>
  <c r="K683" i="3" s="1"/>
  <c r="I684" i="3"/>
  <c r="J684" i="3" s="1"/>
  <c r="K684" i="3" s="1"/>
  <c r="I685" i="3"/>
  <c r="J685" i="3" s="1"/>
  <c r="K685" i="3" s="1"/>
  <c r="I686" i="3"/>
  <c r="J686" i="3" s="1"/>
  <c r="K686" i="3" s="1"/>
  <c r="I687" i="3"/>
  <c r="J687" i="3" s="1"/>
  <c r="K687" i="3" s="1"/>
  <c r="I688" i="3"/>
  <c r="J688" i="3" s="1"/>
  <c r="K688" i="3" s="1"/>
  <c r="I689" i="3"/>
  <c r="J689" i="3" s="1"/>
  <c r="K689" i="3" s="1"/>
  <c r="I690" i="3"/>
  <c r="J690" i="3" s="1"/>
  <c r="K690" i="3" s="1"/>
  <c r="I691" i="3"/>
  <c r="J691" i="3" s="1"/>
  <c r="K691" i="3" s="1"/>
  <c r="I692" i="3"/>
  <c r="J692" i="3" s="1"/>
  <c r="K692" i="3" s="1"/>
  <c r="I693" i="3"/>
  <c r="J693" i="3" s="1"/>
  <c r="K693" i="3" s="1"/>
  <c r="I694" i="3"/>
  <c r="J694" i="3" s="1"/>
  <c r="K694" i="3" s="1"/>
  <c r="I695" i="3"/>
  <c r="J695" i="3" s="1"/>
  <c r="K695" i="3" s="1"/>
  <c r="I696" i="3"/>
  <c r="J696" i="3" s="1"/>
  <c r="K696" i="3" s="1"/>
  <c r="I697" i="3"/>
  <c r="J697" i="3" s="1"/>
  <c r="K697" i="3" s="1"/>
  <c r="I698" i="3"/>
  <c r="J698" i="3" s="1"/>
  <c r="K698" i="3" s="1"/>
  <c r="I699" i="3"/>
  <c r="J699" i="3" s="1"/>
  <c r="K699" i="3" s="1"/>
  <c r="I700" i="3"/>
  <c r="J700" i="3" s="1"/>
  <c r="K700" i="3" s="1"/>
  <c r="I701" i="3"/>
  <c r="J701" i="3" s="1"/>
  <c r="K701" i="3" s="1"/>
  <c r="I702" i="3"/>
  <c r="J702" i="3" s="1"/>
  <c r="K702" i="3" s="1"/>
  <c r="I703" i="3"/>
  <c r="J703" i="3" s="1"/>
  <c r="K703" i="3" s="1"/>
  <c r="I704" i="3"/>
  <c r="J704" i="3" s="1"/>
  <c r="K704" i="3" s="1"/>
  <c r="I705" i="3"/>
  <c r="J705" i="3" s="1"/>
  <c r="K705" i="3" s="1"/>
  <c r="I706" i="3"/>
  <c r="J706" i="3" s="1"/>
  <c r="K706" i="3" s="1"/>
  <c r="I707" i="3"/>
  <c r="J707" i="3" s="1"/>
  <c r="K707" i="3" s="1"/>
  <c r="I708" i="3"/>
  <c r="J708" i="3" s="1"/>
  <c r="K708" i="3" s="1"/>
  <c r="I709" i="3"/>
  <c r="J709" i="3" s="1"/>
  <c r="K709" i="3" s="1"/>
  <c r="I710" i="3"/>
  <c r="J710" i="3" s="1"/>
  <c r="K710" i="3" s="1"/>
  <c r="I711" i="3"/>
  <c r="J711" i="3" s="1"/>
  <c r="K711" i="3" s="1"/>
  <c r="I712" i="3"/>
  <c r="J712" i="3" s="1"/>
  <c r="K712" i="3" s="1"/>
  <c r="I713" i="3"/>
  <c r="J713" i="3" s="1"/>
  <c r="K713" i="3" s="1"/>
  <c r="I714" i="3"/>
  <c r="J714" i="3" s="1"/>
  <c r="K714" i="3" s="1"/>
  <c r="I715" i="3"/>
  <c r="J715" i="3" s="1"/>
  <c r="K715" i="3" s="1"/>
  <c r="I716" i="3"/>
  <c r="J716" i="3" s="1"/>
  <c r="K716" i="3" s="1"/>
  <c r="I717" i="3"/>
  <c r="J717" i="3" s="1"/>
  <c r="K717" i="3" s="1"/>
  <c r="I718" i="3"/>
  <c r="J718" i="3" s="1"/>
  <c r="K718" i="3" s="1"/>
  <c r="I719" i="3"/>
  <c r="J719" i="3" s="1"/>
  <c r="K719" i="3" s="1"/>
  <c r="I720" i="3"/>
  <c r="J720" i="3" s="1"/>
  <c r="K720" i="3" s="1"/>
  <c r="I721" i="3"/>
  <c r="J721" i="3" s="1"/>
  <c r="K721" i="3" s="1"/>
  <c r="I722" i="3"/>
  <c r="J722" i="3" s="1"/>
  <c r="K722" i="3" s="1"/>
  <c r="I723" i="3"/>
  <c r="J723" i="3" s="1"/>
  <c r="K723" i="3" s="1"/>
  <c r="I724" i="3"/>
  <c r="J724" i="3" s="1"/>
  <c r="K724" i="3" s="1"/>
  <c r="I725" i="3"/>
  <c r="J725" i="3" s="1"/>
  <c r="K725" i="3" s="1"/>
  <c r="I726" i="3"/>
  <c r="J726" i="3" s="1"/>
  <c r="K726" i="3" s="1"/>
  <c r="I727" i="3"/>
  <c r="J727" i="3" s="1"/>
  <c r="K727" i="3" s="1"/>
  <c r="I728" i="3"/>
  <c r="J728" i="3" s="1"/>
  <c r="K728" i="3" s="1"/>
  <c r="I729" i="3"/>
  <c r="J729" i="3" s="1"/>
  <c r="K729" i="3" s="1"/>
  <c r="I730" i="3"/>
  <c r="J730" i="3" s="1"/>
  <c r="K730" i="3" s="1"/>
  <c r="I731" i="3"/>
  <c r="J731" i="3" s="1"/>
  <c r="K731" i="3" s="1"/>
  <c r="I732" i="3"/>
  <c r="J732" i="3" s="1"/>
  <c r="K732" i="3" s="1"/>
  <c r="I733" i="3"/>
  <c r="J733" i="3" s="1"/>
  <c r="K733" i="3" s="1"/>
  <c r="I734" i="3"/>
  <c r="J734" i="3" s="1"/>
  <c r="K734" i="3" s="1"/>
  <c r="I735" i="3"/>
  <c r="J735" i="3" s="1"/>
  <c r="K735" i="3" s="1"/>
  <c r="I736" i="3"/>
  <c r="J736" i="3" s="1"/>
  <c r="K736" i="3" s="1"/>
  <c r="I737" i="3"/>
  <c r="J737" i="3" s="1"/>
  <c r="K737" i="3" s="1"/>
  <c r="I738" i="3"/>
  <c r="J738" i="3" s="1"/>
  <c r="K738" i="3" s="1"/>
  <c r="I739" i="3"/>
  <c r="J739" i="3" s="1"/>
  <c r="K739" i="3" s="1"/>
  <c r="I740" i="3"/>
  <c r="J740" i="3" s="1"/>
  <c r="K740" i="3" s="1"/>
  <c r="I741" i="3"/>
  <c r="J741" i="3" s="1"/>
  <c r="K741" i="3" s="1"/>
  <c r="I742" i="3"/>
  <c r="J742" i="3" s="1"/>
  <c r="K742" i="3" s="1"/>
  <c r="I743" i="3"/>
  <c r="J743" i="3" s="1"/>
  <c r="K743" i="3" s="1"/>
  <c r="I744" i="3"/>
  <c r="J744" i="3" s="1"/>
  <c r="K744" i="3" s="1"/>
  <c r="I745" i="3"/>
  <c r="J745" i="3" s="1"/>
  <c r="K745" i="3" s="1"/>
  <c r="I746" i="3"/>
  <c r="J746" i="3" s="1"/>
  <c r="K746" i="3" s="1"/>
  <c r="I747" i="3"/>
  <c r="J747" i="3" s="1"/>
  <c r="K747" i="3" s="1"/>
  <c r="I748" i="3"/>
  <c r="J748" i="3" s="1"/>
  <c r="K748" i="3" s="1"/>
  <c r="I749" i="3"/>
  <c r="J749" i="3" s="1"/>
  <c r="K749" i="3" s="1"/>
  <c r="I750" i="3"/>
  <c r="J750" i="3" s="1"/>
  <c r="K750" i="3" s="1"/>
  <c r="I751" i="3"/>
  <c r="J751" i="3" s="1"/>
  <c r="K751" i="3" s="1"/>
  <c r="I752" i="3"/>
  <c r="J752" i="3" s="1"/>
  <c r="K752" i="3" s="1"/>
  <c r="I753" i="3"/>
  <c r="J753" i="3" s="1"/>
  <c r="K753" i="3" s="1"/>
  <c r="I754" i="3"/>
  <c r="J754" i="3" s="1"/>
  <c r="K754" i="3" s="1"/>
  <c r="I755" i="3"/>
  <c r="J755" i="3" s="1"/>
  <c r="K755" i="3" s="1"/>
  <c r="I756" i="3"/>
  <c r="J756" i="3" s="1"/>
  <c r="K756" i="3" s="1"/>
  <c r="I757" i="3"/>
  <c r="J757" i="3" s="1"/>
  <c r="K757" i="3" s="1"/>
  <c r="I758" i="3"/>
  <c r="J758" i="3" s="1"/>
  <c r="K758" i="3" s="1"/>
  <c r="I759" i="3"/>
  <c r="J759" i="3" s="1"/>
  <c r="K759" i="3" s="1"/>
  <c r="I760" i="3"/>
  <c r="J760" i="3" s="1"/>
  <c r="K760" i="3" s="1"/>
  <c r="I761" i="3"/>
  <c r="J761" i="3" s="1"/>
  <c r="K761" i="3" s="1"/>
  <c r="I762" i="3"/>
  <c r="J762" i="3" s="1"/>
  <c r="K762" i="3" s="1"/>
  <c r="I763" i="3"/>
  <c r="J763" i="3" s="1"/>
  <c r="K763" i="3" s="1"/>
  <c r="I764" i="3"/>
  <c r="J764" i="3" s="1"/>
  <c r="K764" i="3" s="1"/>
  <c r="I765" i="3"/>
  <c r="J765" i="3" s="1"/>
  <c r="K765" i="3" s="1"/>
  <c r="I766" i="3"/>
  <c r="J766" i="3" s="1"/>
  <c r="K766" i="3" s="1"/>
  <c r="I767" i="3"/>
  <c r="J767" i="3" s="1"/>
  <c r="K767" i="3" s="1"/>
  <c r="I768" i="3"/>
  <c r="J768" i="3" s="1"/>
  <c r="K768" i="3" s="1"/>
  <c r="I769" i="3"/>
  <c r="J769" i="3" s="1"/>
  <c r="K769" i="3" s="1"/>
  <c r="I770" i="3"/>
  <c r="J770" i="3" s="1"/>
  <c r="K770" i="3" s="1"/>
  <c r="I771" i="3"/>
  <c r="J771" i="3" s="1"/>
  <c r="K771" i="3" s="1"/>
  <c r="I772" i="3"/>
  <c r="J772" i="3" s="1"/>
  <c r="K772" i="3" s="1"/>
  <c r="I773" i="3"/>
  <c r="J773" i="3" s="1"/>
  <c r="K773" i="3" s="1"/>
  <c r="I774" i="3"/>
  <c r="J774" i="3" s="1"/>
  <c r="K774" i="3" s="1"/>
  <c r="I775" i="3"/>
  <c r="J775" i="3" s="1"/>
  <c r="K775" i="3" s="1"/>
  <c r="I776" i="3"/>
  <c r="J776" i="3" s="1"/>
  <c r="K776" i="3" s="1"/>
  <c r="I777" i="3"/>
  <c r="J777" i="3" s="1"/>
  <c r="K777" i="3" s="1"/>
  <c r="I778" i="3"/>
  <c r="J778" i="3" s="1"/>
  <c r="K778" i="3" s="1"/>
  <c r="I779" i="3"/>
  <c r="J779" i="3" s="1"/>
  <c r="K779" i="3" s="1"/>
  <c r="I780" i="3"/>
  <c r="J780" i="3" s="1"/>
  <c r="K780" i="3" s="1"/>
  <c r="I781" i="3"/>
  <c r="J781" i="3" s="1"/>
  <c r="K781" i="3" s="1"/>
  <c r="I782" i="3"/>
  <c r="J782" i="3" s="1"/>
  <c r="K782" i="3" s="1"/>
  <c r="I783" i="3"/>
  <c r="J783" i="3" s="1"/>
  <c r="K783" i="3" s="1"/>
  <c r="I784" i="3"/>
  <c r="J784" i="3" s="1"/>
  <c r="K784" i="3" s="1"/>
  <c r="I785" i="3"/>
  <c r="J785" i="3" s="1"/>
  <c r="K785" i="3" s="1"/>
  <c r="I786" i="3"/>
  <c r="J786" i="3" s="1"/>
  <c r="K786" i="3" s="1"/>
  <c r="I787" i="3"/>
  <c r="J787" i="3" s="1"/>
  <c r="K787" i="3" s="1"/>
  <c r="I788" i="3"/>
  <c r="J788" i="3" s="1"/>
  <c r="K788" i="3" s="1"/>
  <c r="I789" i="3"/>
  <c r="J789" i="3" s="1"/>
  <c r="K789" i="3" s="1"/>
  <c r="I790" i="3"/>
  <c r="J790" i="3" s="1"/>
  <c r="K790" i="3" s="1"/>
  <c r="I791" i="3"/>
  <c r="J791" i="3" s="1"/>
  <c r="K791" i="3" s="1"/>
  <c r="I792" i="3"/>
  <c r="J792" i="3" s="1"/>
  <c r="K792" i="3" s="1"/>
  <c r="I793" i="3"/>
  <c r="J793" i="3" s="1"/>
  <c r="K793" i="3" s="1"/>
  <c r="I794" i="3"/>
  <c r="J794" i="3" s="1"/>
  <c r="K794" i="3" s="1"/>
  <c r="I795" i="3"/>
  <c r="J795" i="3" s="1"/>
  <c r="K795" i="3" s="1"/>
  <c r="I796" i="3"/>
  <c r="J796" i="3" s="1"/>
  <c r="K796" i="3" s="1"/>
  <c r="I797" i="3"/>
  <c r="J797" i="3" s="1"/>
  <c r="K797" i="3" s="1"/>
  <c r="I798" i="3"/>
  <c r="J798" i="3" s="1"/>
  <c r="K798" i="3" s="1"/>
  <c r="I799" i="3"/>
  <c r="J799" i="3" s="1"/>
  <c r="K799" i="3" s="1"/>
  <c r="I800" i="3"/>
  <c r="J800" i="3" s="1"/>
  <c r="K800" i="3" s="1"/>
  <c r="I801" i="3"/>
  <c r="J801" i="3" s="1"/>
  <c r="K801" i="3" s="1"/>
  <c r="I802" i="3"/>
  <c r="J802" i="3" s="1"/>
  <c r="K802" i="3" s="1"/>
  <c r="I803" i="3"/>
  <c r="J803" i="3" s="1"/>
  <c r="K803" i="3" s="1"/>
  <c r="I804" i="3"/>
  <c r="J804" i="3" s="1"/>
  <c r="K804" i="3" s="1"/>
  <c r="I805" i="3"/>
  <c r="J805" i="3" s="1"/>
  <c r="K805" i="3" s="1"/>
  <c r="I806" i="3"/>
  <c r="J806" i="3" s="1"/>
  <c r="K806" i="3" s="1"/>
  <c r="I807" i="3"/>
  <c r="J807" i="3" s="1"/>
  <c r="K807" i="3" s="1"/>
  <c r="I808" i="3"/>
  <c r="J808" i="3" s="1"/>
  <c r="K808" i="3" s="1"/>
  <c r="I809" i="3"/>
  <c r="J809" i="3" s="1"/>
  <c r="K809" i="3" s="1"/>
  <c r="I810" i="3"/>
  <c r="J810" i="3" s="1"/>
  <c r="K810" i="3" s="1"/>
  <c r="I811" i="3"/>
  <c r="J811" i="3" s="1"/>
  <c r="K811" i="3" s="1"/>
  <c r="I812" i="3"/>
  <c r="J812" i="3" s="1"/>
  <c r="K812" i="3" s="1"/>
  <c r="I813" i="3"/>
  <c r="J813" i="3" s="1"/>
  <c r="K813" i="3" s="1"/>
  <c r="I814" i="3"/>
  <c r="J814" i="3" s="1"/>
  <c r="K814" i="3" s="1"/>
  <c r="I815" i="3"/>
  <c r="J815" i="3" s="1"/>
  <c r="K815" i="3" s="1"/>
  <c r="I816" i="3"/>
  <c r="J816" i="3" s="1"/>
  <c r="K816" i="3" s="1"/>
  <c r="I817" i="3"/>
  <c r="J817" i="3" s="1"/>
  <c r="K817" i="3" s="1"/>
  <c r="I818" i="3"/>
  <c r="J818" i="3" s="1"/>
  <c r="K818" i="3" s="1"/>
  <c r="I819" i="3"/>
  <c r="J819" i="3" s="1"/>
  <c r="K819" i="3" s="1"/>
  <c r="I820" i="3"/>
  <c r="J820" i="3" s="1"/>
  <c r="K820" i="3" s="1"/>
  <c r="I821" i="3"/>
  <c r="J821" i="3" s="1"/>
  <c r="K821" i="3" s="1"/>
  <c r="I822" i="3"/>
  <c r="J822" i="3" s="1"/>
  <c r="K822" i="3" s="1"/>
  <c r="I823" i="3"/>
  <c r="J823" i="3" s="1"/>
  <c r="K823" i="3" s="1"/>
  <c r="I824" i="3"/>
  <c r="J824" i="3" s="1"/>
  <c r="K824" i="3" s="1"/>
  <c r="I825" i="3"/>
  <c r="J825" i="3" s="1"/>
  <c r="K825" i="3" s="1"/>
  <c r="I826" i="3"/>
  <c r="J826" i="3" s="1"/>
  <c r="K826" i="3" s="1"/>
  <c r="I827" i="3"/>
  <c r="J827" i="3" s="1"/>
  <c r="K827" i="3" s="1"/>
  <c r="I828" i="3"/>
  <c r="J828" i="3" s="1"/>
  <c r="K828" i="3" s="1"/>
  <c r="I829" i="3"/>
  <c r="J829" i="3" s="1"/>
  <c r="K829" i="3" s="1"/>
  <c r="I830" i="3"/>
  <c r="J830" i="3" s="1"/>
  <c r="K830" i="3" s="1"/>
  <c r="I831" i="3"/>
  <c r="J831" i="3" s="1"/>
  <c r="K831" i="3" s="1"/>
  <c r="I832" i="3"/>
  <c r="J832" i="3" s="1"/>
  <c r="K832" i="3" s="1"/>
  <c r="I833" i="3"/>
  <c r="J833" i="3" s="1"/>
  <c r="K833" i="3" s="1"/>
  <c r="I834" i="3"/>
  <c r="J834" i="3" s="1"/>
  <c r="K834" i="3" s="1"/>
  <c r="I835" i="3"/>
  <c r="J835" i="3" s="1"/>
  <c r="K835" i="3" s="1"/>
  <c r="I836" i="3"/>
  <c r="J836" i="3" s="1"/>
  <c r="K836" i="3" s="1"/>
  <c r="I837" i="3"/>
  <c r="J837" i="3" s="1"/>
  <c r="K837" i="3" s="1"/>
  <c r="I838" i="3"/>
  <c r="J838" i="3" s="1"/>
  <c r="K838" i="3" s="1"/>
  <c r="I839" i="3"/>
  <c r="J839" i="3" s="1"/>
  <c r="K839" i="3" s="1"/>
  <c r="I840" i="3"/>
  <c r="J840" i="3" s="1"/>
  <c r="K840" i="3" s="1"/>
  <c r="I841" i="3"/>
  <c r="J841" i="3" s="1"/>
  <c r="K841" i="3" s="1"/>
  <c r="I842" i="3"/>
  <c r="J842" i="3" s="1"/>
  <c r="K842" i="3" s="1"/>
  <c r="I843" i="3"/>
  <c r="J843" i="3" s="1"/>
  <c r="K843" i="3" s="1"/>
  <c r="I844" i="3"/>
  <c r="J844" i="3" s="1"/>
  <c r="K844" i="3" s="1"/>
  <c r="I845" i="3"/>
  <c r="J845" i="3" s="1"/>
  <c r="K845" i="3" s="1"/>
  <c r="I846" i="3"/>
  <c r="J846" i="3" s="1"/>
  <c r="K846" i="3" s="1"/>
  <c r="I847" i="3"/>
  <c r="J847" i="3" s="1"/>
  <c r="K847" i="3" s="1"/>
  <c r="I848" i="3"/>
  <c r="J848" i="3" s="1"/>
  <c r="K848" i="3" s="1"/>
  <c r="I849" i="3"/>
  <c r="J849" i="3" s="1"/>
  <c r="K849" i="3" s="1"/>
  <c r="I850" i="3"/>
  <c r="J850" i="3" s="1"/>
  <c r="K850" i="3" s="1"/>
  <c r="I851" i="3"/>
  <c r="J851" i="3" s="1"/>
  <c r="K851" i="3" s="1"/>
  <c r="I852" i="3"/>
  <c r="J852" i="3" s="1"/>
  <c r="K852" i="3" s="1"/>
  <c r="I853" i="3"/>
  <c r="J853" i="3" s="1"/>
  <c r="K853" i="3" s="1"/>
  <c r="I854" i="3"/>
  <c r="J854" i="3" s="1"/>
  <c r="K854" i="3" s="1"/>
  <c r="I855" i="3"/>
  <c r="J855" i="3" s="1"/>
  <c r="K855" i="3" s="1"/>
  <c r="I856" i="3"/>
  <c r="J856" i="3" s="1"/>
  <c r="K856" i="3" s="1"/>
  <c r="I857" i="3"/>
  <c r="J857" i="3" s="1"/>
  <c r="K857" i="3" s="1"/>
  <c r="I858" i="3"/>
  <c r="J858" i="3" s="1"/>
  <c r="K858" i="3" s="1"/>
  <c r="I859" i="3"/>
  <c r="J859" i="3" s="1"/>
  <c r="K859" i="3" s="1"/>
  <c r="I860" i="3"/>
  <c r="J860" i="3" s="1"/>
  <c r="K860" i="3" s="1"/>
  <c r="I861" i="3"/>
  <c r="J861" i="3" s="1"/>
  <c r="K861" i="3" s="1"/>
  <c r="I862" i="3"/>
  <c r="J862" i="3" s="1"/>
  <c r="K862" i="3" s="1"/>
  <c r="I863" i="3"/>
  <c r="J863" i="3" s="1"/>
  <c r="K863" i="3" s="1"/>
  <c r="I864" i="3"/>
  <c r="J864" i="3" s="1"/>
  <c r="K864" i="3" s="1"/>
  <c r="I865" i="3"/>
  <c r="J865" i="3" s="1"/>
  <c r="K865" i="3" s="1"/>
  <c r="I866" i="3"/>
  <c r="J866" i="3" s="1"/>
  <c r="K866" i="3" s="1"/>
  <c r="I867" i="3"/>
  <c r="J867" i="3" s="1"/>
  <c r="K867" i="3" s="1"/>
  <c r="I868" i="3"/>
  <c r="J868" i="3" s="1"/>
  <c r="K868" i="3" s="1"/>
  <c r="I869" i="3"/>
  <c r="J869" i="3" s="1"/>
  <c r="K869" i="3" s="1"/>
  <c r="I870" i="3"/>
  <c r="J870" i="3" s="1"/>
  <c r="K870" i="3" s="1"/>
  <c r="I871" i="3"/>
  <c r="J871" i="3" s="1"/>
  <c r="K871" i="3" s="1"/>
  <c r="I872" i="3"/>
  <c r="J872" i="3" s="1"/>
  <c r="K872" i="3" s="1"/>
  <c r="I873" i="3"/>
  <c r="J873" i="3" s="1"/>
  <c r="K873" i="3" s="1"/>
  <c r="C4" i="10" l="1"/>
  <c r="C5" i="10"/>
  <c r="C6" i="10"/>
  <c r="C7" i="10"/>
  <c r="C8" i="10"/>
  <c r="D13" i="10"/>
  <c r="D12" i="10"/>
  <c r="D11" i="10"/>
  <c r="J19" i="9"/>
  <c r="L94" i="3"/>
  <c r="C9" i="10" l="1"/>
  <c r="D1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360D6C-0DD7-4F55-9101-9D7CE2F9EDC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7A79E2A-AADC-4891-84C2-D2858588F40F}" name="WorksheetConnection_Employment Data Analysis.xlsx!emp" type="102" refreshedVersion="8" minRefreshableVersion="5">
    <extLst>
      <ext xmlns:x15="http://schemas.microsoft.com/office/spreadsheetml/2010/11/main" uri="{DE250136-89BD-433C-8126-D09CA5730AF9}">
        <x15:connection id="emp" autoDelete="1">
          <x15:rangePr sourceName="_xlcn.WorksheetConnection_EmploymentDataAnalysis.xlsxemp1"/>
        </x15:connection>
      </ext>
    </extLst>
  </connection>
</connections>
</file>

<file path=xl/sharedStrings.xml><?xml version="1.0" encoding="utf-8"?>
<sst xmlns="http://schemas.openxmlformats.org/spreadsheetml/2006/main" count="11432" uniqueCount="2680">
  <si>
    <t>Name</t>
  </si>
  <si>
    <t>Gender</t>
  </si>
  <si>
    <t>Department</t>
  </si>
  <si>
    <t>Salary</t>
  </si>
  <si>
    <t>Location</t>
  </si>
  <si>
    <t>Rating</t>
  </si>
  <si>
    <t>Ches Bonnell</t>
  </si>
  <si>
    <t>Male</t>
  </si>
  <si>
    <t>Sales</t>
  </si>
  <si>
    <t>Lagos</t>
  </si>
  <si>
    <t>Very Good</t>
  </si>
  <si>
    <t>Garwin Peasegood</t>
  </si>
  <si>
    <t>Female</t>
  </si>
  <si>
    <t>Engineering</t>
  </si>
  <si>
    <t>Good</t>
  </si>
  <si>
    <t>Sidoney Yitzhok</t>
  </si>
  <si>
    <t>NULL</t>
  </si>
  <si>
    <t>Abuja</t>
  </si>
  <si>
    <t>Not Rated</t>
  </si>
  <si>
    <t>Saunders Blumson</t>
  </si>
  <si>
    <t>Legal</t>
  </si>
  <si>
    <t>Kaduna</t>
  </si>
  <si>
    <t>Gardy Grigorey</t>
  </si>
  <si>
    <t>Support</t>
  </si>
  <si>
    <t>Poor</t>
  </si>
  <si>
    <t>Marlie Charsley</t>
  </si>
  <si>
    <t>Adella Hartshorne</t>
  </si>
  <si>
    <t>Human Resources</t>
  </si>
  <si>
    <t>Average</t>
  </si>
  <si>
    <t>Rasla Fisby</t>
  </si>
  <si>
    <t>Rayna Gamlin</t>
  </si>
  <si>
    <t>Services</t>
  </si>
  <si>
    <t>Willi Vasey</t>
  </si>
  <si>
    <t>Selby Hacker</t>
  </si>
  <si>
    <t>Business Development</t>
  </si>
  <si>
    <t>Stefa Eggleston</t>
  </si>
  <si>
    <t>Phylys Benitez</t>
  </si>
  <si>
    <t>Product Management</t>
  </si>
  <si>
    <t>Ronnie Sinyard</t>
  </si>
  <si>
    <t>Axel Grigaut</t>
  </si>
  <si>
    <t>Timmi Durran</t>
  </si>
  <si>
    <t>Minna Showler</t>
  </si>
  <si>
    <t>Training</t>
  </si>
  <si>
    <t>Dyanne Strafen</t>
  </si>
  <si>
    <t>Dorolice Farry</t>
  </si>
  <si>
    <t>Elliot Tuplin</t>
  </si>
  <si>
    <t>Lion Adcock</t>
  </si>
  <si>
    <t>Vic Radolf</t>
  </si>
  <si>
    <t>Tiffani Mecozzi</t>
  </si>
  <si>
    <t>Jeane Bermingham</t>
  </si>
  <si>
    <t>Research and Development</t>
  </si>
  <si>
    <t>Very Poor</t>
  </si>
  <si>
    <t>Gavan Puttan</t>
  </si>
  <si>
    <t>Accounting</t>
  </si>
  <si>
    <t>Danielle Johananoff</t>
  </si>
  <si>
    <t>Rafaelita Blaksland</t>
  </si>
  <si>
    <t>Brit Hamnett</t>
  </si>
  <si>
    <t>Mable Phythian</t>
  </si>
  <si>
    <t>Joella Maevela</t>
  </si>
  <si>
    <t>Mollie Hanway</t>
  </si>
  <si>
    <t>Obidiah Westrope</t>
  </si>
  <si>
    <t>Murry Dryburgh</t>
  </si>
  <si>
    <t>Abbie Tann</t>
  </si>
  <si>
    <t>Aluin Churly</t>
  </si>
  <si>
    <t>Bennett Gimenez</t>
  </si>
  <si>
    <t>Isa Mogie</t>
  </si>
  <si>
    <t>Yves Clunie</t>
  </si>
  <si>
    <t>Marketing</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</si>
  <si>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</si>
  <si>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</si>
  <si>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</si>
  <si>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</si>
  <si>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</si>
  <si>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</si>
  <si>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</si>
  <si>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</si>
  <si>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</si>
  <si>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</si>
  <si>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</si>
  <si>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</si>
  <si>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</si>
  <si>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</si>
  <si>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</si>
  <si>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</si>
  <si>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</si>
  <si>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</si>
  <si>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</si>
  <si>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</si>
  <si>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</si>
  <si>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</si>
  <si>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</si>
  <si>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</si>
  <si>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Bab Bridger</t>
  </si>
  <si>
    <t>Dyna Doucette</t>
  </si>
  <si>
    <t>Marcellina Kitt</t>
  </si>
  <si>
    <t>Shela Goade</t>
  </si>
  <si>
    <t>Gwenneth Fealey</t>
  </si>
  <si>
    <t>Kerrie Cockshutt</t>
  </si>
  <si>
    <t>Christopher Kezourec</t>
  </si>
  <si>
    <t>Larry Pioch</t>
  </si>
  <si>
    <t>Bethanne Shoppee</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</si>
  <si>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</si>
  <si>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</si>
  <si>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</si>
  <si>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</si>
  <si>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</si>
  <si>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</si>
  <si>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</si>
  <si>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</si>
  <si>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</si>
  <si>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</si>
  <si>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</si>
  <si>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</si>
  <si>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</si>
  <si>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</si>
  <si>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</si>
  <si>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</si>
  <si>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</si>
  <si>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</si>
  <si>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</si>
  <si>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</si>
  <si>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</si>
  <si>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</si>
  <si>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</si>
  <si>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</si>
  <si>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</si>
  <si>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</si>
  <si>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Pedro St. Hill</t>
  </si>
  <si>
    <t>Tris Hynard</t>
  </si>
  <si>
    <t>Calvin O'Carroll</t>
  </si>
  <si>
    <t>Jessica Burditt</t>
  </si>
  <si>
    <t>Aurelea Devitt</t>
  </si>
  <si>
    <t>Meryl Waggatt</t>
  </si>
  <si>
    <t>Corri Ellcome</t>
  </si>
  <si>
    <t>Evyn Fyrth</t>
  </si>
  <si>
    <t>Car Laden</t>
  </si>
  <si>
    <t>Sarene Creeboe</t>
  </si>
  <si>
    <t>Steven Labat</t>
  </si>
  <si>
    <t>Lindy Guillet</t>
  </si>
  <si>
    <t>Loren Rettie</t>
  </si>
  <si>
    <t>Daron Biaggioli</t>
  </si>
  <si>
    <t>Georg Dinnage</t>
  </si>
  <si>
    <t>Ewart Hovel</t>
  </si>
  <si>
    <t>Archaimbaud Pinchin</t>
  </si>
  <si>
    <t>Mile Swindley</t>
  </si>
  <si>
    <t>Garwood Penhale</t>
  </si>
  <si>
    <t>Valentia Etteridge</t>
  </si>
  <si>
    <t>Courtney Given</t>
  </si>
  <si>
    <t>Claudetta Petherick</t>
  </si>
  <si>
    <t>Eberto William</t>
  </si>
  <si>
    <t>Bernie Gorges</t>
  </si>
  <si>
    <t>Myrle Prandoni</t>
  </si>
  <si>
    <t>Josepha Keningham</t>
  </si>
  <si>
    <t>Garrick Hadwick</t>
  </si>
  <si>
    <t>Nessy Baskwell</t>
  </si>
  <si>
    <t>Rosco Cogley</t>
  </si>
  <si>
    <t>Tulley Chiddy</t>
  </si>
  <si>
    <t>Camille Baldinotti</t>
  </si>
  <si>
    <t>Dave Lacoste</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</si>
  <si>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</si>
  <si>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</si>
  <si>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</si>
  <si>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</si>
  <si>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</si>
  <si>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</si>
  <si>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</si>
  <si>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</si>
  <si>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</si>
  <si>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</si>
  <si>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</si>
  <si>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</si>
  <si>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</si>
  <si>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</si>
  <si>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</si>
  <si>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</si>
  <si>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</si>
  <si>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</si>
  <si>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</si>
  <si>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</si>
  <si>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Cassondra Giottini</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</si>
  <si>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</si>
  <si>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</si>
  <si>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</si>
  <si>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</si>
  <si>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</si>
  <si>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</si>
  <si>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</si>
  <si>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</si>
  <si>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</si>
  <si>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</si>
  <si>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</si>
  <si>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</si>
  <si>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</si>
  <si>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</si>
  <si>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</si>
  <si>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</si>
  <si>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</si>
  <si>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</si>
  <si>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</si>
  <si>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</si>
  <si>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</si>
  <si>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</si>
  <si>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</si>
  <si>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</si>
  <si>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</si>
  <si>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</si>
  <si>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</si>
  <si>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</si>
  <si>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Iris Wagg</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</si>
  <si>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</si>
  <si>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</si>
  <si>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</si>
  <si>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</si>
  <si>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</si>
  <si>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</si>
  <si>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</si>
  <si>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</si>
  <si>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</si>
  <si>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</si>
  <si>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</si>
  <si>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</si>
  <si>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</si>
  <si>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</si>
  <si>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</si>
  <si>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</si>
  <si>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</si>
  <si>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</si>
  <si>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</si>
  <si>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</si>
  <si>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</si>
  <si>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</si>
  <si>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</si>
  <si>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</si>
  <si>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</si>
  <si>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Deedee Ciotto</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</si>
  <si>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</si>
  <si>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</si>
  <si>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</si>
  <si>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</si>
  <si>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</si>
  <si>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</si>
  <si>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</si>
  <si>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</si>
  <si>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</si>
  <si>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</si>
  <si>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</si>
  <si>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</si>
  <si>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</si>
  <si>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</si>
  <si>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</si>
  <si>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</si>
  <si>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</si>
  <si>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</si>
  <si>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Nels McClounan</t>
  </si>
  <si>
    <t>Shanon Deverell</t>
  </si>
  <si>
    <t>Vaughn Carvill</t>
  </si>
  <si>
    <t>Kora Allebone</t>
  </si>
  <si>
    <t>Millard Brakewell</t>
  </si>
  <si>
    <t>Lizzie Mullally</t>
  </si>
  <si>
    <t>Florie Tortoise</t>
  </si>
  <si>
    <t>Caro Chappel</t>
  </si>
  <si>
    <t>Letisha Carrett</t>
  </si>
  <si>
    <t>Melva Jickells</t>
  </si>
  <si>
    <t>Sadie Ratt</t>
  </si>
  <si>
    <t>Riccardo Hagan</t>
  </si>
  <si>
    <t>Chauncey Schild</t>
  </si>
  <si>
    <t>Amery Ofer</t>
  </si>
  <si>
    <t>Aube Chadderton</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</si>
  <si>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</si>
  <si>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</si>
  <si>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</si>
  <si>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</si>
  <si>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</si>
  <si>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</si>
  <si>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</si>
  <si>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</si>
  <si>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</si>
  <si>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</si>
  <si>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</si>
  <si>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</si>
  <si>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</si>
  <si>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</si>
  <si>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</si>
  <si>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</si>
  <si>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</si>
  <si>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</si>
  <si>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</si>
  <si>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</si>
  <si>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</si>
  <si>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</si>
  <si>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</si>
  <si>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</si>
  <si>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</si>
  <si>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</si>
  <si>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</si>
  <si>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</si>
  <si>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</si>
  <si>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</si>
  <si>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</si>
  <si>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Greta Bagehot</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</si>
  <si>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</si>
  <si>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</si>
  <si>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</si>
  <si>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</si>
  <si>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</si>
  <si>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</si>
  <si>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</si>
  <si>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</si>
  <si>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</si>
  <si>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</si>
  <si>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</si>
  <si>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</si>
  <si>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</si>
  <si>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</si>
  <si>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</si>
  <si>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</si>
  <si>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</si>
  <si>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</si>
  <si>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</si>
  <si>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</si>
  <si>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</si>
  <si>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</si>
  <si>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</si>
  <si>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</si>
  <si>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</si>
  <si>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</si>
  <si>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Garvin Delacroix</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</si>
  <si>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</si>
  <si>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</si>
  <si>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</si>
  <si>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</si>
  <si>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</si>
  <si>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</si>
  <si>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</si>
  <si>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</si>
  <si>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</si>
  <si>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</si>
  <si>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</si>
  <si>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</si>
  <si>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Ab Lehrian</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</si>
  <si>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</si>
  <si>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</si>
  <si>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</si>
  <si>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</si>
  <si>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</si>
  <si>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</si>
  <si>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</si>
  <si>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</si>
  <si>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</si>
  <si>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</si>
  <si>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</si>
  <si>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</si>
  <si>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</si>
  <si>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</si>
  <si>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</si>
  <si>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</si>
  <si>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</si>
  <si>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</si>
  <si>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</si>
  <si>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</si>
  <si>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</si>
  <si>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Julietta Culross</t>
  </si>
  <si>
    <t>Niall Selesnick</t>
  </si>
  <si>
    <t>Lia Lurner</t>
  </si>
  <si>
    <t>Rodrigo Congdon</t>
  </si>
  <si>
    <t>Brendan Edgeller</t>
  </si>
  <si>
    <t>Revkah Antonacci</t>
  </si>
  <si>
    <t>Dewey Berthod</t>
  </si>
  <si>
    <t>Fidelio Rigmond</t>
  </si>
  <si>
    <t>Ginger Myott</t>
  </si>
  <si>
    <t>Hatti Vezey</t>
  </si>
  <si>
    <t>Eilis Pavlasek</t>
  </si>
  <si>
    <t>Kellsie Waby</t>
  </si>
  <si>
    <t>Easter Pyke</t>
  </si>
  <si>
    <t>Inger Andriveaux</t>
  </si>
  <si>
    <t>Corina Triner</t>
  </si>
  <si>
    <t>Loralyn Bruton</t>
  </si>
  <si>
    <t>Clari Boole</t>
  </si>
  <si>
    <t>Susy Challoner</t>
  </si>
  <si>
    <t>Jan Morforth</t>
  </si>
  <si>
    <t>Cindi Stratten</t>
  </si>
  <si>
    <t>Marline Wahncke</t>
  </si>
  <si>
    <t>Violetta Vial</t>
  </si>
  <si>
    <t>Beatriz Bateson</t>
  </si>
  <si>
    <t>Evangelia Gowers</t>
  </si>
  <si>
    <t>Fonzie O'Shea</t>
  </si>
  <si>
    <t>Janene Hairsine</t>
  </si>
  <si>
    <t>Linell Compfort</t>
  </si>
  <si>
    <t>Shaylah Owbrick</t>
  </si>
  <si>
    <t>Honor Herreros</t>
  </si>
  <si>
    <t>Bethanne Leicester</t>
  </si>
  <si>
    <t>Ottilie Vittel</t>
  </si>
  <si>
    <t>Barnaby Farnall</t>
  </si>
  <si>
    <t>Arlie Newcombe</t>
  </si>
  <si>
    <t>Ashien Gallen</t>
  </si>
  <si>
    <t>Stan Tolliday</t>
  </si>
  <si>
    <t>Abe Gayter</t>
  </si>
  <si>
    <t>Kissiah Maydway</t>
  </si>
  <si>
    <t>Charline Husset</t>
  </si>
  <si>
    <t>Lorain Tew</t>
  </si>
  <si>
    <t>North Bertomeu</t>
  </si>
  <si>
    <t>Martita Beaumont</t>
  </si>
  <si>
    <t>Janaya MacGinlay</t>
  </si>
  <si>
    <t>Ancell Moretto</t>
  </si>
  <si>
    <t>Minerva Ricardot</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</si>
  <si>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</si>
  <si>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</si>
  <si>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</si>
  <si>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</si>
  <si>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</si>
  <si>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</si>
  <si>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</si>
  <si>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</si>
  <si>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</si>
  <si>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</si>
  <si>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</si>
  <si>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</si>
  <si>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</si>
  <si>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</si>
  <si>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</si>
  <si>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</si>
  <si>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</si>
  <si>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</si>
  <si>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</si>
  <si>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</si>
  <si>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</si>
  <si>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</si>
  <si>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</si>
  <si>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</si>
  <si>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</si>
  <si>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</si>
  <si>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</si>
  <si>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Michail Sicha</t>
  </si>
  <si>
    <t>Sabina Scorrer</t>
  </si>
  <si>
    <t>Bayard Gendricke</t>
  </si>
  <si>
    <t>Esmaria Denecamp</t>
  </si>
  <si>
    <t>Antone Tolmie</t>
  </si>
  <si>
    <t>Tammi Lackham</t>
  </si>
  <si>
    <t>Northrop Reid</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</si>
  <si>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</si>
  <si>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</si>
  <si>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</si>
  <si>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</si>
  <si>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</si>
  <si>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</si>
  <si>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</si>
  <si>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</si>
  <si>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</si>
  <si>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</si>
  <si>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</si>
  <si>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</si>
  <si>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Elbertine Hiscoe</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</si>
  <si>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</si>
  <si>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</si>
  <si>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</si>
  <si>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</si>
  <si>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</si>
  <si>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</si>
  <si>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</si>
  <si>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</si>
  <si>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</si>
  <si>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</si>
  <si>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</si>
  <si>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</si>
  <si>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</si>
  <si>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</si>
  <si>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</si>
  <si>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</si>
  <si>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</si>
  <si>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Benita Gillice</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</si>
  <si>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</si>
  <si>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</si>
  <si>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</si>
  <si>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</si>
  <si>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</si>
  <si>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</si>
  <si>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</si>
  <si>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</si>
  <si>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</si>
  <si>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</si>
  <si>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</si>
  <si>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</si>
  <si>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</si>
  <si>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</si>
  <si>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</si>
  <si>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</si>
  <si>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</si>
  <si>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Aloise MacCathay</t>
  </si>
  <si>
    <t>Cathi Delgardo</t>
  </si>
  <si>
    <t>Doro Nolte</t>
  </si>
  <si>
    <t>Noll Forbear</t>
  </si>
  <si>
    <t>Myer McCory</t>
  </si>
  <si>
    <t>Doralyn Segar</t>
  </si>
  <si>
    <t>Clo Jimpson</t>
  </si>
  <si>
    <t>Audry Yu</t>
  </si>
  <si>
    <t>Dolley Grayley</t>
  </si>
  <si>
    <t>Meredith Rucklidge</t>
  </si>
  <si>
    <t>Valida Merrigans</t>
  </si>
  <si>
    <t>Rory Ravenscroftt</t>
  </si>
  <si>
    <t>Verla Timmis</t>
  </si>
  <si>
    <t>Jo Benoi</t>
  </si>
  <si>
    <t>Marquita Liquorish</t>
  </si>
  <si>
    <t>Caty Janas</t>
  </si>
  <si>
    <t>Pennie Walmsley</t>
  </si>
  <si>
    <t>Virge Garfield</t>
  </si>
  <si>
    <t>Rebecca Shillan</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</si>
  <si>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</si>
  <si>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</si>
  <si>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</si>
  <si>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</si>
  <si>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</si>
  <si>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</si>
  <si>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</si>
  <si>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</si>
  <si>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</si>
  <si>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</si>
  <si>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</si>
  <si>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</si>
  <si>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</si>
  <si>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</si>
  <si>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</si>
  <si>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</si>
  <si>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</si>
  <si>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</si>
  <si>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</si>
  <si>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</si>
  <si>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</si>
  <si>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</si>
  <si>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Michel Jados</t>
  </si>
  <si>
    <t>Lezlie Philcott</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</si>
  <si>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</si>
  <si>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</si>
  <si>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</si>
  <si>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</si>
  <si>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</si>
  <si>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</si>
  <si>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</si>
  <si>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</si>
  <si>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</si>
  <si>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</si>
  <si>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</si>
  <si>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</si>
  <si>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</si>
  <si>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</si>
  <si>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</si>
  <si>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</si>
  <si>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</si>
  <si>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</si>
  <si>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</si>
  <si>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</si>
  <si>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</si>
  <si>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</si>
  <si>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</si>
  <si>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</si>
  <si>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</si>
  <si>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</si>
  <si>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</si>
  <si>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</si>
  <si>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</si>
  <si>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</si>
  <si>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</si>
  <si>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</si>
  <si>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</si>
  <si>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</si>
  <si>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</si>
  <si>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</si>
  <si>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</si>
  <si>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</si>
  <si>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</si>
  <si>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</si>
  <si>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Elliot Revelle</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</si>
  <si>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</si>
  <si>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</si>
  <si>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</si>
  <si>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</si>
  <si>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</si>
  <si>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</si>
  <si>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</si>
  <si>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</si>
  <si>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</si>
  <si>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</si>
  <si>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</si>
  <si>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</si>
  <si>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</si>
  <si>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</si>
  <si>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</si>
  <si>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</si>
  <si>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</si>
  <si>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</si>
  <si>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</si>
  <si>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</si>
  <si>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</si>
  <si>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Caron Pleven</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</si>
  <si>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</si>
  <si>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</si>
  <si>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</si>
  <si>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</si>
  <si>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</si>
  <si>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</si>
  <si>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</si>
  <si>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</si>
  <si>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</si>
  <si>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</si>
  <si>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</si>
  <si>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</si>
  <si>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</si>
  <si>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</si>
  <si>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</si>
  <si>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</si>
  <si>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</si>
  <si>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</si>
  <si>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</si>
  <si>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</si>
  <si>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</si>
  <si>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</si>
  <si>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</si>
  <si>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</si>
  <si>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</si>
  <si>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</si>
  <si>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</si>
  <si>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</si>
  <si>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</si>
  <si>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</si>
  <si>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</si>
  <si>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</si>
  <si>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</si>
  <si>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</si>
  <si>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</si>
  <si>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</si>
  <si>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</si>
  <si>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</si>
  <si>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</si>
  <si>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Tonia Moules</t>
  </si>
  <si>
    <t>Joey Keedwell</t>
  </si>
  <si>
    <t>Bryant Scamp</t>
  </si>
  <si>
    <t>Mick Titman</t>
  </si>
  <si>
    <t>Trudie Couch</t>
  </si>
  <si>
    <t>Cyndia Skedge</t>
  </si>
  <si>
    <t>Francoise Godbold</t>
  </si>
  <si>
    <t>Staford Brood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</si>
  <si>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</si>
  <si>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</si>
  <si>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</si>
  <si>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</si>
  <si>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</si>
  <si>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</si>
  <si>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</si>
  <si>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</si>
  <si>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</si>
  <si>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</si>
  <si>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</si>
  <si>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</si>
  <si>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</si>
  <si>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</si>
  <si>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</si>
  <si>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</si>
  <si>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</si>
  <si>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</si>
  <si>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</si>
  <si>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</si>
  <si>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</si>
  <si>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</si>
  <si>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</si>
  <si>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</si>
  <si>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</si>
  <si>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</si>
  <si>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</si>
  <si>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</si>
  <si>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</si>
  <si>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</si>
  <si>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</si>
  <si>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</si>
  <si>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</si>
  <si>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</si>
  <si>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Everard Borer</t>
  </si>
  <si>
    <t>Anni Izzard</t>
  </si>
  <si>
    <t>Bebe Pollicott</t>
  </si>
  <si>
    <t>Julian Andrassy</t>
  </si>
  <si>
    <t>Shell O'Griffin</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</si>
  <si>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</si>
  <si>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</si>
  <si>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</si>
  <si>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</si>
  <si>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</si>
  <si>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</si>
  <si>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</si>
  <si>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</si>
  <si>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</si>
  <si>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</si>
  <si>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</si>
  <si>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</si>
  <si>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</si>
  <si>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</si>
  <si>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</si>
  <si>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</si>
  <si>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</si>
  <si>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</si>
  <si>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</si>
  <si>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</si>
  <si>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Maible Azemar</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</si>
  <si>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</si>
  <si>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</si>
  <si>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</si>
  <si>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</si>
  <si>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</si>
  <si>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</si>
  <si>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</si>
  <si>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</si>
  <si>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</si>
  <si>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</si>
  <si>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</si>
  <si>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</si>
  <si>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</si>
  <si>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</si>
  <si>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</si>
  <si>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</si>
  <si>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</si>
  <si>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</si>
  <si>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</si>
  <si>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</si>
  <si>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</si>
  <si>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</si>
  <si>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</si>
  <si>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</si>
  <si>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</si>
  <si>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</si>
  <si>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</si>
  <si>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</si>
  <si>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Ryun Fasset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</si>
  <si>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</si>
  <si>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</si>
  <si>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</si>
  <si>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</si>
  <si>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</si>
  <si>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</si>
  <si>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</si>
  <si>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</si>
  <si>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</si>
  <si>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</si>
  <si>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</si>
  <si>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</si>
  <si>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</si>
  <si>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</si>
  <si>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</si>
  <si>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</si>
  <si>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</si>
  <si>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</si>
  <si>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</si>
  <si>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</si>
  <si>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</si>
  <si>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</si>
  <si>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</si>
  <si>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</si>
  <si>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</si>
  <si>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</si>
  <si>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</si>
  <si>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</si>
  <si>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Gwendolyn Chrippes</t>
  </si>
  <si>
    <t>Blythe Clipston</t>
  </si>
  <si>
    <t>Sisely Hatchman</t>
  </si>
  <si>
    <t>Alicea Pudsall</t>
  </si>
  <si>
    <t>Karee Ruslinge</t>
  </si>
  <si>
    <t>Wilone O'Kielt</t>
  </si>
  <si>
    <t>Justino Chapiro</t>
  </si>
  <si>
    <t>Sisely Gatsby</t>
  </si>
  <si>
    <t>Shantee D'Antonio</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</si>
  <si>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</si>
  <si>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</si>
  <si>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</si>
  <si>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</si>
  <si>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</si>
  <si>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</si>
  <si>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</si>
  <si>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</si>
  <si>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</si>
  <si>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</si>
  <si>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</si>
  <si>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</si>
  <si>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</si>
  <si>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</si>
  <si>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</si>
  <si>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</si>
  <si>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</si>
  <si>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</si>
  <si>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Bealle Glentworth</t>
  </si>
  <si>
    <t>Sarajane Scourge</t>
  </si>
  <si>
    <t>Rose Shurrocks</t>
  </si>
  <si>
    <t>Mata Fishley</t>
  </si>
  <si>
    <t>Irvine Blenkin</t>
  </si>
  <si>
    <t>Wald Bountiff</t>
  </si>
  <si>
    <t>Leonerd Jiru</t>
  </si>
  <si>
    <t>Hinda Label</t>
  </si>
  <si>
    <t>Irwin Kirsche</t>
  </si>
  <si>
    <t>Jill Shipsey</t>
  </si>
  <si>
    <t>Anabal Cooke</t>
  </si>
  <si>
    <t>Ava Whordley</t>
  </si>
  <si>
    <t>Laney Thowless</t>
  </si>
  <si>
    <t>Orlando Gorstidge</t>
  </si>
  <si>
    <t>Robbert Mandrier</t>
  </si>
  <si>
    <t>Twila Roantree</t>
  </si>
  <si>
    <t>Archibald Filliskirk</t>
  </si>
  <si>
    <t>Denni Wiggans</t>
  </si>
  <si>
    <t>Pyotr Lightewood</t>
  </si>
  <si>
    <t>Shari McNee</t>
  </si>
  <si>
    <t>Issiah Cradick</t>
  </si>
  <si>
    <t>Nollie Courteney</t>
  </si>
  <si>
    <t>Tadio Dowdle</t>
  </si>
  <si>
    <t>Ondrea Banfield</t>
  </si>
  <si>
    <t>Asia Jerson</t>
  </si>
  <si>
    <t>Cornie Arstall</t>
  </si>
  <si>
    <t>Hogan Iles</t>
  </si>
  <si>
    <t>Saundra O'Connel</t>
  </si>
  <si>
    <t>Malva Iacovacci</t>
  </si>
  <si>
    <t>Rosaline Wenderott</t>
  </si>
  <si>
    <t>Bobina Teale</t>
  </si>
  <si>
    <t>Ruby Cracie</t>
  </si>
  <si>
    <t>Sissy Muehle</t>
  </si>
  <si>
    <t>Itch Tinklin</t>
  </si>
  <si>
    <t>Sibyl Dunkirk</t>
  </si>
  <si>
    <t>Brodie Grimstead</t>
  </si>
  <si>
    <t>Amitie Mawson</t>
  </si>
  <si>
    <t>Dane Wudeland</t>
  </si>
  <si>
    <t>Yvette Bett</t>
  </si>
  <si>
    <t>Ianthe Sayre</t>
  </si>
  <si>
    <t>Jacklyn Andrioletti</t>
  </si>
  <si>
    <t>Eliza Hoggan</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</si>
  <si>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</si>
  <si>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</si>
  <si>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</si>
  <si>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</si>
  <si>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</si>
  <si>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</si>
  <si>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</si>
  <si>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</si>
  <si>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</si>
  <si>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</si>
  <si>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</si>
  <si>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</si>
  <si>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</si>
  <si>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</si>
  <si>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</si>
  <si>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</si>
  <si>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</si>
  <si>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</si>
  <si>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</si>
  <si>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</si>
  <si>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</si>
  <si>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</si>
  <si>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</si>
  <si>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</si>
  <si>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</si>
  <si>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</si>
  <si>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</si>
  <si>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</si>
  <si>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</si>
  <si>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Bonnie Newland</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</si>
  <si>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</si>
  <si>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</si>
  <si>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</si>
  <si>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</si>
  <si>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</si>
  <si>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</si>
  <si>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</si>
  <si>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</si>
  <si>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</si>
  <si>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</si>
  <si>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</si>
  <si>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</si>
  <si>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</si>
  <si>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</si>
  <si>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</si>
  <si>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</si>
  <si>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</si>
  <si>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</si>
  <si>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</si>
  <si>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</si>
  <si>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</si>
  <si>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</si>
  <si>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Rik Delete</t>
  </si>
  <si>
    <t>Bill Luffman</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</si>
  <si>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</si>
  <si>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</si>
  <si>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</si>
  <si>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</si>
  <si>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</si>
  <si>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</si>
  <si>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</si>
  <si>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</si>
  <si>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</si>
  <si>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</si>
  <si>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</si>
  <si>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</si>
  <si>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</si>
  <si>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</si>
  <si>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Clement Penhearow</t>
  </si>
  <si>
    <t>Shaun Kyrkeman</t>
  </si>
  <si>
    <t>Leena Bruckshaw</t>
  </si>
  <si>
    <t>Benni Simounet</t>
  </si>
  <si>
    <t>Kay Edling</t>
  </si>
  <si>
    <t>Shayne Stegel</t>
  </si>
  <si>
    <t>Floyd Cowgill</t>
  </si>
  <si>
    <t>Claretta MacQuist</t>
  </si>
  <si>
    <t>Brien Boise</t>
  </si>
  <si>
    <t>Pancho De Ortega</t>
  </si>
  <si>
    <t>Edd MacKnockiter</t>
  </si>
  <si>
    <t>Hobie Stockbridge</t>
  </si>
  <si>
    <t>Ludovika Plaice</t>
  </si>
  <si>
    <t>Odessa Pusill</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</si>
  <si>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</si>
  <si>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</si>
  <si>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</si>
  <si>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</si>
  <si>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</si>
  <si>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</si>
  <si>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</si>
  <si>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</si>
  <si>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</si>
  <si>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</si>
  <si>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</si>
  <si>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</si>
  <si>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</si>
  <si>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</si>
  <si>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</si>
  <si>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</si>
  <si>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</si>
  <si>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</si>
  <si>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</si>
  <si>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</si>
  <si>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</si>
  <si>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</si>
  <si>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</si>
  <si>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</si>
  <si>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</si>
  <si>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</si>
  <si>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</si>
  <si>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</si>
  <si>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Jerrilee Maginot</t>
  </si>
  <si>
    <t>Adi Seawright</t>
  </si>
  <si>
    <t>Eward Astlett</t>
  </si>
  <si>
    <t>Larissa Ingledow</t>
  </si>
  <si>
    <t>Jolynn Edkins</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</si>
  <si>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</si>
  <si>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</si>
  <si>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</si>
  <si>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</si>
  <si>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</si>
  <si>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</si>
  <si>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</si>
  <si>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</si>
  <si>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</si>
  <si>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</si>
  <si>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</si>
  <si>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</si>
  <si>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</si>
  <si>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</si>
  <si>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Candy Aindrais</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</si>
  <si>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</si>
  <si>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</si>
  <si>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</si>
  <si>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</si>
  <si>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</si>
  <si>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</si>
  <si>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</si>
  <si>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</si>
  <si>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</si>
  <si>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</si>
  <si>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</si>
  <si>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</si>
  <si>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</si>
  <si>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</si>
  <si>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First Name</t>
  </si>
  <si>
    <t>Last Name</t>
  </si>
  <si>
    <t>Ches</t>
  </si>
  <si>
    <t>Bonnell</t>
  </si>
  <si>
    <t>Garwin</t>
  </si>
  <si>
    <t>Peasegood</t>
  </si>
  <si>
    <t>Saunders</t>
  </si>
  <si>
    <t>Blumson</t>
  </si>
  <si>
    <t>Gender Fluid</t>
  </si>
  <si>
    <t>Gardy</t>
  </si>
  <si>
    <t>Grigorey</t>
  </si>
  <si>
    <t>Marlie</t>
  </si>
  <si>
    <t>Charsley</t>
  </si>
  <si>
    <t>Adella</t>
  </si>
  <si>
    <t>Hartshorne</t>
  </si>
  <si>
    <t>Rasla</t>
  </si>
  <si>
    <t>Fisby</t>
  </si>
  <si>
    <t>Willi</t>
  </si>
  <si>
    <t>Vasey</t>
  </si>
  <si>
    <t>Selby</t>
  </si>
  <si>
    <t>Hacker</t>
  </si>
  <si>
    <t>Stefa</t>
  </si>
  <si>
    <t>Eggleston</t>
  </si>
  <si>
    <t>Phylys</t>
  </si>
  <si>
    <t>Benitez</t>
  </si>
  <si>
    <t>Ronnie</t>
  </si>
  <si>
    <t>Sinyard</t>
  </si>
  <si>
    <t>Axel</t>
  </si>
  <si>
    <t>Grigaut</t>
  </si>
  <si>
    <t>Timmi</t>
  </si>
  <si>
    <t>Durran</t>
  </si>
  <si>
    <t>Minna</t>
  </si>
  <si>
    <t>Showler</t>
  </si>
  <si>
    <t>Dyanne</t>
  </si>
  <si>
    <t>Strafen</t>
  </si>
  <si>
    <t>Dorolice</t>
  </si>
  <si>
    <t>Farry</t>
  </si>
  <si>
    <t>Elliot</t>
  </si>
  <si>
    <t>Tuplin</t>
  </si>
  <si>
    <t>Lion</t>
  </si>
  <si>
    <t>Adcock</t>
  </si>
  <si>
    <t>Vic</t>
  </si>
  <si>
    <t>Radolf</t>
  </si>
  <si>
    <t>Tiffani</t>
  </si>
  <si>
    <t>Mecozzi</t>
  </si>
  <si>
    <t>Jeane</t>
  </si>
  <si>
    <t>Bermingham</t>
  </si>
  <si>
    <t>Gavan</t>
  </si>
  <si>
    <t>Puttan</t>
  </si>
  <si>
    <t>Danielle</t>
  </si>
  <si>
    <t>Johananoff</t>
  </si>
  <si>
    <t>Rafaelita</t>
  </si>
  <si>
    <t>Blaksland</t>
  </si>
  <si>
    <t>Brit</t>
  </si>
  <si>
    <t>Hamnett</t>
  </si>
  <si>
    <t>Mable</t>
  </si>
  <si>
    <t>Phythian</t>
  </si>
  <si>
    <t>Joella</t>
  </si>
  <si>
    <t>Maevela</t>
  </si>
  <si>
    <t>Obidiah</t>
  </si>
  <si>
    <t>Westrope</t>
  </si>
  <si>
    <t>Murry</t>
  </si>
  <si>
    <t>Dryburgh</t>
  </si>
  <si>
    <t>Abbie</t>
  </si>
  <si>
    <t>Tann</t>
  </si>
  <si>
    <t>Bennett</t>
  </si>
  <si>
    <t>Gimenez</t>
  </si>
  <si>
    <t>Isa</t>
  </si>
  <si>
    <t>Mogie</t>
  </si>
  <si>
    <t>Yves</t>
  </si>
  <si>
    <t>Clunie</t>
  </si>
  <si>
    <t>Iain</t>
  </si>
  <si>
    <t>Wiburn</t>
  </si>
  <si>
    <t>Nonah</t>
  </si>
  <si>
    <t>Bissell</t>
  </si>
  <si>
    <t>Mendel</t>
  </si>
  <si>
    <t>Gentsch</t>
  </si>
  <si>
    <t>Alfred</t>
  </si>
  <si>
    <t>Peplay</t>
  </si>
  <si>
    <t>Adelina</t>
  </si>
  <si>
    <t>Cheeseman</t>
  </si>
  <si>
    <t>Minetta</t>
  </si>
  <si>
    <t>Parsons</t>
  </si>
  <si>
    <t>Hobard</t>
  </si>
  <si>
    <t>Benninger</t>
  </si>
  <si>
    <t>Fancy</t>
  </si>
  <si>
    <t>Bonin</t>
  </si>
  <si>
    <t>Laura</t>
  </si>
  <si>
    <t>Gomar</t>
  </si>
  <si>
    <t>Beatrix</t>
  </si>
  <si>
    <t>Schoales</t>
  </si>
  <si>
    <t>Clemmie</t>
  </si>
  <si>
    <t>Hebblewaite</t>
  </si>
  <si>
    <t>Issie</t>
  </si>
  <si>
    <t>Crippes</t>
  </si>
  <si>
    <t>Vasily</t>
  </si>
  <si>
    <t>MacVanamy</t>
  </si>
  <si>
    <t>Aile</t>
  </si>
  <si>
    <t>Strathearn</t>
  </si>
  <si>
    <t>Shellysheldon</t>
  </si>
  <si>
    <t>Mahady</t>
  </si>
  <si>
    <t>Laney</t>
  </si>
  <si>
    <t>Renne</t>
  </si>
  <si>
    <t>Trace</t>
  </si>
  <si>
    <t>Sidsaff</t>
  </si>
  <si>
    <t>Kelly</t>
  </si>
  <si>
    <t>Corkitt</t>
  </si>
  <si>
    <t>Karlen</t>
  </si>
  <si>
    <t>McCaffrey</t>
  </si>
  <si>
    <t>Jordain</t>
  </si>
  <si>
    <t>Sparkwill</t>
  </si>
  <si>
    <t>Billie</t>
  </si>
  <si>
    <t>Croucher</t>
  </si>
  <si>
    <t>Izzy</t>
  </si>
  <si>
    <t>Brisco</t>
  </si>
  <si>
    <t>Ignacius</t>
  </si>
  <si>
    <t>Losel</t>
  </si>
  <si>
    <t>Peggi</t>
  </si>
  <si>
    <t>Bullas</t>
  </si>
  <si>
    <t>Dyna</t>
  </si>
  <si>
    <t>Doucette</t>
  </si>
  <si>
    <t>Marcellina</t>
  </si>
  <si>
    <t>Kitt</t>
  </si>
  <si>
    <t>Shela</t>
  </si>
  <si>
    <t>Goade</t>
  </si>
  <si>
    <t>Christopher</t>
  </si>
  <si>
    <t>Kezourec</t>
  </si>
  <si>
    <t>Larry</t>
  </si>
  <si>
    <t>Pioch</t>
  </si>
  <si>
    <t>Reidar</t>
  </si>
  <si>
    <t>Skechley</t>
  </si>
  <si>
    <t>Bari</t>
  </si>
  <si>
    <t>Toffano</t>
  </si>
  <si>
    <t>Robinia</t>
  </si>
  <si>
    <t>Scholling</t>
  </si>
  <si>
    <t>Grover</t>
  </si>
  <si>
    <t>Cooksey</t>
  </si>
  <si>
    <t>Layton</t>
  </si>
  <si>
    <t>Crayden</t>
  </si>
  <si>
    <t>Marlowe</t>
  </si>
  <si>
    <t>Constantine</t>
  </si>
  <si>
    <t>Rhianna</t>
  </si>
  <si>
    <t>McLeoid</t>
  </si>
  <si>
    <t>Alida</t>
  </si>
  <si>
    <t>Welman</t>
  </si>
  <si>
    <t>Jacobo</t>
  </si>
  <si>
    <t>Lasham</t>
  </si>
  <si>
    <t>Rhody</t>
  </si>
  <si>
    <t>Odhams</t>
  </si>
  <si>
    <t>Zach</t>
  </si>
  <si>
    <t>Polon</t>
  </si>
  <si>
    <t>Taddeo</t>
  </si>
  <si>
    <t>Jovis</t>
  </si>
  <si>
    <t>Katerine</t>
  </si>
  <si>
    <t>Lohden</t>
  </si>
  <si>
    <t>Jakob</t>
  </si>
  <si>
    <t>Philippe</t>
  </si>
  <si>
    <t>Fred</t>
  </si>
  <si>
    <t>Dudeney</t>
  </si>
  <si>
    <t>Brose</t>
  </si>
  <si>
    <t>MacCorkell</t>
  </si>
  <si>
    <t>Madelene</t>
  </si>
  <si>
    <t>Upcott</t>
  </si>
  <si>
    <t>Cara</t>
  </si>
  <si>
    <t>Havers</t>
  </si>
  <si>
    <t>Gisella</t>
  </si>
  <si>
    <t>Mewe</t>
  </si>
  <si>
    <t>Daryn</t>
  </si>
  <si>
    <t>Kniveton</t>
  </si>
  <si>
    <t>Stormy</t>
  </si>
  <si>
    <t>Church</t>
  </si>
  <si>
    <t>Cull</t>
  </si>
  <si>
    <t>Nannetti</t>
  </si>
  <si>
    <t>Konstanze</t>
  </si>
  <si>
    <t>Wyleman</t>
  </si>
  <si>
    <t>Vernor</t>
  </si>
  <si>
    <t>Atyea</t>
  </si>
  <si>
    <t>Tris</t>
  </si>
  <si>
    <t>Hynard</t>
  </si>
  <si>
    <t>Calvin</t>
  </si>
  <si>
    <t>O'Carroll</t>
  </si>
  <si>
    <t>Jessica</t>
  </si>
  <si>
    <t>Burditt</t>
  </si>
  <si>
    <t>Aurelea</t>
  </si>
  <si>
    <t>Devitt</t>
  </si>
  <si>
    <t>Meryl</t>
  </si>
  <si>
    <t>Waggatt</t>
  </si>
  <si>
    <t>Evyn</t>
  </si>
  <si>
    <t>Fyrth</t>
  </si>
  <si>
    <t>Sarene</t>
  </si>
  <si>
    <t>Creeboe</t>
  </si>
  <si>
    <t>Steven</t>
  </si>
  <si>
    <t>Labat</t>
  </si>
  <si>
    <t>Lindy</t>
  </si>
  <si>
    <t>Guillet</t>
  </si>
  <si>
    <t>Loren</t>
  </si>
  <si>
    <t>Rettie</t>
  </si>
  <si>
    <t>Daron</t>
  </si>
  <si>
    <t>Biaggioli</t>
  </si>
  <si>
    <t>Georg</t>
  </si>
  <si>
    <t>Dinnage</t>
  </si>
  <si>
    <t>Ewart</t>
  </si>
  <si>
    <t>Hovel</t>
  </si>
  <si>
    <t>Archaimbaud</t>
  </si>
  <si>
    <t>Pinchin</t>
  </si>
  <si>
    <t>Garwood</t>
  </si>
  <si>
    <t>Penhale</t>
  </si>
  <si>
    <t>Valentia</t>
  </si>
  <si>
    <t>Etteridge</t>
  </si>
  <si>
    <t>Courtney</t>
  </si>
  <si>
    <t>Given</t>
  </si>
  <si>
    <t>Claudetta</t>
  </si>
  <si>
    <t>Petherick</t>
  </si>
  <si>
    <t>Eberto</t>
  </si>
  <si>
    <t>William</t>
  </si>
  <si>
    <t>Bernie</t>
  </si>
  <si>
    <t>Gorges</t>
  </si>
  <si>
    <t>Myrle</t>
  </si>
  <si>
    <t>Prandoni</t>
  </si>
  <si>
    <t>Josepha</t>
  </si>
  <si>
    <t>Keningham</t>
  </si>
  <si>
    <t>Garrick</t>
  </si>
  <si>
    <t>Hadwick</t>
  </si>
  <si>
    <t>Nessy</t>
  </si>
  <si>
    <t>Baskwell</t>
  </si>
  <si>
    <t>Rosco</t>
  </si>
  <si>
    <t>Cogley</t>
  </si>
  <si>
    <t>Camille</t>
  </si>
  <si>
    <t>Baldinotti</t>
  </si>
  <si>
    <t>Crawford</t>
  </si>
  <si>
    <t>Scad</t>
  </si>
  <si>
    <t>Judie</t>
  </si>
  <si>
    <t>Bernardo</t>
  </si>
  <si>
    <t>Kakalina</t>
  </si>
  <si>
    <t>Stanaway</t>
  </si>
  <si>
    <t>Max</t>
  </si>
  <si>
    <t>Juditha</t>
  </si>
  <si>
    <t>Hatherleigh</t>
  </si>
  <si>
    <t>Lanny</t>
  </si>
  <si>
    <t>Beaney</t>
  </si>
  <si>
    <t>Jim</t>
  </si>
  <si>
    <t>Perrygo</t>
  </si>
  <si>
    <t>Shannen</t>
  </si>
  <si>
    <t>Crittal</t>
  </si>
  <si>
    <t>Katya</t>
  </si>
  <si>
    <t>Hundy</t>
  </si>
  <si>
    <t>Cordelia</t>
  </si>
  <si>
    <t>Djuricic</t>
  </si>
  <si>
    <t>Philis</t>
  </si>
  <si>
    <t>Rowlstone</t>
  </si>
  <si>
    <t>Fedora</t>
  </si>
  <si>
    <t>Graffin</t>
  </si>
  <si>
    <t>Marjie</t>
  </si>
  <si>
    <t>Bamford</t>
  </si>
  <si>
    <t>Barney</t>
  </si>
  <si>
    <t>Bonafant</t>
  </si>
  <si>
    <t>Nessi</t>
  </si>
  <si>
    <t>Delves</t>
  </si>
  <si>
    <t>Addi</t>
  </si>
  <si>
    <t>Studdeard</t>
  </si>
  <si>
    <t>Benoite</t>
  </si>
  <si>
    <t>Ackermann</t>
  </si>
  <si>
    <t>Sharity</t>
  </si>
  <si>
    <t>Brands</t>
  </si>
  <si>
    <t>Beryl</t>
  </si>
  <si>
    <t>Burnsyde</t>
  </si>
  <si>
    <t>Ollie</t>
  </si>
  <si>
    <t>Schirak</t>
  </si>
  <si>
    <t>Amaleta</t>
  </si>
  <si>
    <t>Baltzar</t>
  </si>
  <si>
    <t>Wyn</t>
  </si>
  <si>
    <t>Treadger</t>
  </si>
  <si>
    <t>Orton</t>
  </si>
  <si>
    <t>Livick</t>
  </si>
  <si>
    <t>Haven</t>
  </si>
  <si>
    <t>Belward</t>
  </si>
  <si>
    <t>Yasmeen</t>
  </si>
  <si>
    <t>Klimkiewich</t>
  </si>
  <si>
    <t>Kristofor</t>
  </si>
  <si>
    <t>Powner</t>
  </si>
  <si>
    <t>Phillipp</t>
  </si>
  <si>
    <t>Nekrews</t>
  </si>
  <si>
    <t>Delora</t>
  </si>
  <si>
    <t>Arendt</t>
  </si>
  <si>
    <t>Blaszczak</t>
  </si>
  <si>
    <t>Codi</t>
  </si>
  <si>
    <t>Beck</t>
  </si>
  <si>
    <t>Faunie</t>
  </si>
  <si>
    <t>Sinton</t>
  </si>
  <si>
    <t>Nicol</t>
  </si>
  <si>
    <t>Giacomi</t>
  </si>
  <si>
    <t>Vassili</t>
  </si>
  <si>
    <t>Flay</t>
  </si>
  <si>
    <t>Halimeda</t>
  </si>
  <si>
    <t>Kuscha</t>
  </si>
  <si>
    <t>Charmaine</t>
  </si>
  <si>
    <t>Howie</t>
  </si>
  <si>
    <t>Norrie</t>
  </si>
  <si>
    <t>Grahl</t>
  </si>
  <si>
    <t>Ulick</t>
  </si>
  <si>
    <t>Maingot</t>
  </si>
  <si>
    <t>Millie</t>
  </si>
  <si>
    <t>Fiveash</t>
  </si>
  <si>
    <t>Kayley</t>
  </si>
  <si>
    <t>Southwell</t>
  </si>
  <si>
    <t>Reena</t>
  </si>
  <si>
    <t>McKernan</t>
  </si>
  <si>
    <t>Seward</t>
  </si>
  <si>
    <t>Kubera</t>
  </si>
  <si>
    <t>Rois</t>
  </si>
  <si>
    <t>Garrigan</t>
  </si>
  <si>
    <t>Euell</t>
  </si>
  <si>
    <t>Willoughley</t>
  </si>
  <si>
    <t>Lindi</t>
  </si>
  <si>
    <t>Morfey</t>
  </si>
  <si>
    <t>Gradey</t>
  </si>
  <si>
    <t>Litton</t>
  </si>
  <si>
    <t>Angeline</t>
  </si>
  <si>
    <t>Christophersen</t>
  </si>
  <si>
    <t>Farrel</t>
  </si>
  <si>
    <t>Vanyatin</t>
  </si>
  <si>
    <t>Kienan</t>
  </si>
  <si>
    <t>Epinay</t>
  </si>
  <si>
    <t>Aloisia</t>
  </si>
  <si>
    <t>Minto</t>
  </si>
  <si>
    <t>Melisa</t>
  </si>
  <si>
    <t>Knott</t>
  </si>
  <si>
    <t>Koral</t>
  </si>
  <si>
    <t>Gerriet</t>
  </si>
  <si>
    <t>Constantino</t>
  </si>
  <si>
    <t>Espley</t>
  </si>
  <si>
    <t>Desi</t>
  </si>
  <si>
    <t>Peniman</t>
  </si>
  <si>
    <t>Torrance</t>
  </si>
  <si>
    <t>Collier</t>
  </si>
  <si>
    <t>Ede</t>
  </si>
  <si>
    <t>Mignot</t>
  </si>
  <si>
    <t>Marcia</t>
  </si>
  <si>
    <t>Muldrew</t>
  </si>
  <si>
    <t>Quintina</t>
  </si>
  <si>
    <t>Kilgannon</t>
  </si>
  <si>
    <t>Peria</t>
  </si>
  <si>
    <t>Revey</t>
  </si>
  <si>
    <t>Carry</t>
  </si>
  <si>
    <t>Loblie</t>
  </si>
  <si>
    <t>Isadora</t>
  </si>
  <si>
    <t>Maunsell</t>
  </si>
  <si>
    <t>Tamara</t>
  </si>
  <si>
    <t>Couvet</t>
  </si>
  <si>
    <t>Von</t>
  </si>
  <si>
    <t>Boeter</t>
  </si>
  <si>
    <t>Forester</t>
  </si>
  <si>
    <t>Feakins</t>
  </si>
  <si>
    <t>Eckersall</t>
  </si>
  <si>
    <t>Gamaliel</t>
  </si>
  <si>
    <t>Ewins</t>
  </si>
  <si>
    <t>Win</t>
  </si>
  <si>
    <t>Arthurs</t>
  </si>
  <si>
    <t>Richy</t>
  </si>
  <si>
    <t>Gray</t>
  </si>
  <si>
    <t>Patricia</t>
  </si>
  <si>
    <t>Dwelly</t>
  </si>
  <si>
    <t>Erv</t>
  </si>
  <si>
    <t>Balmann</t>
  </si>
  <si>
    <t>Demetria</t>
  </si>
  <si>
    <t>Estut</t>
  </si>
  <si>
    <t>Evanne</t>
  </si>
  <si>
    <t>Sheryn</t>
  </si>
  <si>
    <t>Collette</t>
  </si>
  <si>
    <t>Blackaller</t>
  </si>
  <si>
    <t>Mariann</t>
  </si>
  <si>
    <t>Mowat</t>
  </si>
  <si>
    <t>Tabbatha</t>
  </si>
  <si>
    <t>Pickston</t>
  </si>
  <si>
    <t>Vlad</t>
  </si>
  <si>
    <t>Strangeway</t>
  </si>
  <si>
    <t>Duky</t>
  </si>
  <si>
    <t>Wallace</t>
  </si>
  <si>
    <t>Shana</t>
  </si>
  <si>
    <t>Bewly</t>
  </si>
  <si>
    <t>Mick</t>
  </si>
  <si>
    <t>Tanguy</t>
  </si>
  <si>
    <t>Tadio</t>
  </si>
  <si>
    <t>Audritt</t>
  </si>
  <si>
    <t>Torey</t>
  </si>
  <si>
    <t>Rosell</t>
  </si>
  <si>
    <t>Chrisy</t>
  </si>
  <si>
    <t>Kyme</t>
  </si>
  <si>
    <t>Morten</t>
  </si>
  <si>
    <t>Dumphy</t>
  </si>
  <si>
    <t>Issy</t>
  </si>
  <si>
    <t>McLevie</t>
  </si>
  <si>
    <t>Michaeline</t>
  </si>
  <si>
    <t>Capehorn</t>
  </si>
  <si>
    <t>Corny</t>
  </si>
  <si>
    <t>Linturn</t>
  </si>
  <si>
    <t>Berny</t>
  </si>
  <si>
    <t>Bastide</t>
  </si>
  <si>
    <t>Aindrea</t>
  </si>
  <si>
    <t>Lenormand</t>
  </si>
  <si>
    <t>Shanon</t>
  </si>
  <si>
    <t>Deverell</t>
  </si>
  <si>
    <t>Vaughn</t>
  </si>
  <si>
    <t>Carvill</t>
  </si>
  <si>
    <t>Millard</t>
  </si>
  <si>
    <t>Brakewell</t>
  </si>
  <si>
    <t>Florie</t>
  </si>
  <si>
    <t>Tortoise</t>
  </si>
  <si>
    <t>Caro</t>
  </si>
  <si>
    <t>Chappel</t>
  </si>
  <si>
    <t>Letisha</t>
  </si>
  <si>
    <t>Carrett</t>
  </si>
  <si>
    <t>Melva</t>
  </si>
  <si>
    <t>Jickells</t>
  </si>
  <si>
    <t>Riccardo</t>
  </si>
  <si>
    <t>Hagan</t>
  </si>
  <si>
    <t>Chauncey</t>
  </si>
  <si>
    <t>Schild</t>
  </si>
  <si>
    <t>Amery</t>
  </si>
  <si>
    <t>Ofer</t>
  </si>
  <si>
    <t>Michaella</t>
  </si>
  <si>
    <t>Perri</t>
  </si>
  <si>
    <t>Mord</t>
  </si>
  <si>
    <t>Cromblehome</t>
  </si>
  <si>
    <t>Joana</t>
  </si>
  <si>
    <t>Bartocci</t>
  </si>
  <si>
    <t>Sly</t>
  </si>
  <si>
    <t>Cowley</t>
  </si>
  <si>
    <t>Augusta</t>
  </si>
  <si>
    <t>Cheetham</t>
  </si>
  <si>
    <t>Diarmid</t>
  </si>
  <si>
    <t>Alman</t>
  </si>
  <si>
    <t>Gearard</t>
  </si>
  <si>
    <t>Wixon</t>
  </si>
  <si>
    <t>Kaye</t>
  </si>
  <si>
    <t>Crocroft</t>
  </si>
  <si>
    <t>Egor</t>
  </si>
  <si>
    <t>Bren</t>
  </si>
  <si>
    <t>Absolon</t>
  </si>
  <si>
    <t>Alexine</t>
  </si>
  <si>
    <t>Portail</t>
  </si>
  <si>
    <t>Duffie</t>
  </si>
  <si>
    <t>Ibel</t>
  </si>
  <si>
    <t>Gilles</t>
  </si>
  <si>
    <t>Jaquet</t>
  </si>
  <si>
    <t>Payton</t>
  </si>
  <si>
    <t>Pickervance</t>
  </si>
  <si>
    <t>Barny</t>
  </si>
  <si>
    <t>Fairweather</t>
  </si>
  <si>
    <t>Margot</t>
  </si>
  <si>
    <t>Royds</t>
  </si>
  <si>
    <t>Frederik</t>
  </si>
  <si>
    <t>Dartan</t>
  </si>
  <si>
    <t>Aubert</t>
  </si>
  <si>
    <t>Wedmore.</t>
  </si>
  <si>
    <t>Krystal</t>
  </si>
  <si>
    <t>Lambswood</t>
  </si>
  <si>
    <t>Nanice</t>
  </si>
  <si>
    <t>Boatwright</t>
  </si>
  <si>
    <t>Northrup</t>
  </si>
  <si>
    <t>Aires</t>
  </si>
  <si>
    <t>Janina</t>
  </si>
  <si>
    <t>Wolverson</t>
  </si>
  <si>
    <t>Floria</t>
  </si>
  <si>
    <t>Olivia</t>
  </si>
  <si>
    <t>Andrea</t>
  </si>
  <si>
    <t>Becker</t>
  </si>
  <si>
    <t>Louise</t>
  </si>
  <si>
    <t>Lamming</t>
  </si>
  <si>
    <t>Renaldo</t>
  </si>
  <si>
    <t>Thomassin</t>
  </si>
  <si>
    <t>Carmel</t>
  </si>
  <si>
    <t>Pancoust</t>
  </si>
  <si>
    <t>Tatum</t>
  </si>
  <si>
    <t>Hush</t>
  </si>
  <si>
    <t>Aldrich</t>
  </si>
  <si>
    <t>Glenny</t>
  </si>
  <si>
    <t>Griz</t>
  </si>
  <si>
    <t>Thorington</t>
  </si>
  <si>
    <t>Eddy</t>
  </si>
  <si>
    <t>Stolze</t>
  </si>
  <si>
    <t>L</t>
  </si>
  <si>
    <t>Bontein</t>
  </si>
  <si>
    <t>Cindee</t>
  </si>
  <si>
    <t>Saice</t>
  </si>
  <si>
    <t>Erin</t>
  </si>
  <si>
    <t>Androsik</t>
  </si>
  <si>
    <t>Genovera</t>
  </si>
  <si>
    <t>Ghost</t>
  </si>
  <si>
    <t>Felicdad</t>
  </si>
  <si>
    <t>Heibel</t>
  </si>
  <si>
    <t>Jobey</t>
  </si>
  <si>
    <t>Boneham</t>
  </si>
  <si>
    <t>Radcliffe</t>
  </si>
  <si>
    <t>Fairpool</t>
  </si>
  <si>
    <t>Gigi</t>
  </si>
  <si>
    <t>Bohling</t>
  </si>
  <si>
    <t>Gare</t>
  </si>
  <si>
    <t>Mattiussi</t>
  </si>
  <si>
    <t>Carlin</t>
  </si>
  <si>
    <t>Demke</t>
  </si>
  <si>
    <t>Wilt</t>
  </si>
  <si>
    <t>Wayvill</t>
  </si>
  <si>
    <t>Ardyce</t>
  </si>
  <si>
    <t>Eacott</t>
  </si>
  <si>
    <t>Lane</t>
  </si>
  <si>
    <t>Monteaux</t>
  </si>
  <si>
    <t>Cathi</t>
  </si>
  <si>
    <t>Gillbee</t>
  </si>
  <si>
    <t>Mesias</t>
  </si>
  <si>
    <t>Hali</t>
  </si>
  <si>
    <t>Behnecke</t>
  </si>
  <si>
    <t>Grady</t>
  </si>
  <si>
    <t>Rochelle</t>
  </si>
  <si>
    <t>Crissie</t>
  </si>
  <si>
    <t>Cordel</t>
  </si>
  <si>
    <t>Durand</t>
  </si>
  <si>
    <t>Backhouse</t>
  </si>
  <si>
    <t>Wendel</t>
  </si>
  <si>
    <t>Malletratt</t>
  </si>
  <si>
    <t>Ellerman</t>
  </si>
  <si>
    <t>Marmaduke</t>
  </si>
  <si>
    <t>Worssam</t>
  </si>
  <si>
    <t>Murial</t>
  </si>
  <si>
    <t>Ickovici</t>
  </si>
  <si>
    <t>Honoria</t>
  </si>
  <si>
    <t>Cootes</t>
  </si>
  <si>
    <t>Merrel</t>
  </si>
  <si>
    <t>Blind</t>
  </si>
  <si>
    <t>Rosamond</t>
  </si>
  <si>
    <t>Fishe</t>
  </si>
  <si>
    <t>Shelley</t>
  </si>
  <si>
    <t>Moncreiffe</t>
  </si>
  <si>
    <t>Cecilla</t>
  </si>
  <si>
    <t>Joselevitch</t>
  </si>
  <si>
    <t>Jolynn</t>
  </si>
  <si>
    <t>Behnecken</t>
  </si>
  <si>
    <t>Adolph</t>
  </si>
  <si>
    <t>McNalley</t>
  </si>
  <si>
    <t>Pippy</t>
  </si>
  <si>
    <t>Roxby</t>
  </si>
  <si>
    <t>Jessi</t>
  </si>
  <si>
    <t>Calterone</t>
  </si>
  <si>
    <t>Moore</t>
  </si>
  <si>
    <t>Gligoraci</t>
  </si>
  <si>
    <t>Mallory</t>
  </si>
  <si>
    <t>Goldsberry</t>
  </si>
  <si>
    <t>Nerissa</t>
  </si>
  <si>
    <t>Kavanagh</t>
  </si>
  <si>
    <t>Foss</t>
  </si>
  <si>
    <t>Asquez</t>
  </si>
  <si>
    <t>Mickey</t>
  </si>
  <si>
    <t>Pybus</t>
  </si>
  <si>
    <t>Timmy</t>
  </si>
  <si>
    <t>Brenston</t>
  </si>
  <si>
    <t>Romona</t>
  </si>
  <si>
    <t>Bendite</t>
  </si>
  <si>
    <t>Bloan</t>
  </si>
  <si>
    <t>Penfold</t>
  </si>
  <si>
    <t>Shari</t>
  </si>
  <si>
    <t>Dennison</t>
  </si>
  <si>
    <t>Crosswaite</t>
  </si>
  <si>
    <t>Lucias</t>
  </si>
  <si>
    <t>Minico</t>
  </si>
  <si>
    <t>Helaine</t>
  </si>
  <si>
    <t>Lyddy</t>
  </si>
  <si>
    <t>Carlene</t>
  </si>
  <si>
    <t>Torry</t>
  </si>
  <si>
    <t>Vere</t>
  </si>
  <si>
    <t>Kulic</t>
  </si>
  <si>
    <t>Enrichetta</t>
  </si>
  <si>
    <t>Mowles</t>
  </si>
  <si>
    <t>Delinda</t>
  </si>
  <si>
    <t>Snozzwell</t>
  </si>
  <si>
    <t>Cecilio</t>
  </si>
  <si>
    <t>Sprankling</t>
  </si>
  <si>
    <t>Nickolai</t>
  </si>
  <si>
    <t>Artin</t>
  </si>
  <si>
    <t>Ambrosio</t>
  </si>
  <si>
    <t>Daniely</t>
  </si>
  <si>
    <t>Simon</t>
  </si>
  <si>
    <t>Kembery</t>
  </si>
  <si>
    <t>Brig</t>
  </si>
  <si>
    <t>Dewi</t>
  </si>
  <si>
    <t>Althea</t>
  </si>
  <si>
    <t>Bronger</t>
  </si>
  <si>
    <t>Ansley</t>
  </si>
  <si>
    <t>Gounel</t>
  </si>
  <si>
    <t>Daven</t>
  </si>
  <si>
    <t>Smout</t>
  </si>
  <si>
    <t>Niall</t>
  </si>
  <si>
    <t>Selesnick</t>
  </si>
  <si>
    <t>Lia</t>
  </si>
  <si>
    <t>Lurner</t>
  </si>
  <si>
    <t>Rodrigo</t>
  </si>
  <si>
    <t>Congdon</t>
  </si>
  <si>
    <t>Brendan</t>
  </si>
  <si>
    <t>Edgeller</t>
  </si>
  <si>
    <t>Ginger</t>
  </si>
  <si>
    <t>Myott</t>
  </si>
  <si>
    <t>Hatti</t>
  </si>
  <si>
    <t>Vezey</t>
  </si>
  <si>
    <t>Eilis</t>
  </si>
  <si>
    <t>Pavlasek</t>
  </si>
  <si>
    <t>Kellsie</t>
  </si>
  <si>
    <t>Waby</t>
  </si>
  <si>
    <t>Easter</t>
  </si>
  <si>
    <t>Pyke</t>
  </si>
  <si>
    <t>Inger</t>
  </si>
  <si>
    <t>Andriveaux</t>
  </si>
  <si>
    <t>Corina</t>
  </si>
  <si>
    <t>Triner</t>
  </si>
  <si>
    <t>Loralyn</t>
  </si>
  <si>
    <t>Bruton</t>
  </si>
  <si>
    <t>Susy</t>
  </si>
  <si>
    <t>Challoner</t>
  </si>
  <si>
    <t>Jan</t>
  </si>
  <si>
    <t>Morforth</t>
  </si>
  <si>
    <t>Cindi</t>
  </si>
  <si>
    <t>Stratten</t>
  </si>
  <si>
    <t>Marline</t>
  </si>
  <si>
    <t>Wahncke</t>
  </si>
  <si>
    <t>Violetta</t>
  </si>
  <si>
    <t>Vial</t>
  </si>
  <si>
    <t>Beatriz</t>
  </si>
  <si>
    <t>Bateson</t>
  </si>
  <si>
    <t>Evangelia</t>
  </si>
  <si>
    <t>Gowers</t>
  </si>
  <si>
    <t>Fonzie</t>
  </si>
  <si>
    <t>O'Shea</t>
  </si>
  <si>
    <t>Janene</t>
  </si>
  <si>
    <t>Hairsine</t>
  </si>
  <si>
    <t>Linell</t>
  </si>
  <si>
    <t>Compfort</t>
  </si>
  <si>
    <t>Shaylah</t>
  </si>
  <si>
    <t>Owbrick</t>
  </si>
  <si>
    <t>Barnaby</t>
  </si>
  <si>
    <t>Farnall</t>
  </si>
  <si>
    <t>Ashien</t>
  </si>
  <si>
    <t>Gallen</t>
  </si>
  <si>
    <t>Stan</t>
  </si>
  <si>
    <t>Tolliday</t>
  </si>
  <si>
    <t>Kissiah</t>
  </si>
  <si>
    <t>Maydway</t>
  </si>
  <si>
    <t>Charline</t>
  </si>
  <si>
    <t>Husset</t>
  </si>
  <si>
    <t>Lorain</t>
  </si>
  <si>
    <t>Tew</t>
  </si>
  <si>
    <t>North</t>
  </si>
  <si>
    <t>Bertomeu</t>
  </si>
  <si>
    <t>Janaya</t>
  </si>
  <si>
    <t>MacGinlay</t>
  </si>
  <si>
    <t>Ancell</t>
  </si>
  <si>
    <t>Moretto</t>
  </si>
  <si>
    <t>Toby</t>
  </si>
  <si>
    <t>Brodhead</t>
  </si>
  <si>
    <t>Niles</t>
  </si>
  <si>
    <t>Mahomet</t>
  </si>
  <si>
    <t>Avigdor</t>
  </si>
  <si>
    <t>Karel</t>
  </si>
  <si>
    <t>Luca</t>
  </si>
  <si>
    <t>Wolstenholme</t>
  </si>
  <si>
    <t>Efrem</t>
  </si>
  <si>
    <t>Mathonnet</t>
  </si>
  <si>
    <t>Latisha</t>
  </si>
  <si>
    <t>Jolly</t>
  </si>
  <si>
    <t>Quentin</t>
  </si>
  <si>
    <t>Ferraresi</t>
  </si>
  <si>
    <t>Marco</t>
  </si>
  <si>
    <t>Wooland</t>
  </si>
  <si>
    <t>Thekla</t>
  </si>
  <si>
    <t>Lynnett</t>
  </si>
  <si>
    <t>Pedro</t>
  </si>
  <si>
    <t>Carluccio</t>
  </si>
  <si>
    <t>Caron</t>
  </si>
  <si>
    <t>Kolakovic</t>
  </si>
  <si>
    <t>Debera</t>
  </si>
  <si>
    <t>Gow</t>
  </si>
  <si>
    <t>Hoyt</t>
  </si>
  <si>
    <t>D'Alesco</t>
  </si>
  <si>
    <t>Rudyard</t>
  </si>
  <si>
    <t>Tomsa</t>
  </si>
  <si>
    <t>Tyson</t>
  </si>
  <si>
    <t>Prescote</t>
  </si>
  <si>
    <t>Berenice</t>
  </si>
  <si>
    <t>Osbaldstone</t>
  </si>
  <si>
    <t>Jessika</t>
  </si>
  <si>
    <t>Jaycocks</t>
  </si>
  <si>
    <t>Gabie</t>
  </si>
  <si>
    <t>Millichip</t>
  </si>
  <si>
    <t>Pearla</t>
  </si>
  <si>
    <t>Beteriss</t>
  </si>
  <si>
    <t>Harwilll</t>
  </si>
  <si>
    <t>Domotor</t>
  </si>
  <si>
    <t>Carolina</t>
  </si>
  <si>
    <t>Blumsom</t>
  </si>
  <si>
    <t>Ryon</t>
  </si>
  <si>
    <t>Baroch</t>
  </si>
  <si>
    <t>Marissa</t>
  </si>
  <si>
    <t>Infante</t>
  </si>
  <si>
    <t>Daisie</t>
  </si>
  <si>
    <t>Joli</t>
  </si>
  <si>
    <t>Jodrelle</t>
  </si>
  <si>
    <t>Callcott</t>
  </si>
  <si>
    <t>Sabina</t>
  </si>
  <si>
    <t>Scorrer</t>
  </si>
  <si>
    <t>Bayard</t>
  </si>
  <si>
    <t>Gendricke</t>
  </si>
  <si>
    <t>Esmaria</t>
  </si>
  <si>
    <t>Denecamp</t>
  </si>
  <si>
    <t>Antone</t>
  </si>
  <si>
    <t>Tolmie</t>
  </si>
  <si>
    <t>Tammi</t>
  </si>
  <si>
    <t>Lackham</t>
  </si>
  <si>
    <t>Nananne</t>
  </si>
  <si>
    <t>Gehringer</t>
  </si>
  <si>
    <t>Bentote</t>
  </si>
  <si>
    <t>Manolo</t>
  </si>
  <si>
    <t>Gasnell</t>
  </si>
  <si>
    <t>Wyatt</t>
  </si>
  <si>
    <t>Clinch</t>
  </si>
  <si>
    <t>Giselbert</t>
  </si>
  <si>
    <t>Newlands</t>
  </si>
  <si>
    <t>Cristal</t>
  </si>
  <si>
    <t>Demangeot</t>
  </si>
  <si>
    <t>Jaime</t>
  </si>
  <si>
    <t>Dowe</t>
  </si>
  <si>
    <t>Addia</t>
  </si>
  <si>
    <t>Penwright</t>
  </si>
  <si>
    <t>Ali</t>
  </si>
  <si>
    <t>Roubert</t>
  </si>
  <si>
    <t>Emmye</t>
  </si>
  <si>
    <t>Corry</t>
  </si>
  <si>
    <t>Addy</t>
  </si>
  <si>
    <t>Pimblett</t>
  </si>
  <si>
    <t>Baudoin</t>
  </si>
  <si>
    <t>Dummigan</t>
  </si>
  <si>
    <t>Lissy</t>
  </si>
  <si>
    <t>McCoy</t>
  </si>
  <si>
    <t>Ingunna</t>
  </si>
  <si>
    <t>Wainscoat</t>
  </si>
  <si>
    <t>Amii</t>
  </si>
  <si>
    <t>Elms</t>
  </si>
  <si>
    <t>Ignacio</t>
  </si>
  <si>
    <t>Delion</t>
  </si>
  <si>
    <t>Colby</t>
  </si>
  <si>
    <t>Reuven</t>
  </si>
  <si>
    <t>Maggee</t>
  </si>
  <si>
    <t>Stiggles</t>
  </si>
  <si>
    <t>Kelci</t>
  </si>
  <si>
    <t>Walkden</t>
  </si>
  <si>
    <t>Bogey</t>
  </si>
  <si>
    <t>Hitcham</t>
  </si>
  <si>
    <t>Pembroke</t>
  </si>
  <si>
    <t>Siflet</t>
  </si>
  <si>
    <t>Hartin</t>
  </si>
  <si>
    <t>Gisela</t>
  </si>
  <si>
    <t>Wille</t>
  </si>
  <si>
    <t>Joyce</t>
  </si>
  <si>
    <t>Leyband</t>
  </si>
  <si>
    <t>Reube</t>
  </si>
  <si>
    <t>Sushams</t>
  </si>
  <si>
    <t>Mathian</t>
  </si>
  <si>
    <t>MacMeeking</t>
  </si>
  <si>
    <t>Antonino</t>
  </si>
  <si>
    <t>Forsdicke</t>
  </si>
  <si>
    <t>Spraberry</t>
  </si>
  <si>
    <t>Caresa</t>
  </si>
  <si>
    <t>Christer</t>
  </si>
  <si>
    <t>Letizia</t>
  </si>
  <si>
    <t>Hasselby</t>
  </si>
  <si>
    <t>Luce</t>
  </si>
  <si>
    <t>Beentjes</t>
  </si>
  <si>
    <t>Sammy</t>
  </si>
  <si>
    <t>Gantlett</t>
  </si>
  <si>
    <t>Pooh</t>
  </si>
  <si>
    <t>Splevins</t>
  </si>
  <si>
    <t>Aeriela</t>
  </si>
  <si>
    <t>Aickin</t>
  </si>
  <si>
    <t>Royal</t>
  </si>
  <si>
    <t>Nowakowska</t>
  </si>
  <si>
    <t>Michael</t>
  </si>
  <si>
    <t>Sidry</t>
  </si>
  <si>
    <t>Nolan</t>
  </si>
  <si>
    <t>Tortis</t>
  </si>
  <si>
    <t>De</t>
  </si>
  <si>
    <t>Lottrington</t>
  </si>
  <si>
    <t>Baxter</t>
  </si>
  <si>
    <t>Brocks</t>
  </si>
  <si>
    <t>Esel</t>
  </si>
  <si>
    <t>Van</t>
  </si>
  <si>
    <t>Tuxwell</t>
  </si>
  <si>
    <t>Fidela</t>
  </si>
  <si>
    <t>Artis</t>
  </si>
  <si>
    <t>Dov</t>
  </si>
  <si>
    <t>Thoresby</t>
  </si>
  <si>
    <t>Delgardo</t>
  </si>
  <si>
    <t>Doro</t>
  </si>
  <si>
    <t>Nolte</t>
  </si>
  <si>
    <t>Noll</t>
  </si>
  <si>
    <t>Forbear</t>
  </si>
  <si>
    <t>Myer</t>
  </si>
  <si>
    <t>McCory</t>
  </si>
  <si>
    <t>Doralyn</t>
  </si>
  <si>
    <t>Segar</t>
  </si>
  <si>
    <t>Clo</t>
  </si>
  <si>
    <t>Jimpson</t>
  </si>
  <si>
    <t>Audry</t>
  </si>
  <si>
    <t>Yu</t>
  </si>
  <si>
    <t>Dolley</t>
  </si>
  <si>
    <t>Grayley</t>
  </si>
  <si>
    <t>Rory</t>
  </si>
  <si>
    <t>Ravenscroftt</t>
  </si>
  <si>
    <t>Verla</t>
  </si>
  <si>
    <t>Timmis</t>
  </si>
  <si>
    <t>Jo</t>
  </si>
  <si>
    <t>Benoi</t>
  </si>
  <si>
    <t>Caty</t>
  </si>
  <si>
    <t>Janas</t>
  </si>
  <si>
    <t>Virge</t>
  </si>
  <si>
    <t>Garfield</t>
  </si>
  <si>
    <t>Myrilla</t>
  </si>
  <si>
    <t>Mercik</t>
  </si>
  <si>
    <t>Giacobo</t>
  </si>
  <si>
    <t>Donke</t>
  </si>
  <si>
    <t>Barbara</t>
  </si>
  <si>
    <t>Kenchington</t>
  </si>
  <si>
    <t>Cly</t>
  </si>
  <si>
    <t>Vizard</t>
  </si>
  <si>
    <t>Evangelina</t>
  </si>
  <si>
    <t>Lergan</t>
  </si>
  <si>
    <t>Maritsa</t>
  </si>
  <si>
    <t>Marusic</t>
  </si>
  <si>
    <t>Tamar</t>
  </si>
  <si>
    <t>MacGilfoyle</t>
  </si>
  <si>
    <t>Chancey</t>
  </si>
  <si>
    <t>Dyos</t>
  </si>
  <si>
    <t>Isaak</t>
  </si>
  <si>
    <t>Rawne</t>
  </si>
  <si>
    <t>Gideon</t>
  </si>
  <si>
    <t>Hehir</t>
  </si>
  <si>
    <t>Irena</t>
  </si>
  <si>
    <t>Trousdell</t>
  </si>
  <si>
    <t>Gino</t>
  </si>
  <si>
    <t>Groome</t>
  </si>
  <si>
    <t>Lamond</t>
  </si>
  <si>
    <t>Douthwaite</t>
  </si>
  <si>
    <t>Ebonee</t>
  </si>
  <si>
    <t>Roxburgh</t>
  </si>
  <si>
    <t>Nathanial</t>
  </si>
  <si>
    <t>Brounfield</t>
  </si>
  <si>
    <t>Mallorie</t>
  </si>
  <si>
    <t>Waber</t>
  </si>
  <si>
    <t>Laphorn</t>
  </si>
  <si>
    <t>Hilliary</t>
  </si>
  <si>
    <t>Roarty</t>
  </si>
  <si>
    <t>Putnem</t>
  </si>
  <si>
    <t>Manchester</t>
  </si>
  <si>
    <t>Sharl</t>
  </si>
  <si>
    <t>Bendson</t>
  </si>
  <si>
    <t>Reeveley</t>
  </si>
  <si>
    <t>Granville</t>
  </si>
  <si>
    <t>Stetson</t>
  </si>
  <si>
    <t>Mirna</t>
  </si>
  <si>
    <t>Etoile</t>
  </si>
  <si>
    <t>Freddie</t>
  </si>
  <si>
    <t>Johnikin</t>
  </si>
  <si>
    <t>Natalee</t>
  </si>
  <si>
    <t>Craiker</t>
  </si>
  <si>
    <t>Mariette</t>
  </si>
  <si>
    <t>Daymont</t>
  </si>
  <si>
    <t>Lonny</t>
  </si>
  <si>
    <t>Caen</t>
  </si>
  <si>
    <t>Kath</t>
  </si>
  <si>
    <t>Bletsoe</t>
  </si>
  <si>
    <t>Gayla</t>
  </si>
  <si>
    <t>Blackadder</t>
  </si>
  <si>
    <t>Adela</t>
  </si>
  <si>
    <t>Dowsett</t>
  </si>
  <si>
    <t>Sharron</t>
  </si>
  <si>
    <t>Petegree</t>
  </si>
  <si>
    <t>Eleonore</t>
  </si>
  <si>
    <t>Airdrie</t>
  </si>
  <si>
    <t>Rhiamon</t>
  </si>
  <si>
    <t>Mollison</t>
  </si>
  <si>
    <t>Karon</t>
  </si>
  <si>
    <t>Oscroft</t>
  </si>
  <si>
    <t>Derk</t>
  </si>
  <si>
    <t>Bosson</t>
  </si>
  <si>
    <t>Lorrie</t>
  </si>
  <si>
    <t>Derycot</t>
  </si>
  <si>
    <t>Hartwell</t>
  </si>
  <si>
    <t>Pratchett</t>
  </si>
  <si>
    <t>Ruseworth</t>
  </si>
  <si>
    <t>Inge</t>
  </si>
  <si>
    <t>Creer</t>
  </si>
  <si>
    <t>Elwira</t>
  </si>
  <si>
    <t>Lyddiard</t>
  </si>
  <si>
    <t>Kincaid</t>
  </si>
  <si>
    <t>Hellicar</t>
  </si>
  <si>
    <t>Maximo</t>
  </si>
  <si>
    <t>Guirard</t>
  </si>
  <si>
    <t>Alta</t>
  </si>
  <si>
    <t>Kaszper</t>
  </si>
  <si>
    <t>Lamar</t>
  </si>
  <si>
    <t>Blewitt</t>
  </si>
  <si>
    <t>Hector</t>
  </si>
  <si>
    <t>Isard</t>
  </si>
  <si>
    <t>Judi</t>
  </si>
  <si>
    <t>Cosgriff</t>
  </si>
  <si>
    <t>Delphine</t>
  </si>
  <si>
    <t>Jewis</t>
  </si>
  <si>
    <t>Matias</t>
  </si>
  <si>
    <t>Cormack</t>
  </si>
  <si>
    <t>Rogers</t>
  </si>
  <si>
    <t>Rosenthaler</t>
  </si>
  <si>
    <t>Clarine</t>
  </si>
  <si>
    <t>Shambrooke</t>
  </si>
  <si>
    <t>Thedrick</t>
  </si>
  <si>
    <t>Rogeon</t>
  </si>
  <si>
    <t>Roanne</t>
  </si>
  <si>
    <t>Phizacklea</t>
  </si>
  <si>
    <t>Devinne</t>
  </si>
  <si>
    <t>Tuny</t>
  </si>
  <si>
    <t>Martelle</t>
  </si>
  <si>
    <t>Brise</t>
  </si>
  <si>
    <t>Dino</t>
  </si>
  <si>
    <t>Wooderson</t>
  </si>
  <si>
    <t>Effie</t>
  </si>
  <si>
    <t>Vasilov</t>
  </si>
  <si>
    <t>Jermaine</t>
  </si>
  <si>
    <t>Steers</t>
  </si>
  <si>
    <t>Mora</t>
  </si>
  <si>
    <t>Innett</t>
  </si>
  <si>
    <t>Mahalia</t>
  </si>
  <si>
    <t>Larcher</t>
  </si>
  <si>
    <t>Dotty</t>
  </si>
  <si>
    <t>Strutley</t>
  </si>
  <si>
    <t>Margy</t>
  </si>
  <si>
    <t>Elward</t>
  </si>
  <si>
    <t>Danica</t>
  </si>
  <si>
    <t>Nayshe</t>
  </si>
  <si>
    <t>Merrilee</t>
  </si>
  <si>
    <t>Plenty</t>
  </si>
  <si>
    <t>Dimmne</t>
  </si>
  <si>
    <t>Lark</t>
  </si>
  <si>
    <t>Ironmonger</t>
  </si>
  <si>
    <t>Caritta</t>
  </si>
  <si>
    <t>Searl</t>
  </si>
  <si>
    <t>Ernestus</t>
  </si>
  <si>
    <t>O'Hengerty</t>
  </si>
  <si>
    <t>Camilla</t>
  </si>
  <si>
    <t>Castle</t>
  </si>
  <si>
    <t>Bette</t>
  </si>
  <si>
    <t>Leafe</t>
  </si>
  <si>
    <t>Aurelia</t>
  </si>
  <si>
    <t>Stanners</t>
  </si>
  <si>
    <t>Shelby</t>
  </si>
  <si>
    <t>Buckland</t>
  </si>
  <si>
    <t>Barr</t>
  </si>
  <si>
    <t>Faughny</t>
  </si>
  <si>
    <t>Farris</t>
  </si>
  <si>
    <t>Ditchfield</t>
  </si>
  <si>
    <t>Gerald</t>
  </si>
  <si>
    <t>Caple</t>
  </si>
  <si>
    <t>Grier</t>
  </si>
  <si>
    <t>Kidsley</t>
  </si>
  <si>
    <t>Pawlik</t>
  </si>
  <si>
    <t>Korney</t>
  </si>
  <si>
    <t>Bockings</t>
  </si>
  <si>
    <t>Stephan</t>
  </si>
  <si>
    <t>Bussel</t>
  </si>
  <si>
    <t>Jedd</t>
  </si>
  <si>
    <t>Verney</t>
  </si>
  <si>
    <t>Sloegrave</t>
  </si>
  <si>
    <t>Nerita</t>
  </si>
  <si>
    <t>Mycock</t>
  </si>
  <si>
    <t>Bothwell</t>
  </si>
  <si>
    <t>Thorvald</t>
  </si>
  <si>
    <t>Milliken</t>
  </si>
  <si>
    <t>Aileen</t>
  </si>
  <si>
    <t>McCritchie</t>
  </si>
  <si>
    <t>Drusy</t>
  </si>
  <si>
    <t>MacCombe</t>
  </si>
  <si>
    <t>Cathyleen</t>
  </si>
  <si>
    <t>Hurch</t>
  </si>
  <si>
    <t>Jannel</t>
  </si>
  <si>
    <t>Labb</t>
  </si>
  <si>
    <t>Cheryl</t>
  </si>
  <si>
    <t>Mantz</t>
  </si>
  <si>
    <t>Madlen</t>
  </si>
  <si>
    <t>Ashburner</t>
  </si>
  <si>
    <t>Colly</t>
  </si>
  <si>
    <t>Littledike</t>
  </si>
  <si>
    <t>Karyn</t>
  </si>
  <si>
    <t>Creeghan</t>
  </si>
  <si>
    <t>Edgard</t>
  </si>
  <si>
    <t>Irving</t>
  </si>
  <si>
    <t>Cyril</t>
  </si>
  <si>
    <t>Medford</t>
  </si>
  <si>
    <t>Kikelia</t>
  </si>
  <si>
    <t>Ellor</t>
  </si>
  <si>
    <t>Dael</t>
  </si>
  <si>
    <t>Bugge</t>
  </si>
  <si>
    <t>Ferrell</t>
  </si>
  <si>
    <t>Skepper</t>
  </si>
  <si>
    <t>Hannis</t>
  </si>
  <si>
    <t>Pierson</t>
  </si>
  <si>
    <t>Measham</t>
  </si>
  <si>
    <t>Xylina</t>
  </si>
  <si>
    <t>Pargetter</t>
  </si>
  <si>
    <t>Aretha</t>
  </si>
  <si>
    <t>Ettridge</t>
  </si>
  <si>
    <t>Joshia</t>
  </si>
  <si>
    <t>Mabel</t>
  </si>
  <si>
    <t>Orrow</t>
  </si>
  <si>
    <t>Marni</t>
  </si>
  <si>
    <t>Jull</t>
  </si>
  <si>
    <t>Sandy</t>
  </si>
  <si>
    <t>Cadden</t>
  </si>
  <si>
    <t>Marney</t>
  </si>
  <si>
    <t>O'Breen</t>
  </si>
  <si>
    <t>Westbrook</t>
  </si>
  <si>
    <t>Brandino</t>
  </si>
  <si>
    <t>Sandi</t>
  </si>
  <si>
    <t>Lincoln</t>
  </si>
  <si>
    <t>Greatex</t>
  </si>
  <si>
    <t>Patti</t>
  </si>
  <si>
    <t>Dradey</t>
  </si>
  <si>
    <t>Oona</t>
  </si>
  <si>
    <t>Donan</t>
  </si>
  <si>
    <t>Burtie</t>
  </si>
  <si>
    <t>Moulden</t>
  </si>
  <si>
    <t>Reg</t>
  </si>
  <si>
    <t>MacMichael</t>
  </si>
  <si>
    <t>Joey</t>
  </si>
  <si>
    <t>Keedwell</t>
  </si>
  <si>
    <t>Bryant</t>
  </si>
  <si>
    <t>Scamp</t>
  </si>
  <si>
    <t>Titman</t>
  </si>
  <si>
    <t>Trudie</t>
  </si>
  <si>
    <t>Couch</t>
  </si>
  <si>
    <t>Cyndia</t>
  </si>
  <si>
    <t>Skedge</t>
  </si>
  <si>
    <t>Francoise</t>
  </si>
  <si>
    <t>Godbold</t>
  </si>
  <si>
    <t>Berna</t>
  </si>
  <si>
    <t>Dubery</t>
  </si>
  <si>
    <t>Gerrard</t>
  </si>
  <si>
    <t>Doorey</t>
  </si>
  <si>
    <t>Hiram</t>
  </si>
  <si>
    <t>Merkle</t>
  </si>
  <si>
    <t>Zebulon</t>
  </si>
  <si>
    <t>Allmen</t>
  </si>
  <si>
    <t>Kingsley</t>
  </si>
  <si>
    <t>Hagard</t>
  </si>
  <si>
    <t>My</t>
  </si>
  <si>
    <t>Hanscome</t>
  </si>
  <si>
    <t>Eldredge</t>
  </si>
  <si>
    <t>MacClure</t>
  </si>
  <si>
    <t>Pauletta</t>
  </si>
  <si>
    <t>Falkus</t>
  </si>
  <si>
    <t>Deck</t>
  </si>
  <si>
    <t>McCallion</t>
  </si>
  <si>
    <t>Miguel</t>
  </si>
  <si>
    <t>Woolner</t>
  </si>
  <si>
    <t>Yolande</t>
  </si>
  <si>
    <t>O'Dare</t>
  </si>
  <si>
    <t>Kit</t>
  </si>
  <si>
    <t>Battlestone</t>
  </si>
  <si>
    <t>Glennis</t>
  </si>
  <si>
    <t>Fussen</t>
  </si>
  <si>
    <t>Theresita</t>
  </si>
  <si>
    <t>Chasmer</t>
  </si>
  <si>
    <t>Shepperd</t>
  </si>
  <si>
    <t>Petronella</t>
  </si>
  <si>
    <t>Marusik</t>
  </si>
  <si>
    <t>Andria</t>
  </si>
  <si>
    <t>Kimpton</t>
  </si>
  <si>
    <t>Jarad</t>
  </si>
  <si>
    <t>Barbrook</t>
  </si>
  <si>
    <t>Dulsea</t>
  </si>
  <si>
    <t>Folkes</t>
  </si>
  <si>
    <t>Herschel</t>
  </si>
  <si>
    <t>Wareham</t>
  </si>
  <si>
    <t>Skip</t>
  </si>
  <si>
    <t>Morkham</t>
  </si>
  <si>
    <t>Dayle</t>
  </si>
  <si>
    <t>O'Luney</t>
  </si>
  <si>
    <t>Seamon</t>
  </si>
  <si>
    <t>Krysta</t>
  </si>
  <si>
    <t>Elacoate</t>
  </si>
  <si>
    <t>Abramo</t>
  </si>
  <si>
    <t>Labbez</t>
  </si>
  <si>
    <t>Faun</t>
  </si>
  <si>
    <t>Rickeard</t>
  </si>
  <si>
    <t>Jamesy</t>
  </si>
  <si>
    <t>O'Ferris</t>
  </si>
  <si>
    <t>Fanchon</t>
  </si>
  <si>
    <t>Furney</t>
  </si>
  <si>
    <t>Pate</t>
  </si>
  <si>
    <t>Beardsley</t>
  </si>
  <si>
    <t>Crosgrove</t>
  </si>
  <si>
    <t>Darcy</t>
  </si>
  <si>
    <t>Brewitt</t>
  </si>
  <si>
    <t>Gilda</t>
  </si>
  <si>
    <t>Richen</t>
  </si>
  <si>
    <t>Jobie</t>
  </si>
  <si>
    <t>Basili</t>
  </si>
  <si>
    <t>Anni</t>
  </si>
  <si>
    <t>Izzard</t>
  </si>
  <si>
    <t>Bebe</t>
  </si>
  <si>
    <t>Pollicott</t>
  </si>
  <si>
    <t>Julian</t>
  </si>
  <si>
    <t>Andrassy</t>
  </si>
  <si>
    <t>Dionne</t>
  </si>
  <si>
    <t>Garrish</t>
  </si>
  <si>
    <t>Alexis</t>
  </si>
  <si>
    <t>Gotfrey</t>
  </si>
  <si>
    <t>Xavier</t>
  </si>
  <si>
    <t>Filipic</t>
  </si>
  <si>
    <t>Liane</t>
  </si>
  <si>
    <t>Bedburrow</t>
  </si>
  <si>
    <t>Meara</t>
  </si>
  <si>
    <t>Darrington</t>
  </si>
  <si>
    <t>Genevra</t>
  </si>
  <si>
    <t>Friday</t>
  </si>
  <si>
    <t>Penni</t>
  </si>
  <si>
    <t>Patemore</t>
  </si>
  <si>
    <t>Yanaton</t>
  </si>
  <si>
    <t>Wooster</t>
  </si>
  <si>
    <t>Hedvige</t>
  </si>
  <si>
    <t>Stelfox</t>
  </si>
  <si>
    <t>Tammy</t>
  </si>
  <si>
    <t>Backson</t>
  </si>
  <si>
    <t>Chapelhow</t>
  </si>
  <si>
    <t>Arty</t>
  </si>
  <si>
    <t>Duigan</t>
  </si>
  <si>
    <t>Nani</t>
  </si>
  <si>
    <t>Brockley</t>
  </si>
  <si>
    <t>Curtice</t>
  </si>
  <si>
    <t>Advani</t>
  </si>
  <si>
    <t>Leela</t>
  </si>
  <si>
    <t>Eckart</t>
  </si>
  <si>
    <t>Jori</t>
  </si>
  <si>
    <t>Ashleigh</t>
  </si>
  <si>
    <t>Leslie</t>
  </si>
  <si>
    <t>Baruch</t>
  </si>
  <si>
    <t>Helene</t>
  </si>
  <si>
    <t>Bouts</t>
  </si>
  <si>
    <t>Eleni</t>
  </si>
  <si>
    <t>O'Quin</t>
  </si>
  <si>
    <t>Alic</t>
  </si>
  <si>
    <t>Bagg</t>
  </si>
  <si>
    <t>Abran</t>
  </si>
  <si>
    <t>Danielsky</t>
  </si>
  <si>
    <t>Halette</t>
  </si>
  <si>
    <t>Yesenev</t>
  </si>
  <si>
    <t>Cleveland</t>
  </si>
  <si>
    <t>Pottiphar</t>
  </si>
  <si>
    <t>Osborn</t>
  </si>
  <si>
    <t>Pawle</t>
  </si>
  <si>
    <t>Chas</t>
  </si>
  <si>
    <t>Happel</t>
  </si>
  <si>
    <t>Roth</t>
  </si>
  <si>
    <t>Bourget</t>
  </si>
  <si>
    <t>Maisie</t>
  </si>
  <si>
    <t>Shotboulte</t>
  </si>
  <si>
    <t>Felita</t>
  </si>
  <si>
    <t>Whitloe</t>
  </si>
  <si>
    <t>McDuffy</t>
  </si>
  <si>
    <t>Dorise</t>
  </si>
  <si>
    <t>Hephzibah</t>
  </si>
  <si>
    <t>Summerell</t>
  </si>
  <si>
    <t>Alyosha</t>
  </si>
  <si>
    <t>Riquet</t>
  </si>
  <si>
    <t>Ungerecht</t>
  </si>
  <si>
    <t>Lezlie</t>
  </si>
  <si>
    <t>Benny</t>
  </si>
  <si>
    <t>Karolovsky</t>
  </si>
  <si>
    <t>Gretchen</t>
  </si>
  <si>
    <t>Callow</t>
  </si>
  <si>
    <t>Candace</t>
  </si>
  <si>
    <t>Hanlon</t>
  </si>
  <si>
    <t>Oby</t>
  </si>
  <si>
    <t>Sorrel</t>
  </si>
  <si>
    <t>Antonetta</t>
  </si>
  <si>
    <t>Coggeshall</t>
  </si>
  <si>
    <t>Purcell</t>
  </si>
  <si>
    <t>Pine</t>
  </si>
  <si>
    <t>Archibald</t>
  </si>
  <si>
    <t>Dyzart</t>
  </si>
  <si>
    <t>Lil</t>
  </si>
  <si>
    <t>Ibberson</t>
  </si>
  <si>
    <t>Karita</t>
  </si>
  <si>
    <t>Vasyanin</t>
  </si>
  <si>
    <t>Joaquin</t>
  </si>
  <si>
    <t>McVitty</t>
  </si>
  <si>
    <t>Collen</t>
  </si>
  <si>
    <t>Dunbleton</t>
  </si>
  <si>
    <t>Alysa</t>
  </si>
  <si>
    <t>Wankling</t>
  </si>
  <si>
    <t>Ardella</t>
  </si>
  <si>
    <t>Dyment</t>
  </si>
  <si>
    <t>Rodina</t>
  </si>
  <si>
    <t>Drinan</t>
  </si>
  <si>
    <t>Marga</t>
  </si>
  <si>
    <t>Lorenzo</t>
  </si>
  <si>
    <t>Alvie</t>
  </si>
  <si>
    <t>Keming</t>
  </si>
  <si>
    <t>Sheff</t>
  </si>
  <si>
    <t>Gerdts</t>
  </si>
  <si>
    <t>Josie</t>
  </si>
  <si>
    <t>Barnson</t>
  </si>
  <si>
    <t>Petey</t>
  </si>
  <si>
    <t>Probey</t>
  </si>
  <si>
    <t>Shelbi</t>
  </si>
  <si>
    <t>Aldin</t>
  </si>
  <si>
    <t>Estell</t>
  </si>
  <si>
    <t>Kingsland</t>
  </si>
  <si>
    <t>Lea</t>
  </si>
  <si>
    <t>Chaplin</t>
  </si>
  <si>
    <t>Onofredo</t>
  </si>
  <si>
    <t>Hassan</t>
  </si>
  <si>
    <t>Hyacinthie</t>
  </si>
  <si>
    <t>Braybrooke</t>
  </si>
  <si>
    <t>Agnes</t>
  </si>
  <si>
    <t>Collicott</t>
  </si>
  <si>
    <t>Patience</t>
  </si>
  <si>
    <t>Noot</t>
  </si>
  <si>
    <t>Charmane</t>
  </si>
  <si>
    <t>Heistermann</t>
  </si>
  <si>
    <t>Jamal</t>
  </si>
  <si>
    <t>Beagen</t>
  </si>
  <si>
    <t>Brigid</t>
  </si>
  <si>
    <t>Jeffrey</t>
  </si>
  <si>
    <t>Nelli</t>
  </si>
  <si>
    <t>Schoolfield</t>
  </si>
  <si>
    <t>Abigael</t>
  </si>
  <si>
    <t>Basire</t>
  </si>
  <si>
    <t>Anjanette</t>
  </si>
  <si>
    <t>Ferre</t>
  </si>
  <si>
    <t>Mackenzie</t>
  </si>
  <si>
    <t>Ambros</t>
  </si>
  <si>
    <t>Murthwaite</t>
  </si>
  <si>
    <t>Lek</t>
  </si>
  <si>
    <t>Scamaden</t>
  </si>
  <si>
    <t>Jehu</t>
  </si>
  <si>
    <t>Rudeforth</t>
  </si>
  <si>
    <t>Bert</t>
  </si>
  <si>
    <t>Yaakov</t>
  </si>
  <si>
    <t>Bordy</t>
  </si>
  <si>
    <t>Yatman</t>
  </si>
  <si>
    <t>Georgie</t>
  </si>
  <si>
    <t>Caress</t>
  </si>
  <si>
    <t>Lumbley</t>
  </si>
  <si>
    <t>Blythe</t>
  </si>
  <si>
    <t>Clipston</t>
  </si>
  <si>
    <t>Alicea</t>
  </si>
  <si>
    <t>Pudsall</t>
  </si>
  <si>
    <t>Justino</t>
  </si>
  <si>
    <t>Chapiro</t>
  </si>
  <si>
    <t>Sisely</t>
  </si>
  <si>
    <t>Gatsby</t>
  </si>
  <si>
    <t>Blaire</t>
  </si>
  <si>
    <t>Ruckman</t>
  </si>
  <si>
    <t>Coveny</t>
  </si>
  <si>
    <t>Packston</t>
  </si>
  <si>
    <t>Joanic</t>
  </si>
  <si>
    <t>Sile</t>
  </si>
  <si>
    <t>Whorton</t>
  </si>
  <si>
    <t>Billi</t>
  </si>
  <si>
    <t>Fellgate</t>
  </si>
  <si>
    <t>Franchot</t>
  </si>
  <si>
    <t>Crocken</t>
  </si>
  <si>
    <t>Cletus</t>
  </si>
  <si>
    <t>McGarahan</t>
  </si>
  <si>
    <t>Callie</t>
  </si>
  <si>
    <t>Duckels</t>
  </si>
  <si>
    <t>Roselle</t>
  </si>
  <si>
    <t>Wandrach</t>
  </si>
  <si>
    <t>Lishe</t>
  </si>
  <si>
    <t>Casemore</t>
  </si>
  <si>
    <t>Garey</t>
  </si>
  <si>
    <t>Bird</t>
  </si>
  <si>
    <t>Dell</t>
  </si>
  <si>
    <t>Molloy</t>
  </si>
  <si>
    <t>Dowey</t>
  </si>
  <si>
    <t>Emmanuel</t>
  </si>
  <si>
    <t>Westrey</t>
  </si>
  <si>
    <t>Melodie</t>
  </si>
  <si>
    <t>Torresi</t>
  </si>
  <si>
    <t>Dewie</t>
  </si>
  <si>
    <t>Stodart</t>
  </si>
  <si>
    <t>Giffer</t>
  </si>
  <si>
    <t>Berlin</t>
  </si>
  <si>
    <t>Sarajane</t>
  </si>
  <si>
    <t>Scourge</t>
  </si>
  <si>
    <t>Rose</t>
  </si>
  <si>
    <t>Shurrocks</t>
  </si>
  <si>
    <t>Mata</t>
  </si>
  <si>
    <t>Fishley</t>
  </si>
  <si>
    <t>Irvine</t>
  </si>
  <si>
    <t>Blenkin</t>
  </si>
  <si>
    <t>Wald</t>
  </si>
  <si>
    <t>Bountiff</t>
  </si>
  <si>
    <t>Hinda</t>
  </si>
  <si>
    <t>Label</t>
  </si>
  <si>
    <t>Irwin</t>
  </si>
  <si>
    <t>Kirsche</t>
  </si>
  <si>
    <t>Jill</t>
  </si>
  <si>
    <t>Shipsey</t>
  </si>
  <si>
    <t>Anabal</t>
  </si>
  <si>
    <t>Cooke</t>
  </si>
  <si>
    <t>Ava</t>
  </si>
  <si>
    <t>Whordley</t>
  </si>
  <si>
    <t>Orlando</t>
  </si>
  <si>
    <t>Gorstidge</t>
  </si>
  <si>
    <t>Robbert</t>
  </si>
  <si>
    <t>Mandrier</t>
  </si>
  <si>
    <t>Twila</t>
  </si>
  <si>
    <t>Roantree</t>
  </si>
  <si>
    <t>Filliskirk</t>
  </si>
  <si>
    <t>Denni</t>
  </si>
  <si>
    <t>Wiggans</t>
  </si>
  <si>
    <t>McNee</t>
  </si>
  <si>
    <t>Dowdle</t>
  </si>
  <si>
    <t>Ondrea</t>
  </si>
  <si>
    <t>Banfield</t>
  </si>
  <si>
    <t>Cornie</t>
  </si>
  <si>
    <t>Arstall</t>
  </si>
  <si>
    <t>Hogan</t>
  </si>
  <si>
    <t>Iles</t>
  </si>
  <si>
    <t>Saundra</t>
  </si>
  <si>
    <t>O'Connel</t>
  </si>
  <si>
    <t>Rosaline</t>
  </si>
  <si>
    <t>Wenderott</t>
  </si>
  <si>
    <t>Bobina</t>
  </si>
  <si>
    <t>Teale</t>
  </si>
  <si>
    <t>Ruby</t>
  </si>
  <si>
    <t>Cracie</t>
  </si>
  <si>
    <t>Sissy</t>
  </si>
  <si>
    <t>Muehle</t>
  </si>
  <si>
    <t>Itch</t>
  </si>
  <si>
    <t>Tinklin</t>
  </si>
  <si>
    <t>Sibyl</t>
  </si>
  <si>
    <t>Dunkirk</t>
  </si>
  <si>
    <t>Brodie</t>
  </si>
  <si>
    <t>Grimstead</t>
  </si>
  <si>
    <t>Dane</t>
  </si>
  <si>
    <t>Wudeland</t>
  </si>
  <si>
    <t>Yvette</t>
  </si>
  <si>
    <t>Bett</t>
  </si>
  <si>
    <t>Ianthe</t>
  </si>
  <si>
    <t>Sayre</t>
  </si>
  <si>
    <t>Jacklyn</t>
  </si>
  <si>
    <t>Andrioletti</t>
  </si>
  <si>
    <t>Conchita</t>
  </si>
  <si>
    <t>Soden</t>
  </si>
  <si>
    <t>Reggie</t>
  </si>
  <si>
    <t>Taylerson</t>
  </si>
  <si>
    <t>Cardoso</t>
  </si>
  <si>
    <t>Milton</t>
  </si>
  <si>
    <t>Lilie</t>
  </si>
  <si>
    <t>Aeriell</t>
  </si>
  <si>
    <t>Cuell</t>
  </si>
  <si>
    <t>Anne</t>
  </si>
  <si>
    <t>Daulby</t>
  </si>
  <si>
    <t>Lisle</t>
  </si>
  <si>
    <t>Danahar</t>
  </si>
  <si>
    <t>Bryana</t>
  </si>
  <si>
    <t>Loyns</t>
  </si>
  <si>
    <t>Anjela</t>
  </si>
  <si>
    <t>Spancock</t>
  </si>
  <si>
    <t>McNeice</t>
  </si>
  <si>
    <t>Jillana</t>
  </si>
  <si>
    <t>Gabbitis</t>
  </si>
  <si>
    <t>Roddy</t>
  </si>
  <si>
    <t>Speechley</t>
  </si>
  <si>
    <t>Oran</t>
  </si>
  <si>
    <t>Buxcy</t>
  </si>
  <si>
    <t>Beverie</t>
  </si>
  <si>
    <t>Moffet</t>
  </si>
  <si>
    <t>Novelia</t>
  </si>
  <si>
    <t>Pyffe</t>
  </si>
  <si>
    <t>Lilyan</t>
  </si>
  <si>
    <t>Klimpt</t>
  </si>
  <si>
    <t>Gobeau</t>
  </si>
  <si>
    <t>Florinda</t>
  </si>
  <si>
    <t>Crace</t>
  </si>
  <si>
    <t>Dominic</t>
  </si>
  <si>
    <t>Ortler</t>
  </si>
  <si>
    <t>Cathrin</t>
  </si>
  <si>
    <t>Yanuk</t>
  </si>
  <si>
    <t>Austine</t>
  </si>
  <si>
    <t>Littlewood</t>
  </si>
  <si>
    <t>Cullie</t>
  </si>
  <si>
    <t>Bourcq</t>
  </si>
  <si>
    <t>Emanuel</t>
  </si>
  <si>
    <t>Beldan</t>
  </si>
  <si>
    <t>Hildagard</t>
  </si>
  <si>
    <t>Reece</t>
  </si>
  <si>
    <t>Kai</t>
  </si>
  <si>
    <t>Ryder</t>
  </si>
  <si>
    <t>Jeannie</t>
  </si>
  <si>
    <t>Petracco</t>
  </si>
  <si>
    <t>Brad</t>
  </si>
  <si>
    <t>Gumb</t>
  </si>
  <si>
    <t>Reinald</t>
  </si>
  <si>
    <t>Franken</t>
  </si>
  <si>
    <t>Carolyn</t>
  </si>
  <si>
    <t>Attack</t>
  </si>
  <si>
    <t>Naoma</t>
  </si>
  <si>
    <t>Cruse</t>
  </si>
  <si>
    <t>Oates</t>
  </si>
  <si>
    <t>Dinan</t>
  </si>
  <si>
    <t>Daphne</t>
  </si>
  <si>
    <t>Francillo</t>
  </si>
  <si>
    <t>Trix</t>
  </si>
  <si>
    <t>Lutsch</t>
  </si>
  <si>
    <t>Carolin</t>
  </si>
  <si>
    <t>Fieldstone</t>
  </si>
  <si>
    <t>Corabel</t>
  </si>
  <si>
    <t>Luberto</t>
  </si>
  <si>
    <t>Nicola</t>
  </si>
  <si>
    <t>Kiely</t>
  </si>
  <si>
    <t>Rey</t>
  </si>
  <si>
    <t>Chartman</t>
  </si>
  <si>
    <t>Israel</t>
  </si>
  <si>
    <t>Farndon</t>
  </si>
  <si>
    <t>Felipe</t>
  </si>
  <si>
    <t>Parkman</t>
  </si>
  <si>
    <t>Margit</t>
  </si>
  <si>
    <t>Kunze</t>
  </si>
  <si>
    <t>Oliy</t>
  </si>
  <si>
    <t>Feeney</t>
  </si>
  <si>
    <t>Sandie</t>
  </si>
  <si>
    <t>Anthonies</t>
  </si>
  <si>
    <t>Dinse</t>
  </si>
  <si>
    <t>Gaultiero</t>
  </si>
  <si>
    <t>Have</t>
  </si>
  <si>
    <t>Corinna</t>
  </si>
  <si>
    <t>Griffiths</t>
  </si>
  <si>
    <t>Cherlyn</t>
  </si>
  <si>
    <t>Barter</t>
  </si>
  <si>
    <t>Shea</t>
  </si>
  <si>
    <t>Mix</t>
  </si>
  <si>
    <t>Leonidas</t>
  </si>
  <si>
    <t>Cavaney</t>
  </si>
  <si>
    <t>Tallie</t>
  </si>
  <si>
    <t>Chaikovski</t>
  </si>
  <si>
    <t>Codie</t>
  </si>
  <si>
    <t>Gaunson</t>
  </si>
  <si>
    <t>Kaine</t>
  </si>
  <si>
    <t>Padly</t>
  </si>
  <si>
    <t>Freda</t>
  </si>
  <si>
    <t>Legan</t>
  </si>
  <si>
    <t>Christos</t>
  </si>
  <si>
    <t>Wintle</t>
  </si>
  <si>
    <t>Adrianne</t>
  </si>
  <si>
    <t>Gave</t>
  </si>
  <si>
    <t>Warner</t>
  </si>
  <si>
    <t>Carwithan</t>
  </si>
  <si>
    <t>Appolonia</t>
  </si>
  <si>
    <t>Snook</t>
  </si>
  <si>
    <t>Alikee</t>
  </si>
  <si>
    <t>Jecock</t>
  </si>
  <si>
    <t>Shay</t>
  </si>
  <si>
    <t>Chasney</t>
  </si>
  <si>
    <t>Trey</t>
  </si>
  <si>
    <t>Jurges</t>
  </si>
  <si>
    <t>Tracy</t>
  </si>
  <si>
    <t>Renad</t>
  </si>
  <si>
    <t>Peachey</t>
  </si>
  <si>
    <t>Bili</t>
  </si>
  <si>
    <t>Sizey</t>
  </si>
  <si>
    <t>Shaun</t>
  </si>
  <si>
    <t>Kyrkeman</t>
  </si>
  <si>
    <t>Leena</t>
  </si>
  <si>
    <t>Bruckshaw</t>
  </si>
  <si>
    <t>Benni</t>
  </si>
  <si>
    <t>Simounet</t>
  </si>
  <si>
    <t>Kay</t>
  </si>
  <si>
    <t>Edling</t>
  </si>
  <si>
    <t>Shayne</t>
  </si>
  <si>
    <t>Stegel</t>
  </si>
  <si>
    <t>Floyd</t>
  </si>
  <si>
    <t>Cowgill</t>
  </si>
  <si>
    <t>Brien</t>
  </si>
  <si>
    <t>Boise</t>
  </si>
  <si>
    <t>Pancho</t>
  </si>
  <si>
    <t>Ortega</t>
  </si>
  <si>
    <t>Edd</t>
  </si>
  <si>
    <t>MacKnockiter</t>
  </si>
  <si>
    <t>Hobie</t>
  </si>
  <si>
    <t>Stockbridge</t>
  </si>
  <si>
    <t>Hainsworth</t>
  </si>
  <si>
    <t>Nicolis</t>
  </si>
  <si>
    <t>Winspire</t>
  </si>
  <si>
    <t>Niko</t>
  </si>
  <si>
    <t>MacGille</t>
  </si>
  <si>
    <t>Levens</t>
  </si>
  <si>
    <t>Michale</t>
  </si>
  <si>
    <t>Rolf</t>
  </si>
  <si>
    <t>Northen</t>
  </si>
  <si>
    <t>Cyrillus</t>
  </si>
  <si>
    <t>Garci</t>
  </si>
  <si>
    <t>Gunar</t>
  </si>
  <si>
    <t>Cockshoot</t>
  </si>
  <si>
    <t>Silva</t>
  </si>
  <si>
    <t>Monte</t>
  </si>
  <si>
    <t>Hans</t>
  </si>
  <si>
    <t>Bucke</t>
  </si>
  <si>
    <t>Elia</t>
  </si>
  <si>
    <t>Cockton</t>
  </si>
  <si>
    <t>Freddy</t>
  </si>
  <si>
    <t>Linford</t>
  </si>
  <si>
    <t>Gwenore</t>
  </si>
  <si>
    <t>Scotchmer</t>
  </si>
  <si>
    <t>Allyce</t>
  </si>
  <si>
    <t>Hincham</t>
  </si>
  <si>
    <t>Juanita</t>
  </si>
  <si>
    <t>Trembey</t>
  </si>
  <si>
    <t>Cord</t>
  </si>
  <si>
    <t>Kerwin</t>
  </si>
  <si>
    <t>Blakely</t>
  </si>
  <si>
    <t>Granny</t>
  </si>
  <si>
    <t>Spencelayh</t>
  </si>
  <si>
    <t>Collin</t>
  </si>
  <si>
    <t>Jagson</t>
  </si>
  <si>
    <t>Monti</t>
  </si>
  <si>
    <t>Burdus</t>
  </si>
  <si>
    <t>Konstantin</t>
  </si>
  <si>
    <t>Timblett</t>
  </si>
  <si>
    <t>Fax</t>
  </si>
  <si>
    <t>Scotland</t>
  </si>
  <si>
    <t>Isidora</t>
  </si>
  <si>
    <t>Guido</t>
  </si>
  <si>
    <t>Yoshiko</t>
  </si>
  <si>
    <t>Tamblingson</t>
  </si>
  <si>
    <t>Barri</t>
  </si>
  <si>
    <t>Teacy</t>
  </si>
  <si>
    <t>Alisha</t>
  </si>
  <si>
    <t>Bloschke</t>
  </si>
  <si>
    <t>Adi</t>
  </si>
  <si>
    <t>Seawright</t>
  </si>
  <si>
    <t>Eward</t>
  </si>
  <si>
    <t>Astlett</t>
  </si>
  <si>
    <t>Katey</t>
  </si>
  <si>
    <t>Cadany</t>
  </si>
  <si>
    <t>Nicole</t>
  </si>
  <si>
    <t>Blowfelde</t>
  </si>
  <si>
    <t>Kelley</t>
  </si>
  <si>
    <t>Rounds</t>
  </si>
  <si>
    <t>Kierans</t>
  </si>
  <si>
    <t>Hedwiga</t>
  </si>
  <si>
    <t>Ingarfield</t>
  </si>
  <si>
    <t>Amandy</t>
  </si>
  <si>
    <t>Jope</t>
  </si>
  <si>
    <t>Tarrah</t>
  </si>
  <si>
    <t>Wordsworth</t>
  </si>
  <si>
    <t>Fairfax</t>
  </si>
  <si>
    <t>Wallsam</t>
  </si>
  <si>
    <t>Chelsea</t>
  </si>
  <si>
    <t>Itzak</t>
  </si>
  <si>
    <t>Craggie</t>
  </si>
  <si>
    <t>Whistlecraft</t>
  </si>
  <si>
    <t>Faina</t>
  </si>
  <si>
    <t>Virginia</t>
  </si>
  <si>
    <t>McConville</t>
  </si>
  <si>
    <t>Candy</t>
  </si>
  <si>
    <t>Aindrais</t>
  </si>
  <si>
    <t>Allene</t>
  </si>
  <si>
    <t>Gobbet</t>
  </si>
  <si>
    <t>Ruthanne</t>
  </si>
  <si>
    <t>Beadnell</t>
  </si>
  <si>
    <t>Damien</t>
  </si>
  <si>
    <t>Netley</t>
  </si>
  <si>
    <t>Madge</t>
  </si>
  <si>
    <t>McCloughen</t>
  </si>
  <si>
    <t>Frasier</t>
  </si>
  <si>
    <t>Straw</t>
  </si>
  <si>
    <t>Husein</t>
  </si>
  <si>
    <t>Augar</t>
  </si>
  <si>
    <t>Shaylyn</t>
  </si>
  <si>
    <t>Ransbury</t>
  </si>
  <si>
    <t>Christoph</t>
  </si>
  <si>
    <t>Stretton</t>
  </si>
  <si>
    <t>Cyster</t>
  </si>
  <si>
    <t>Adey</t>
  </si>
  <si>
    <t>Ryal</t>
  </si>
  <si>
    <t>Row Labels</t>
  </si>
  <si>
    <t>Count of Gender</t>
  </si>
  <si>
    <t>Grand Total</t>
  </si>
  <si>
    <t>Column Labels</t>
  </si>
  <si>
    <t>Staff Rating</t>
  </si>
  <si>
    <t>Sum of Salary</t>
  </si>
  <si>
    <t>Max of Salary</t>
  </si>
  <si>
    <t>Average of Salary</t>
  </si>
  <si>
    <t>Min of Salary</t>
  </si>
  <si>
    <t>Staff Performance Analysis (Rating)</t>
  </si>
  <si>
    <t>Salary Analysis</t>
  </si>
  <si>
    <t xml:space="preserve">Gender Distribution Analysis </t>
  </si>
  <si>
    <t>Number of Staff Earning Less Than 90000</t>
  </si>
  <si>
    <t>Min</t>
  </si>
  <si>
    <t>Median</t>
  </si>
  <si>
    <t>Standard Deviation</t>
  </si>
  <si>
    <t>Range</t>
  </si>
  <si>
    <t xml:space="preserve">Staff Number </t>
  </si>
  <si>
    <t>Female Staff</t>
  </si>
  <si>
    <t>Male Staff</t>
  </si>
  <si>
    <t>Staff Strength</t>
  </si>
  <si>
    <t xml:space="preserve"> </t>
  </si>
  <si>
    <t>Salary Grouping</t>
  </si>
  <si>
    <t>Bonus Calculations</t>
  </si>
  <si>
    <t>Bonus</t>
  </si>
  <si>
    <t>Sales|Poor</t>
  </si>
  <si>
    <t>Engineering|Poor</t>
  </si>
  <si>
    <t>Legal|Poor</t>
  </si>
  <si>
    <t>Support|Poor</t>
  </si>
  <si>
    <t>Human Resources|Poor</t>
  </si>
  <si>
    <t>Business Development|Poor</t>
  </si>
  <si>
    <t>Product Management|Poor</t>
  </si>
  <si>
    <t>Training|Poor</t>
  </si>
  <si>
    <t>Research and Development|Poor</t>
  </si>
  <si>
    <t>Accounting|Poor</t>
  </si>
  <si>
    <t>Services|Poor</t>
  </si>
  <si>
    <t>Marketing|Poor</t>
  </si>
  <si>
    <t>Sales|Very Poor</t>
  </si>
  <si>
    <t>Engineering|Very Poor</t>
  </si>
  <si>
    <t>Legal|Very Poor</t>
  </si>
  <si>
    <t>Support|Very Poor</t>
  </si>
  <si>
    <t>Human Resources|Very Poor</t>
  </si>
  <si>
    <t>Business Development|Very Poor</t>
  </si>
  <si>
    <t>Product Management|Very Poor</t>
  </si>
  <si>
    <t>Training|Very Poor</t>
  </si>
  <si>
    <t>Research and Development|Very Poor</t>
  </si>
  <si>
    <t>Accounting|Very Poor</t>
  </si>
  <si>
    <t>Services|Very Poor</t>
  </si>
  <si>
    <t>Marketing|Very Poor</t>
  </si>
  <si>
    <t>Sales|Good</t>
  </si>
  <si>
    <t>Sales|Average</t>
  </si>
  <si>
    <t>Engineering|Average</t>
  </si>
  <si>
    <t>Legal|Average</t>
  </si>
  <si>
    <t>Support|Average</t>
  </si>
  <si>
    <t>Human Resources|Average</t>
  </si>
  <si>
    <t>Business Development|Average</t>
  </si>
  <si>
    <t>Product Management|Average</t>
  </si>
  <si>
    <t>Training|Average</t>
  </si>
  <si>
    <t>Research and Development|Average</t>
  </si>
  <si>
    <t>Accounting|Average</t>
  </si>
  <si>
    <t>Services|Average</t>
  </si>
  <si>
    <t>Marketing|Average</t>
  </si>
  <si>
    <t>Sales|Very Good</t>
  </si>
  <si>
    <t>Engineering|Good</t>
  </si>
  <si>
    <t>Legal|Good</t>
  </si>
  <si>
    <t>Support|Good</t>
  </si>
  <si>
    <t>Human Resources|Good</t>
  </si>
  <si>
    <t>Business Development|Good</t>
  </si>
  <si>
    <t>Product Management|Good</t>
  </si>
  <si>
    <t>Training|Good</t>
  </si>
  <si>
    <t>Research and Development|Good</t>
  </si>
  <si>
    <t>Accounting|Good</t>
  </si>
  <si>
    <t>Services|Good</t>
  </si>
  <si>
    <t>Marketing|Good</t>
  </si>
  <si>
    <t>Engineering|Very Good</t>
  </si>
  <si>
    <t>Legal|Very Good</t>
  </si>
  <si>
    <t>Support|Very Good</t>
  </si>
  <si>
    <t>Human Resources|Very Good</t>
  </si>
  <si>
    <t>Business Development|Very Good</t>
  </si>
  <si>
    <t>Product Management|Very Good</t>
  </si>
  <si>
    <t>Training|Very Good</t>
  </si>
  <si>
    <t>Research and Development|Very Good</t>
  </si>
  <si>
    <t>Accounting|Very Good</t>
  </si>
  <si>
    <t>Services|Very Good</t>
  </si>
  <si>
    <t>Marketing|Very Good</t>
  </si>
  <si>
    <t>Bonus Percentage</t>
  </si>
  <si>
    <t>Bonus Criteria</t>
  </si>
  <si>
    <t xml:space="preserve">Total Bonus </t>
  </si>
  <si>
    <t>Very Low</t>
  </si>
  <si>
    <t>Really Low</t>
  </si>
  <si>
    <t>Low</t>
  </si>
  <si>
    <t>Mid-Level</t>
  </si>
  <si>
    <t>Over Half</t>
  </si>
  <si>
    <t>Okay</t>
  </si>
  <si>
    <t>Almost High</t>
  </si>
  <si>
    <t>High</t>
  </si>
  <si>
    <t>Higher</t>
  </si>
  <si>
    <t>Highest</t>
  </si>
  <si>
    <t>Count of Salary Grouping</t>
  </si>
  <si>
    <t>Okay (70k - 80k)</t>
  </si>
  <si>
    <t>Higher (100k - 110k)</t>
  </si>
  <si>
    <t>Almost High (80k - 90k)</t>
  </si>
  <si>
    <t>Low (40k -50k)</t>
  </si>
  <si>
    <t>Really Low (30k - 40k)</t>
  </si>
  <si>
    <t>Over Half (60k - 70k)</t>
  </si>
  <si>
    <t>Mid-Level (50k -60k)</t>
  </si>
  <si>
    <t>Highest (110k - 120k)</t>
  </si>
  <si>
    <t>High (90k - 100k)</t>
  </si>
  <si>
    <t>Very Low (20k - 30k)</t>
  </si>
  <si>
    <r>
      <rPr>
        <b/>
        <sz val="11"/>
        <color theme="1"/>
        <rFont val="Calibri"/>
        <family val="2"/>
        <scheme val="minor"/>
      </rPr>
      <t xml:space="preserve">Region: </t>
    </r>
    <r>
      <rPr>
        <sz val="11"/>
        <color theme="1"/>
        <rFont val="Calibri"/>
        <family val="2"/>
        <scheme val="minor"/>
      </rPr>
      <t>When analysed by Region, the data suggests almost the same distribution of gender except in Kaduna, where the men out number the women by 18 compared to Lagos and Abuja, which is just 1 and 6 respectively. Thus, in every region the men outnumber the women but this is so obvious in the Kaduna office and should be looked into.</t>
    </r>
  </si>
  <si>
    <r>
      <rPr>
        <b/>
        <sz val="11"/>
        <color theme="1"/>
        <rFont val="Calibri"/>
        <family val="2"/>
        <scheme val="minor"/>
      </rPr>
      <t>Gender Distribution:</t>
    </r>
    <r>
      <rPr>
        <sz val="11"/>
        <color theme="1"/>
        <rFont val="Calibri"/>
        <family val="2"/>
        <scheme val="minor"/>
      </rPr>
      <t xml:space="preserve"> The purpose of the analysis is to determine if there was a gender imbalance within Palmoria or not so it was only normal to begin with the number of Palmoria staff and their breakdown to the different gender. There are 872 staff, </t>
    </r>
    <r>
      <rPr>
        <b/>
        <sz val="11"/>
        <color theme="1"/>
        <rFont val="Calibri"/>
        <family val="2"/>
        <scheme val="minor"/>
      </rPr>
      <t>430 male</t>
    </r>
    <r>
      <rPr>
        <sz val="11"/>
        <color theme="1"/>
        <rFont val="Calibri"/>
        <family val="2"/>
        <scheme val="minor"/>
      </rPr>
      <t xml:space="preserve">, </t>
    </r>
    <r>
      <rPr>
        <b/>
        <sz val="11"/>
        <color theme="1"/>
        <rFont val="Calibri"/>
        <family val="2"/>
        <scheme val="minor"/>
      </rPr>
      <t>405 female</t>
    </r>
    <r>
      <rPr>
        <sz val="11"/>
        <color theme="1"/>
        <rFont val="Calibri"/>
        <family val="2"/>
        <scheme val="minor"/>
      </rPr>
      <t xml:space="preserve"> staff and </t>
    </r>
    <r>
      <rPr>
        <b/>
        <sz val="11"/>
        <color theme="1"/>
        <rFont val="Calibri"/>
        <family val="2"/>
        <scheme val="minor"/>
      </rPr>
      <t>37 gender fluid</t>
    </r>
    <r>
      <rPr>
        <sz val="11"/>
        <color theme="1"/>
        <rFont val="Calibri"/>
        <family val="2"/>
        <scheme val="minor"/>
      </rPr>
      <t xml:space="preserve"> because they did not provide their gender for the analysis.  This data on its own may suggest a patriachial work environment, however, other factors have to be considered to make this conclusion.It is worth nothing that if the gender fluid staff are actually female, then it means there are more women than men in Palmoria, however, if male then there is a considerably high gender imbalance.</t>
    </r>
  </si>
  <si>
    <r>
      <rPr>
        <b/>
        <sz val="11"/>
        <color theme="1"/>
        <rFont val="Calibri"/>
        <family val="2"/>
        <scheme val="minor"/>
      </rPr>
      <t xml:space="preserve">Department: </t>
    </r>
    <r>
      <rPr>
        <sz val="11"/>
        <color theme="1"/>
        <rFont val="Calibri"/>
        <family val="2"/>
        <scheme val="minor"/>
      </rPr>
      <t>When all 12 departments are grouped together, women outnumber the men in 3 departments and equal in 2 departments. This is the general trend across the three regional offices, except in Abuja, where the women are more than men in more departments. In Kaduna, the women only outnumber the men in 2 department and in Lagos, only 3 department. However, it is worth noting that just because the men outnumber the women does not mean there is a gender imbalance, the women might actually be holding more leadership roles than the men. So may be provision of data on staff position may have been relevant for this analysis. Departments such as Accounting, Legal should be looked into as the gender imbalance is very obvious.</t>
    </r>
  </si>
  <si>
    <r>
      <rPr>
        <b/>
        <sz val="11"/>
        <color theme="1"/>
        <rFont val="Calibri"/>
        <family val="2"/>
        <scheme val="minor"/>
      </rPr>
      <t xml:space="preserve">Salary: </t>
    </r>
    <r>
      <rPr>
        <sz val="11"/>
        <color theme="1"/>
        <rFont val="Calibri"/>
        <family val="2"/>
        <scheme val="minor"/>
      </rPr>
      <t>The men earn more than the women. However, if you consider the gender distribution ratio, the pay gap difference is not much to suggest a gender imbalance. The highest paid staff is female and the lowest paid is male, which greatly suggests a fair working environment. In all regional offices, the women earned less but the gender pay gap is more obvious in Kano by over One Million. Across departments the men earn more by 7 departments, however, it is more obvious in the accounting, legal and project management department.</t>
    </r>
  </si>
  <si>
    <r>
      <rPr>
        <b/>
        <sz val="11"/>
        <color theme="1"/>
        <rFont val="Calibri"/>
        <family val="2"/>
        <scheme val="minor"/>
      </rPr>
      <t>Staff Performance Analysis</t>
    </r>
    <r>
      <rPr>
        <sz val="11"/>
        <color theme="1"/>
        <rFont val="Calibri"/>
        <family val="2"/>
        <scheme val="minor"/>
      </rPr>
      <t>: Generally, women were given better rating than men, whilst the men were rated worse than women when it came to poor performance. Men did better with average performance rating. This result suggests that Palmoria does not promote a patriachial working environment but a fair one.</t>
    </r>
  </si>
  <si>
    <r>
      <rPr>
        <b/>
        <sz val="11"/>
        <color theme="1"/>
        <rFont val="Calibri"/>
        <family val="2"/>
        <scheme val="minor"/>
      </rPr>
      <t>New Regulation</t>
    </r>
    <r>
      <rPr>
        <sz val="11"/>
        <color theme="1"/>
        <rFont val="Calibri"/>
        <family val="2"/>
        <scheme val="minor"/>
      </rPr>
      <t>: Palmoria will have increase majority of its staff salary to ensure complaince with the new Regulation. 604 staff earn less than the stipulated N90000 with the minimum pay being less than 30000 for both gender. Every department has multiple staff earning below 30000. Kaduna staff earned the most, followed Abuja and Lagos respectively. 137 men earn above 90000 whilst 117 men earn above 90000.                                                                             Thus, Primoria would have to make changes to its pay structure to ensure compliance with the Regulation.</t>
    </r>
  </si>
  <si>
    <r>
      <rPr>
        <b/>
        <sz val="11"/>
        <color theme="1"/>
        <rFont val="Calibri"/>
        <family val="2"/>
        <scheme val="minor"/>
      </rPr>
      <t xml:space="preserve">Conclusion: </t>
    </r>
    <r>
      <rPr>
        <sz val="11"/>
        <color theme="1"/>
        <rFont val="Calibri"/>
        <family val="2"/>
        <scheme val="minor"/>
      </rPr>
      <t>From the above analysis, one can conclude that Palmoria promotes a fair working environment for both genders whilst assessing the pay structure, rating and staff strength of the Organisation, there appears to be no favoritism for the male staff over the female staff. However, Palmoria would need to assess its Kaduna office as most gender inequality data appear to mainly occur within that region. Palmoria should also the gender distribution within the Legal, Accounting and Project Management department, gender inequality within them is also quite obvious. Although, this data suggests fair practice of gender equality, Management may wish to conduct a survey on the work environment and practice amongst staff for analysis. This is because the work environment between both genders may be the reason for why the unfavorable article was written about Palmoria.</t>
    </r>
  </si>
  <si>
    <r>
      <rPr>
        <b/>
        <sz val="11"/>
        <color theme="1"/>
        <rFont val="Calibri"/>
        <family val="2"/>
        <scheme val="minor"/>
      </rPr>
      <t xml:space="preserve">Introduction: </t>
    </r>
    <r>
      <rPr>
        <sz val="11"/>
        <color theme="1"/>
        <rFont val="Calibri"/>
        <family val="2"/>
        <scheme val="minor"/>
      </rPr>
      <t xml:space="preserve">The purpose of this project is to analyse the data provided by Palmoria Group Plc (Palmoria) to ascertain if there was a gender balance or imbalance within its organisation. Palmoria is a manufacturing company based in Nigeria. It recently experienced a bad publicity suggesting, it promoted a patriachial work environment. Thus, the Management requested an analysis of its employment data to ascertain if the allegations were true and also identify areas that required changes.         </t>
    </r>
  </si>
  <si>
    <r>
      <rPr>
        <b/>
        <sz val="11"/>
        <color theme="1"/>
        <rFont val="Calibri"/>
        <family val="2"/>
        <scheme val="minor"/>
      </rPr>
      <t xml:space="preserve">Exploratory Data Analysis and Cleaning: </t>
    </r>
    <r>
      <rPr>
        <sz val="11"/>
        <color theme="1"/>
        <rFont val="Calibri"/>
        <family val="2"/>
        <scheme val="minor"/>
      </rPr>
      <t xml:space="preserve">The data included staff name, gender, salary, department, region  they serve the Company and their performance evaualuation results. The data was prepared by changing the salary value to Naira instead of Dollar as this is a Nigerian company, deleting duplicates, null datas and staff that their performance was not rated. </t>
    </r>
  </si>
  <si>
    <t>There was a new regulation that Manufacturing must pay all employees minimum of ₦90,000.00, Palmoria wishes to know if its in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</si>
</sst>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46A]#,##0.00"/>
    <numFmt numFmtId="167" formatCode="&quot;₦&quot;#,##0.00"/>
  </numFmts>
  <fonts count="13" x14ac:knownFonts="1">
    <font>
      <sz val="11"/>
      <color theme="1"/>
      <name val="Calibri"/>
      <family val="2"/>
      <scheme val="minor"/>
    </font>
    <font>
      <b/>
      <sz val="28"/>
      <color theme="0"/>
      <name val="Calibri"/>
      <family val="2"/>
      <scheme val="minor"/>
    </font>
    <font>
      <b/>
      <sz val="28"/>
      <color theme="0"/>
      <name val="Bahnschrift"/>
      <family val="2"/>
    </font>
    <font>
      <sz val="28"/>
      <color theme="1"/>
      <name val="Bahnschrift"/>
      <family val="2"/>
    </font>
    <font>
      <b/>
      <sz val="24"/>
      <color theme="0"/>
      <name val="Calibri"/>
      <family val="2"/>
      <scheme val="minor"/>
    </font>
    <font>
      <b/>
      <sz val="24"/>
      <color theme="1"/>
      <name val="Calibri"/>
      <family val="2"/>
      <scheme val="minor"/>
    </font>
    <font>
      <sz val="28"/>
      <color theme="0"/>
      <name val="Calibri"/>
      <family val="2"/>
      <scheme val="minor"/>
    </font>
    <font>
      <b/>
      <sz val="24"/>
      <color theme="0"/>
      <name val="Bahnschrift"/>
      <family val="2"/>
    </font>
    <font>
      <b/>
      <sz val="11"/>
      <color theme="1"/>
      <name val="Calibri"/>
      <family val="2"/>
      <scheme val="minor"/>
    </font>
    <font>
      <sz val="11"/>
      <color theme="1"/>
      <name val="Calibri"/>
      <family val="2"/>
      <scheme val="minor"/>
    </font>
    <font>
      <sz val="14"/>
      <color theme="1"/>
      <name val="Calibri"/>
      <family val="2"/>
      <scheme val="minor"/>
    </font>
    <font>
      <sz val="18"/>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9" fillId="0" borderId="0" applyFont="0" applyFill="0" applyBorder="0" applyAlignment="0" applyProtection="0"/>
  </cellStyleXfs>
  <cellXfs count="47">
    <xf numFmtId="0" fontId="0" fillId="0" borderId="0" xfId="0"/>
    <xf numFmtId="164" fontId="0" fillId="0" borderId="0" xfId="0" applyNumberFormat="1"/>
    <xf numFmtId="0" fontId="0" fillId="0" borderId="0" xfId="0" applyAlignment="1">
      <alignment wrapText="1"/>
    </xf>
    <xf numFmtId="165"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2" borderId="0" xfId="0" applyFill="1"/>
    <xf numFmtId="0" fontId="4" fillId="2" borderId="0" xfId="0" applyFont="1" applyFill="1" applyAlignment="1"/>
    <xf numFmtId="0" fontId="5" fillId="2" borderId="0" xfId="0" applyFont="1" applyFill="1" applyAlignment="1"/>
    <xf numFmtId="0" fontId="0" fillId="2" borderId="0" xfId="0" applyFill="1" applyAlignment="1">
      <alignment wrapText="1"/>
    </xf>
    <xf numFmtId="0" fontId="8" fillId="0" borderId="0" xfId="0" applyFont="1" applyAlignment="1">
      <alignment wrapText="1"/>
    </xf>
    <xf numFmtId="0" fontId="8" fillId="0" borderId="0" xfId="0" applyFont="1"/>
    <xf numFmtId="1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0" fillId="0" borderId="0" xfId="0" applyNumberFormat="1" applyFont="1"/>
    <xf numFmtId="0" fontId="10" fillId="0" borderId="0" xfId="0" pivotButton="1" applyFont="1"/>
    <xf numFmtId="0" fontId="10" fillId="0" borderId="0" xfId="0" applyFont="1"/>
    <xf numFmtId="0" fontId="10" fillId="0" borderId="0" xfId="0" applyFont="1" applyAlignment="1">
      <alignment horizontal="left"/>
    </xf>
    <xf numFmtId="165" fontId="10" fillId="0" borderId="0" xfId="0" applyNumberFormat="1" applyFont="1"/>
    <xf numFmtId="0" fontId="0" fillId="0" borderId="0" xfId="0"/>
    <xf numFmtId="0" fontId="0" fillId="0" borderId="0" xfId="0" applyAlignment="1">
      <alignment horizontal="left" vertical="top"/>
    </xf>
    <xf numFmtId="10" fontId="0" fillId="0" borderId="0" xfId="0" applyNumberFormat="1" applyAlignment="1">
      <alignment horizontal="left"/>
    </xf>
    <xf numFmtId="10" fontId="0" fillId="0" borderId="0" xfId="1" applyNumberFormat="1" applyFont="1"/>
    <xf numFmtId="165" fontId="0" fillId="0" borderId="0" xfId="1" applyNumberFormat="1" applyFont="1"/>
    <xf numFmtId="0" fontId="11" fillId="0" borderId="0" xfId="0" pivotButton="1" applyFont="1"/>
    <xf numFmtId="0" fontId="11" fillId="0" borderId="0" xfId="0" applyFont="1"/>
    <xf numFmtId="0" fontId="11" fillId="0" borderId="0" xfId="0" applyFont="1" applyAlignment="1">
      <alignment horizontal="left"/>
    </xf>
    <xf numFmtId="165" fontId="11" fillId="0" borderId="0" xfId="0" applyNumberFormat="1" applyFont="1"/>
    <xf numFmtId="0" fontId="0" fillId="0" borderId="0" xfId="0" applyAlignment="1"/>
    <xf numFmtId="0" fontId="0" fillId="0" borderId="0" xfId="0" applyAlignment="1">
      <alignment horizontal="center" wrapText="1"/>
    </xf>
    <xf numFmtId="0" fontId="1" fillId="2" borderId="0" xfId="0" applyFont="1" applyFill="1" applyAlignment="1">
      <alignment horizontal="center" wrapText="1"/>
    </xf>
    <xf numFmtId="0" fontId="6" fillId="2" borderId="0" xfId="0" applyFont="1" applyFill="1" applyAlignment="1">
      <alignment horizontal="center" wrapText="1"/>
    </xf>
    <xf numFmtId="0" fontId="2" fillId="2" borderId="0" xfId="0" applyFont="1" applyFill="1" applyAlignment="1">
      <alignment horizontal="center" wrapText="1"/>
    </xf>
    <xf numFmtId="0" fontId="3" fillId="2" borderId="0" xfId="0" applyFont="1" applyFill="1" applyAlignment="1">
      <alignment horizontal="center" wrapText="1"/>
    </xf>
    <xf numFmtId="0" fontId="7" fillId="2" borderId="0" xfId="0" applyFont="1" applyFill="1" applyAlignment="1">
      <alignment horizontal="center" wrapText="1"/>
    </xf>
    <xf numFmtId="0" fontId="2" fillId="2" borderId="0" xfId="0" applyFont="1" applyFill="1" applyAlignment="1">
      <alignment horizontal="center"/>
    </xf>
    <xf numFmtId="167" fontId="0" fillId="0" borderId="0" xfId="0" applyNumberFormat="1"/>
    <xf numFmtId="0" fontId="12" fillId="0" borderId="0" xfId="0" applyFont="1" applyAlignment="1">
      <alignment horizontal="center" wrapText="1"/>
    </xf>
  </cellXfs>
  <cellStyles count="2">
    <cellStyle name="Normal" xfId="0" builtinId="0"/>
    <cellStyle name="Per cent" xfId="1" builtinId="5"/>
  </cellStyles>
  <dxfs count="45">
    <dxf>
      <numFmt numFmtId="167" formatCode="&quot;₦&quot;#,##0.00"/>
    </dxf>
    <dxf>
      <numFmt numFmtId="165" formatCode="[$₦-46A]#,##0.00"/>
    </dxf>
    <dxf>
      <font>
        <sz val="14"/>
      </font>
    </dxf>
    <dxf>
      <font>
        <sz val="14"/>
      </font>
    </dxf>
    <dxf>
      <font>
        <sz val="14"/>
      </font>
    </dxf>
    <dxf>
      <font>
        <sz val="14"/>
      </font>
    </dxf>
    <dxf>
      <font>
        <sz val="14"/>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65" formatCode="[$₦-46A]#,##0.00"/>
    </dxf>
    <dxf>
      <numFmt numFmtId="14" formatCode="0.00%"/>
      <alignment horizontal="left" vertical="bottom" textRotation="0" wrapText="0" indent="0" justifyLastLine="0" shrinkToFit="0" readingOrder="0"/>
    </dxf>
    <dxf>
      <alignment horizontal="left"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46A]#,##0.00"/>
    </dxf>
    <dxf>
      <numFmt numFmtId="165" formatCode="[$₦-46A]#,##0.00"/>
    </dxf>
    <dxf>
      <numFmt numFmtId="14" formatCode="0.00%"/>
    </dxf>
    <dxf>
      <numFmt numFmtId="165" formatCode="[$₦-46A]#,##0.00"/>
    </dxf>
    <dxf>
      <numFmt numFmtId="165" formatCode="[$₦-46A]#,##0.00"/>
    </dxf>
    <dxf>
      <numFmt numFmtId="165" formatCode="[$₦-46A]#,##0.00"/>
    </dxf>
    <dxf>
      <numFmt numFmtId="165" formatCode="[$₦-46A]#,##0.00"/>
    </dxf>
    <dxf>
      <numFmt numFmtId="165" formatCode="[$₦-46A]#,##0.00"/>
    </dxf>
    <dxf>
      <numFmt numFmtId="165" formatCode="[$₦-46A]#,##0.00"/>
    </dxf>
    <dxf>
      <font>
        <b/>
        <i val="0"/>
        <strike val="0"/>
        <condense val="0"/>
        <extend val="0"/>
        <outline val="0"/>
        <shadow val="0"/>
        <u val="none"/>
        <vertAlign val="baseline"/>
        <sz val="11"/>
        <color theme="1"/>
        <name val="Calibri"/>
        <family val="2"/>
        <scheme val="minor"/>
      </font>
    </dxf>
    <dxf>
      <numFmt numFmtId="14"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alignment horizontal="left"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46A]#,##0.00"/>
    </dxf>
    <dxf>
      <numFmt numFmtId="0" formatCode="General"/>
    </dxf>
    <dxf>
      <numFmt numFmtId="0" formatCode="General"/>
    </dxf>
    <dxf>
      <numFmt numFmtId="165" formatCode="[$₦-46A]#,##0.00"/>
    </dxf>
    <dxf>
      <numFmt numFmtId="165" formatCode="[$₦-46A]#,##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Analysis.xlsx]Gender Distribution!PivotTable6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'Gender Distribution'!$C$9:$C$10</c:f>
              <c:strCache>
                <c:ptCount val="1"/>
                <c:pt idx="0">
                  <c:v>Female</c:v>
                </c:pt>
              </c:strCache>
            </c:strRef>
          </c:tx>
          <c:spPr>
            <a:solidFill>
              <a:schemeClr val="accent1"/>
            </a:solidFill>
            <a:ln>
              <a:noFill/>
            </a:ln>
            <a:effectLst/>
            <a:sp3d/>
          </c:spPr>
          <c:invertIfNegative val="0"/>
          <c:cat>
            <c:strRef>
              <c:f>'Gender Distribution'!$B$11:$B$23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'Gender Distribution'!$C$11:$C$23</c:f>
              <c:numCache>
                <c:formatCode>General</c:formatCode>
                <c:ptCount val="12"/>
                <c:pt idx="0">
                  <c:v>26</c:v>
                </c:pt>
                <c:pt idx="1">
                  <c:v>38</c:v>
                </c:pt>
                <c:pt idx="2">
                  <c:v>37</c:v>
                </c:pt>
                <c:pt idx="3">
                  <c:v>37</c:v>
                </c:pt>
                <c:pt idx="4">
                  <c:v>29</c:v>
                </c:pt>
                <c:pt idx="5">
                  <c:v>29</c:v>
                </c:pt>
                <c:pt idx="6">
                  <c:v>37</c:v>
                </c:pt>
                <c:pt idx="7">
                  <c:v>36</c:v>
                </c:pt>
                <c:pt idx="8">
                  <c:v>34</c:v>
                </c:pt>
                <c:pt idx="9">
                  <c:v>37</c:v>
                </c:pt>
                <c:pt idx="10">
                  <c:v>33</c:v>
                </c:pt>
                <c:pt idx="11">
                  <c:v>32</c:v>
                </c:pt>
              </c:numCache>
            </c:numRef>
          </c:val>
          <c:extLst>
            <c:ext xmlns:c16="http://schemas.microsoft.com/office/drawing/2014/chart" uri="{C3380CC4-5D6E-409C-BE32-E72D297353CC}">
              <c16:uniqueId val="{00000000-3C8F-41AC-A190-93C54B5EE854}"/>
            </c:ext>
          </c:extLst>
        </c:ser>
        <c:ser>
          <c:idx val="1"/>
          <c:order val="1"/>
          <c:tx>
            <c:strRef>
              <c:f>'Gender Distribution'!$D$9:$D$10</c:f>
              <c:strCache>
                <c:ptCount val="1"/>
                <c:pt idx="0">
                  <c:v>Gender Fluid</c:v>
                </c:pt>
              </c:strCache>
            </c:strRef>
          </c:tx>
          <c:spPr>
            <a:solidFill>
              <a:schemeClr val="accent2"/>
            </a:solidFill>
            <a:ln>
              <a:noFill/>
            </a:ln>
            <a:effectLst/>
            <a:sp3d/>
          </c:spPr>
          <c:invertIfNegative val="0"/>
          <c:cat>
            <c:strRef>
              <c:f>'Gender Distribution'!$B$11:$B$23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'Gender Distribution'!$D$11:$D$23</c:f>
              <c:numCache>
                <c:formatCode>General</c:formatCode>
                <c:ptCount val="12"/>
                <c:pt idx="0">
                  <c:v>2</c:v>
                </c:pt>
                <c:pt idx="1">
                  <c:v>3</c:v>
                </c:pt>
                <c:pt idx="2">
                  <c:v>5</c:v>
                </c:pt>
                <c:pt idx="3">
                  <c:v>3</c:v>
                </c:pt>
                <c:pt idx="4">
                  <c:v>5</c:v>
                </c:pt>
                <c:pt idx="5">
                  <c:v>1</c:v>
                </c:pt>
                <c:pt idx="6">
                  <c:v>1</c:v>
                </c:pt>
                <c:pt idx="7">
                  <c:v>5</c:v>
                </c:pt>
                <c:pt idx="8">
                  <c:v>4</c:v>
                </c:pt>
                <c:pt idx="9">
                  <c:v>2</c:v>
                </c:pt>
                <c:pt idx="10">
                  <c:v>3</c:v>
                </c:pt>
                <c:pt idx="11">
                  <c:v>3</c:v>
                </c:pt>
              </c:numCache>
            </c:numRef>
          </c:val>
          <c:extLst>
            <c:ext xmlns:c16="http://schemas.microsoft.com/office/drawing/2014/chart" uri="{C3380CC4-5D6E-409C-BE32-E72D297353CC}">
              <c16:uniqueId val="{00000001-3C8F-41AC-A190-93C54B5EE854}"/>
            </c:ext>
          </c:extLst>
        </c:ser>
        <c:ser>
          <c:idx val="2"/>
          <c:order val="2"/>
          <c:tx>
            <c:strRef>
              <c:f>'Gender Distribution'!$E$9:$E$10</c:f>
              <c:strCache>
                <c:ptCount val="1"/>
                <c:pt idx="0">
                  <c:v>Male</c:v>
                </c:pt>
              </c:strCache>
            </c:strRef>
          </c:tx>
          <c:spPr>
            <a:solidFill>
              <a:schemeClr val="accent3"/>
            </a:solidFill>
            <a:ln>
              <a:noFill/>
            </a:ln>
            <a:effectLst/>
            <a:sp3d/>
          </c:spPr>
          <c:invertIfNegative val="0"/>
          <c:cat>
            <c:strRef>
              <c:f>'Gender Distribution'!$B$11:$B$23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'Gender Distribution'!$E$11:$E$23</c:f>
              <c:numCache>
                <c:formatCode>General</c:formatCode>
                <c:ptCount val="12"/>
                <c:pt idx="0">
                  <c:v>36</c:v>
                </c:pt>
                <c:pt idx="1">
                  <c:v>33</c:v>
                </c:pt>
                <c:pt idx="2">
                  <c:v>33</c:v>
                </c:pt>
                <c:pt idx="3">
                  <c:v>37</c:v>
                </c:pt>
                <c:pt idx="4">
                  <c:v>44</c:v>
                </c:pt>
                <c:pt idx="5">
                  <c:v>33</c:v>
                </c:pt>
                <c:pt idx="6">
                  <c:v>44</c:v>
                </c:pt>
                <c:pt idx="7">
                  <c:v>28</c:v>
                </c:pt>
                <c:pt idx="8">
                  <c:v>39</c:v>
                </c:pt>
                <c:pt idx="9">
                  <c:v>34</c:v>
                </c:pt>
                <c:pt idx="10">
                  <c:v>37</c:v>
                </c:pt>
                <c:pt idx="11">
                  <c:v>32</c:v>
                </c:pt>
              </c:numCache>
            </c:numRef>
          </c:val>
          <c:extLst>
            <c:ext xmlns:c16="http://schemas.microsoft.com/office/drawing/2014/chart" uri="{C3380CC4-5D6E-409C-BE32-E72D297353CC}">
              <c16:uniqueId val="{00000002-3C8F-41AC-A190-93C54B5EE854}"/>
            </c:ext>
          </c:extLst>
        </c:ser>
        <c:dLbls>
          <c:showLegendKey val="0"/>
          <c:showVal val="0"/>
          <c:showCatName val="0"/>
          <c:showSerName val="0"/>
          <c:showPercent val="0"/>
          <c:showBubbleSize val="0"/>
        </c:dLbls>
        <c:gapWidth val="150"/>
        <c:shape val="box"/>
        <c:axId val="529602112"/>
        <c:axId val="529603424"/>
        <c:axId val="0"/>
      </c:bar3DChart>
      <c:catAx>
        <c:axId val="52960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603424"/>
        <c:crosses val="autoZero"/>
        <c:auto val="1"/>
        <c:lblAlgn val="ctr"/>
        <c:lblOffset val="100"/>
        <c:noMultiLvlLbl val="0"/>
      </c:catAx>
      <c:valAx>
        <c:axId val="52960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6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Analysis.xlsx]Compliance with Regulation!PivotTable18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Compliance</a:t>
            </a:r>
            <a:r>
              <a:rPr lang="en-US" sz="1200" baseline="0"/>
              <a:t> with</a:t>
            </a:r>
            <a:r>
              <a:rPr lang="en-US" sz="1200"/>
              <a:t> Reglation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'Compliance with Regulation'!$F$3:$F$4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Regulation'!$E$5:$E$17</c:f>
              <c:strCache>
                <c:ptCount val="12"/>
                <c:pt idx="0">
                  <c:v>Marketing</c:v>
                </c:pt>
                <c:pt idx="1">
                  <c:v>Accounting</c:v>
                </c:pt>
                <c:pt idx="2">
                  <c:v>Training</c:v>
                </c:pt>
                <c:pt idx="3">
                  <c:v>Sales</c:v>
                </c:pt>
                <c:pt idx="4">
                  <c:v>Human Resources</c:v>
                </c:pt>
                <c:pt idx="5">
                  <c:v>Support</c:v>
                </c:pt>
                <c:pt idx="6">
                  <c:v>Research and Development</c:v>
                </c:pt>
                <c:pt idx="7">
                  <c:v>Legal</c:v>
                </c:pt>
                <c:pt idx="8">
                  <c:v>Services</c:v>
                </c:pt>
                <c:pt idx="9">
                  <c:v>Business Development</c:v>
                </c:pt>
                <c:pt idx="10">
                  <c:v>Product Management</c:v>
                </c:pt>
                <c:pt idx="11">
                  <c:v>Engineering</c:v>
                </c:pt>
              </c:strCache>
            </c:strRef>
          </c:cat>
          <c:val>
            <c:numRef>
              <c:f>'Compliance with Regulation'!$F$5:$F$17</c:f>
              <c:numCache>
                <c:formatCode>"₦"#,##0.00</c:formatCode>
                <c:ptCount val="12"/>
                <c:pt idx="0">
                  <c:v>29530</c:v>
                </c:pt>
                <c:pt idx="1">
                  <c:v>29610</c:v>
                </c:pt>
                <c:pt idx="2">
                  <c:v>33920</c:v>
                </c:pt>
                <c:pt idx="3">
                  <c:v>35930</c:v>
                </c:pt>
                <c:pt idx="4">
                  <c:v>29810</c:v>
                </c:pt>
                <c:pt idx="5">
                  <c:v>28970</c:v>
                </c:pt>
                <c:pt idx="6">
                  <c:v>30250</c:v>
                </c:pt>
                <c:pt idx="7">
                  <c:v>29970</c:v>
                </c:pt>
                <c:pt idx="8">
                  <c:v>28310</c:v>
                </c:pt>
                <c:pt idx="9">
                  <c:v>29890</c:v>
                </c:pt>
                <c:pt idx="10">
                  <c:v>29080</c:v>
                </c:pt>
                <c:pt idx="11">
                  <c:v>28870</c:v>
                </c:pt>
              </c:numCache>
            </c:numRef>
          </c:val>
          <c:extLst>
            <c:ext xmlns:c16="http://schemas.microsoft.com/office/drawing/2014/chart" uri="{C3380CC4-5D6E-409C-BE32-E72D297353CC}">
              <c16:uniqueId val="{00000000-711B-4440-B742-E7325CB99B38}"/>
            </c:ext>
          </c:extLst>
        </c:ser>
        <c:ser>
          <c:idx val="1"/>
          <c:order val="1"/>
          <c:tx>
            <c:strRef>
              <c:f>'Compliance with Regulation'!$G$3:$G$4</c:f>
              <c:strCache>
                <c:ptCount val="1"/>
                <c:pt idx="0">
                  <c:v>Gender Fluid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Regulation'!$E$5:$E$17</c:f>
              <c:strCache>
                <c:ptCount val="12"/>
                <c:pt idx="0">
                  <c:v>Marketing</c:v>
                </c:pt>
                <c:pt idx="1">
                  <c:v>Accounting</c:v>
                </c:pt>
                <c:pt idx="2">
                  <c:v>Training</c:v>
                </c:pt>
                <c:pt idx="3">
                  <c:v>Sales</c:v>
                </c:pt>
                <c:pt idx="4">
                  <c:v>Human Resources</c:v>
                </c:pt>
                <c:pt idx="5">
                  <c:v>Support</c:v>
                </c:pt>
                <c:pt idx="6">
                  <c:v>Research and Development</c:v>
                </c:pt>
                <c:pt idx="7">
                  <c:v>Legal</c:v>
                </c:pt>
                <c:pt idx="8">
                  <c:v>Services</c:v>
                </c:pt>
                <c:pt idx="9">
                  <c:v>Business Development</c:v>
                </c:pt>
                <c:pt idx="10">
                  <c:v>Product Management</c:v>
                </c:pt>
                <c:pt idx="11">
                  <c:v>Engineering</c:v>
                </c:pt>
              </c:strCache>
            </c:strRef>
          </c:cat>
          <c:val>
            <c:numRef>
              <c:f>'Compliance with Regulation'!$G$5:$G$17</c:f>
              <c:numCache>
                <c:formatCode>"₦"#,##0.00</c:formatCode>
                <c:ptCount val="12"/>
                <c:pt idx="0">
                  <c:v>105870</c:v>
                </c:pt>
                <c:pt idx="1">
                  <c:v>98010</c:v>
                </c:pt>
                <c:pt idx="2">
                  <c:v>78840</c:v>
                </c:pt>
                <c:pt idx="3">
                  <c:v>75990</c:v>
                </c:pt>
                <c:pt idx="4">
                  <c:v>67960</c:v>
                </c:pt>
                <c:pt idx="5">
                  <c:v>58850</c:v>
                </c:pt>
                <c:pt idx="6">
                  <c:v>56710</c:v>
                </c:pt>
                <c:pt idx="7">
                  <c:v>56370</c:v>
                </c:pt>
                <c:pt idx="8">
                  <c:v>54130</c:v>
                </c:pt>
                <c:pt idx="9">
                  <c:v>42950</c:v>
                </c:pt>
                <c:pt idx="10">
                  <c:v>36480</c:v>
                </c:pt>
                <c:pt idx="11">
                  <c:v>34620</c:v>
                </c:pt>
              </c:numCache>
            </c:numRef>
          </c:val>
          <c:extLst>
            <c:ext xmlns:c16="http://schemas.microsoft.com/office/drawing/2014/chart" uri="{C3380CC4-5D6E-409C-BE32-E72D297353CC}">
              <c16:uniqueId val="{00000001-711B-4440-B742-E7325CB99B38}"/>
            </c:ext>
          </c:extLst>
        </c:ser>
        <c:ser>
          <c:idx val="2"/>
          <c:order val="2"/>
          <c:tx>
            <c:strRef>
              <c:f>'Compliance with Regulation'!$H$3:$H$4</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Regulation'!$E$5:$E$17</c:f>
              <c:strCache>
                <c:ptCount val="12"/>
                <c:pt idx="0">
                  <c:v>Marketing</c:v>
                </c:pt>
                <c:pt idx="1">
                  <c:v>Accounting</c:v>
                </c:pt>
                <c:pt idx="2">
                  <c:v>Training</c:v>
                </c:pt>
                <c:pt idx="3">
                  <c:v>Sales</c:v>
                </c:pt>
                <c:pt idx="4">
                  <c:v>Human Resources</c:v>
                </c:pt>
                <c:pt idx="5">
                  <c:v>Support</c:v>
                </c:pt>
                <c:pt idx="6">
                  <c:v>Research and Development</c:v>
                </c:pt>
                <c:pt idx="7">
                  <c:v>Legal</c:v>
                </c:pt>
                <c:pt idx="8">
                  <c:v>Services</c:v>
                </c:pt>
                <c:pt idx="9">
                  <c:v>Business Development</c:v>
                </c:pt>
                <c:pt idx="10">
                  <c:v>Product Management</c:v>
                </c:pt>
                <c:pt idx="11">
                  <c:v>Engineering</c:v>
                </c:pt>
              </c:strCache>
            </c:strRef>
          </c:cat>
          <c:val>
            <c:numRef>
              <c:f>'Compliance with Regulation'!$H$5:$H$17</c:f>
              <c:numCache>
                <c:formatCode>"₦"#,##0.00</c:formatCode>
                <c:ptCount val="12"/>
                <c:pt idx="0">
                  <c:v>31820</c:v>
                </c:pt>
                <c:pt idx="1">
                  <c:v>35940</c:v>
                </c:pt>
                <c:pt idx="2">
                  <c:v>38030</c:v>
                </c:pt>
                <c:pt idx="3">
                  <c:v>29590</c:v>
                </c:pt>
                <c:pt idx="4">
                  <c:v>28330</c:v>
                </c:pt>
                <c:pt idx="5">
                  <c:v>30080</c:v>
                </c:pt>
                <c:pt idx="6">
                  <c:v>28130</c:v>
                </c:pt>
                <c:pt idx="7">
                  <c:v>28480</c:v>
                </c:pt>
                <c:pt idx="8">
                  <c:v>28870</c:v>
                </c:pt>
                <c:pt idx="9">
                  <c:v>37800</c:v>
                </c:pt>
                <c:pt idx="10">
                  <c:v>29610</c:v>
                </c:pt>
                <c:pt idx="11">
                  <c:v>32500</c:v>
                </c:pt>
              </c:numCache>
            </c:numRef>
          </c:val>
          <c:extLst>
            <c:ext xmlns:c16="http://schemas.microsoft.com/office/drawing/2014/chart" uri="{C3380CC4-5D6E-409C-BE32-E72D297353CC}">
              <c16:uniqueId val="{00000002-711B-4440-B742-E7325CB99B38}"/>
            </c:ext>
          </c:extLst>
        </c:ser>
        <c:dLbls>
          <c:showLegendKey val="0"/>
          <c:showVal val="0"/>
          <c:showCatName val="0"/>
          <c:showSerName val="0"/>
          <c:showPercent val="0"/>
          <c:showBubbleSize val="0"/>
        </c:dLbls>
        <c:gapWidth val="100"/>
        <c:overlap val="-24"/>
        <c:axId val="553016480"/>
        <c:axId val="553018120"/>
      </c:barChart>
      <c:catAx>
        <c:axId val="553016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53018120"/>
        <c:crosses val="autoZero"/>
        <c:auto val="1"/>
        <c:lblAlgn val="ctr"/>
        <c:lblOffset val="100"/>
        <c:noMultiLvlLbl val="0"/>
      </c:catAx>
      <c:valAx>
        <c:axId val="55301812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5301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Analysis.xlsx]Compliance with Regulation!PivotTable7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a:t>Salary</a:t>
            </a:r>
            <a:r>
              <a:rPr lang="en-US" sz="1100" b="1" baseline="0"/>
              <a:t> Group by Region</a:t>
            </a:r>
            <a:endParaRPr lang="en-US" sz="1100"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'Compliance with Regulation'!$C$44:$C$45</c:f>
              <c:strCache>
                <c:ptCount val="1"/>
                <c:pt idx="0">
                  <c:v>Abuja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Regulation'!$B$46:$B$56</c:f>
              <c:strCache>
                <c:ptCount val="10"/>
                <c:pt idx="0">
                  <c:v>Okay (70k - 80k)</c:v>
                </c:pt>
                <c:pt idx="1">
                  <c:v>Higher (100k - 110k)</c:v>
                </c:pt>
                <c:pt idx="2">
                  <c:v>Almost High (80k - 90k)</c:v>
                </c:pt>
                <c:pt idx="3">
                  <c:v>Low (40k -50k)</c:v>
                </c:pt>
                <c:pt idx="4">
                  <c:v>Really Low (30k - 40k)</c:v>
                </c:pt>
                <c:pt idx="5">
                  <c:v>Over Half (60k - 70k)</c:v>
                </c:pt>
                <c:pt idx="6">
                  <c:v>Mid-Level (50k -60k)</c:v>
                </c:pt>
                <c:pt idx="7">
                  <c:v>Highest (110k - 120k)</c:v>
                </c:pt>
                <c:pt idx="8">
                  <c:v>High (90k - 100k)</c:v>
                </c:pt>
                <c:pt idx="9">
                  <c:v>Very Low (20k - 30k)</c:v>
                </c:pt>
              </c:strCache>
            </c:strRef>
          </c:cat>
          <c:val>
            <c:numRef>
              <c:f>'Compliance with Regulation'!$C$46:$C$56</c:f>
              <c:numCache>
                <c:formatCode>General</c:formatCode>
                <c:ptCount val="10"/>
                <c:pt idx="0">
                  <c:v>32</c:v>
                </c:pt>
                <c:pt idx="1">
                  <c:v>38</c:v>
                </c:pt>
                <c:pt idx="2">
                  <c:v>36</c:v>
                </c:pt>
                <c:pt idx="3">
                  <c:v>41</c:v>
                </c:pt>
                <c:pt idx="4">
                  <c:v>35</c:v>
                </c:pt>
                <c:pt idx="5">
                  <c:v>33</c:v>
                </c:pt>
                <c:pt idx="6">
                  <c:v>34</c:v>
                </c:pt>
                <c:pt idx="7">
                  <c:v>26</c:v>
                </c:pt>
                <c:pt idx="8">
                  <c:v>28</c:v>
                </c:pt>
                <c:pt idx="9">
                  <c:v>7</c:v>
                </c:pt>
              </c:numCache>
            </c:numRef>
          </c:val>
          <c:extLst>
            <c:ext xmlns:c16="http://schemas.microsoft.com/office/drawing/2014/chart" uri="{C3380CC4-5D6E-409C-BE32-E72D297353CC}">
              <c16:uniqueId val="{00000000-B74A-4BFB-9546-A8C8EC95DA5F}"/>
            </c:ext>
          </c:extLst>
        </c:ser>
        <c:ser>
          <c:idx val="1"/>
          <c:order val="1"/>
          <c:tx>
            <c:strRef>
              <c:f>'Compliance with Regulation'!$D$44:$D$45</c:f>
              <c:strCache>
                <c:ptCount val="1"/>
                <c:pt idx="0">
                  <c:v>Kaduna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Regulation'!$B$46:$B$56</c:f>
              <c:strCache>
                <c:ptCount val="10"/>
                <c:pt idx="0">
                  <c:v>Okay (70k - 80k)</c:v>
                </c:pt>
                <c:pt idx="1">
                  <c:v>Higher (100k - 110k)</c:v>
                </c:pt>
                <c:pt idx="2">
                  <c:v>Almost High (80k - 90k)</c:v>
                </c:pt>
                <c:pt idx="3">
                  <c:v>Low (40k -50k)</c:v>
                </c:pt>
                <c:pt idx="4">
                  <c:v>Really Low (30k - 40k)</c:v>
                </c:pt>
                <c:pt idx="5">
                  <c:v>Over Half (60k - 70k)</c:v>
                </c:pt>
                <c:pt idx="6">
                  <c:v>Mid-Level (50k -60k)</c:v>
                </c:pt>
                <c:pt idx="7">
                  <c:v>Highest (110k - 120k)</c:v>
                </c:pt>
                <c:pt idx="8">
                  <c:v>High (90k - 100k)</c:v>
                </c:pt>
                <c:pt idx="9">
                  <c:v>Very Low (20k - 30k)</c:v>
                </c:pt>
              </c:strCache>
            </c:strRef>
          </c:cat>
          <c:val>
            <c:numRef>
              <c:f>'Compliance with Regulation'!$D$46:$D$56</c:f>
              <c:numCache>
                <c:formatCode>General</c:formatCode>
                <c:ptCount val="10"/>
                <c:pt idx="0">
                  <c:v>46</c:v>
                </c:pt>
                <c:pt idx="1">
                  <c:v>38</c:v>
                </c:pt>
                <c:pt idx="2">
                  <c:v>37</c:v>
                </c:pt>
                <c:pt idx="3">
                  <c:v>31</c:v>
                </c:pt>
                <c:pt idx="4">
                  <c:v>39</c:v>
                </c:pt>
                <c:pt idx="5">
                  <c:v>32</c:v>
                </c:pt>
                <c:pt idx="6">
                  <c:v>38</c:v>
                </c:pt>
                <c:pt idx="7">
                  <c:v>35</c:v>
                </c:pt>
                <c:pt idx="8">
                  <c:v>29</c:v>
                </c:pt>
                <c:pt idx="9">
                  <c:v>11</c:v>
                </c:pt>
              </c:numCache>
            </c:numRef>
          </c:val>
          <c:extLst>
            <c:ext xmlns:c16="http://schemas.microsoft.com/office/drawing/2014/chart" uri="{C3380CC4-5D6E-409C-BE32-E72D297353CC}">
              <c16:uniqueId val="{00000001-B74A-4BFB-9546-A8C8EC95DA5F}"/>
            </c:ext>
          </c:extLst>
        </c:ser>
        <c:ser>
          <c:idx val="2"/>
          <c:order val="2"/>
          <c:tx>
            <c:strRef>
              <c:f>'Compliance with Regulation'!$E$44:$E$45</c:f>
              <c:strCache>
                <c:ptCount val="1"/>
                <c:pt idx="0">
                  <c:v>Lagos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Regulation'!$B$46:$B$56</c:f>
              <c:strCache>
                <c:ptCount val="10"/>
                <c:pt idx="0">
                  <c:v>Okay (70k - 80k)</c:v>
                </c:pt>
                <c:pt idx="1">
                  <c:v>Higher (100k - 110k)</c:v>
                </c:pt>
                <c:pt idx="2">
                  <c:v>Almost High (80k - 90k)</c:v>
                </c:pt>
                <c:pt idx="3">
                  <c:v>Low (40k -50k)</c:v>
                </c:pt>
                <c:pt idx="4">
                  <c:v>Really Low (30k - 40k)</c:v>
                </c:pt>
                <c:pt idx="5">
                  <c:v>Over Half (60k - 70k)</c:v>
                </c:pt>
                <c:pt idx="6">
                  <c:v>Mid-Level (50k -60k)</c:v>
                </c:pt>
                <c:pt idx="7">
                  <c:v>Highest (110k - 120k)</c:v>
                </c:pt>
                <c:pt idx="8">
                  <c:v>High (90k - 100k)</c:v>
                </c:pt>
                <c:pt idx="9">
                  <c:v>Very Low (20k - 30k)</c:v>
                </c:pt>
              </c:strCache>
            </c:strRef>
          </c:cat>
          <c:val>
            <c:numRef>
              <c:f>'Compliance with Regulation'!$E$46:$E$56</c:f>
              <c:numCache>
                <c:formatCode>General</c:formatCode>
                <c:ptCount val="10"/>
                <c:pt idx="0">
                  <c:v>33</c:v>
                </c:pt>
                <c:pt idx="1">
                  <c:v>24</c:v>
                </c:pt>
                <c:pt idx="2">
                  <c:v>26</c:v>
                </c:pt>
                <c:pt idx="3">
                  <c:v>27</c:v>
                </c:pt>
                <c:pt idx="4">
                  <c:v>20</c:v>
                </c:pt>
                <c:pt idx="5">
                  <c:v>24</c:v>
                </c:pt>
                <c:pt idx="6">
                  <c:v>17</c:v>
                </c:pt>
                <c:pt idx="7">
                  <c:v>26</c:v>
                </c:pt>
                <c:pt idx="8">
                  <c:v>24</c:v>
                </c:pt>
                <c:pt idx="9">
                  <c:v>5</c:v>
                </c:pt>
              </c:numCache>
            </c:numRef>
          </c:val>
          <c:extLst>
            <c:ext xmlns:c16="http://schemas.microsoft.com/office/drawing/2014/chart" uri="{C3380CC4-5D6E-409C-BE32-E72D297353CC}">
              <c16:uniqueId val="{00000002-B74A-4BFB-9546-A8C8EC95DA5F}"/>
            </c:ext>
          </c:extLst>
        </c:ser>
        <c:dLbls>
          <c:showLegendKey val="0"/>
          <c:showVal val="0"/>
          <c:showCatName val="0"/>
          <c:showSerName val="0"/>
          <c:showPercent val="0"/>
          <c:showBubbleSize val="0"/>
        </c:dLbls>
        <c:gapWidth val="100"/>
        <c:overlap val="-24"/>
        <c:axId val="627883648"/>
        <c:axId val="627887912"/>
      </c:barChart>
      <c:catAx>
        <c:axId val="62788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crossAx val="627887912"/>
        <c:crosses val="autoZero"/>
        <c:auto val="1"/>
        <c:lblAlgn val="ctr"/>
        <c:lblOffset val="100"/>
        <c:noMultiLvlLbl val="0"/>
      </c:catAx>
      <c:valAx>
        <c:axId val="627887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278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Analysis.xlsx]Gender Distribution!PivotTable6</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Departmental Analysis</a:t>
            </a:r>
          </a:p>
        </c:rich>
      </c:tx>
      <c:layout>
        <c:manualLayout>
          <c:xMode val="edge"/>
          <c:yMode val="edge"/>
          <c:x val="0.36232717071779097"/>
          <c:y val="1.82607460385500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858340426779243E-2"/>
          <c:y val="0.18284206370313497"/>
          <c:w val="0.82058360800181329"/>
          <c:h val="0.46970221300836834"/>
        </c:manualLayout>
      </c:layout>
      <c:bar3DChart>
        <c:barDir val="col"/>
        <c:grouping val="clustered"/>
        <c:varyColors val="0"/>
        <c:ser>
          <c:idx val="0"/>
          <c:order val="0"/>
          <c:tx>
            <c:strRef>
              <c:f>'Gender Distribution'!$C$9:$C$10</c:f>
              <c:strCache>
                <c:ptCount val="1"/>
                <c:pt idx="0">
                  <c:v>Female</c:v>
                </c:pt>
              </c:strCache>
            </c:strRef>
          </c:tx>
          <c:spPr>
            <a:solidFill>
              <a:schemeClr val="accent1"/>
            </a:solidFill>
            <a:ln>
              <a:noFill/>
            </a:ln>
            <a:effectLst/>
            <a:sp3d/>
          </c:spPr>
          <c:invertIfNegative val="0"/>
          <c:cat>
            <c:strRef>
              <c:f>'Gender Distribution'!$B$11:$B$23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'Gender Distribution'!$C$11:$C$23</c:f>
              <c:numCache>
                <c:formatCode>General</c:formatCode>
                <c:ptCount val="12"/>
                <c:pt idx="0">
                  <c:v>26</c:v>
                </c:pt>
                <c:pt idx="1">
                  <c:v>38</c:v>
                </c:pt>
                <c:pt idx="2">
                  <c:v>37</c:v>
                </c:pt>
                <c:pt idx="3">
                  <c:v>37</c:v>
                </c:pt>
                <c:pt idx="4">
                  <c:v>29</c:v>
                </c:pt>
                <c:pt idx="5">
                  <c:v>29</c:v>
                </c:pt>
                <c:pt idx="6">
                  <c:v>37</c:v>
                </c:pt>
                <c:pt idx="7">
                  <c:v>36</c:v>
                </c:pt>
                <c:pt idx="8">
                  <c:v>34</c:v>
                </c:pt>
                <c:pt idx="9">
                  <c:v>37</c:v>
                </c:pt>
                <c:pt idx="10">
                  <c:v>33</c:v>
                </c:pt>
                <c:pt idx="11">
                  <c:v>32</c:v>
                </c:pt>
              </c:numCache>
            </c:numRef>
          </c:val>
          <c:extLst>
            <c:ext xmlns:c16="http://schemas.microsoft.com/office/drawing/2014/chart" uri="{C3380CC4-5D6E-409C-BE32-E72D297353CC}">
              <c16:uniqueId val="{00000000-C695-4722-A2DA-BE678A76F8B0}"/>
            </c:ext>
          </c:extLst>
        </c:ser>
        <c:ser>
          <c:idx val="1"/>
          <c:order val="1"/>
          <c:tx>
            <c:strRef>
              <c:f>'Gender Distribution'!$D$9:$D$10</c:f>
              <c:strCache>
                <c:ptCount val="1"/>
                <c:pt idx="0">
                  <c:v>Gender Fluid</c:v>
                </c:pt>
              </c:strCache>
            </c:strRef>
          </c:tx>
          <c:spPr>
            <a:solidFill>
              <a:schemeClr val="accent2"/>
            </a:solidFill>
            <a:ln>
              <a:noFill/>
            </a:ln>
            <a:effectLst/>
            <a:sp3d/>
          </c:spPr>
          <c:invertIfNegative val="0"/>
          <c:cat>
            <c:strRef>
              <c:f>'Gender Distribution'!$B$11:$B$23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'Gender Distribution'!$D$11:$D$23</c:f>
              <c:numCache>
                <c:formatCode>General</c:formatCode>
                <c:ptCount val="12"/>
                <c:pt idx="0">
                  <c:v>2</c:v>
                </c:pt>
                <c:pt idx="1">
                  <c:v>3</c:v>
                </c:pt>
                <c:pt idx="2">
                  <c:v>5</c:v>
                </c:pt>
                <c:pt idx="3">
                  <c:v>3</c:v>
                </c:pt>
                <c:pt idx="4">
                  <c:v>5</c:v>
                </c:pt>
                <c:pt idx="5">
                  <c:v>1</c:v>
                </c:pt>
                <c:pt idx="6">
                  <c:v>1</c:v>
                </c:pt>
                <c:pt idx="7">
                  <c:v>5</c:v>
                </c:pt>
                <c:pt idx="8">
                  <c:v>4</c:v>
                </c:pt>
                <c:pt idx="9">
                  <c:v>2</c:v>
                </c:pt>
                <c:pt idx="10">
                  <c:v>3</c:v>
                </c:pt>
                <c:pt idx="11">
                  <c:v>3</c:v>
                </c:pt>
              </c:numCache>
            </c:numRef>
          </c:val>
          <c:extLst>
            <c:ext xmlns:c16="http://schemas.microsoft.com/office/drawing/2014/chart" uri="{C3380CC4-5D6E-409C-BE32-E72D297353CC}">
              <c16:uniqueId val="{00000001-C695-4722-A2DA-BE678A76F8B0}"/>
            </c:ext>
          </c:extLst>
        </c:ser>
        <c:ser>
          <c:idx val="2"/>
          <c:order val="2"/>
          <c:tx>
            <c:strRef>
              <c:f>'Gender Distribution'!$E$9:$E$10</c:f>
              <c:strCache>
                <c:ptCount val="1"/>
                <c:pt idx="0">
                  <c:v>Male</c:v>
                </c:pt>
              </c:strCache>
            </c:strRef>
          </c:tx>
          <c:spPr>
            <a:solidFill>
              <a:schemeClr val="accent3"/>
            </a:solidFill>
            <a:ln>
              <a:noFill/>
            </a:ln>
            <a:effectLst/>
            <a:sp3d/>
          </c:spPr>
          <c:invertIfNegative val="0"/>
          <c:cat>
            <c:strRef>
              <c:f>'Gender Distribution'!$B$11:$B$23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'Gender Distribution'!$E$11:$E$23</c:f>
              <c:numCache>
                <c:formatCode>General</c:formatCode>
                <c:ptCount val="12"/>
                <c:pt idx="0">
                  <c:v>36</c:v>
                </c:pt>
                <c:pt idx="1">
                  <c:v>33</c:v>
                </c:pt>
                <c:pt idx="2">
                  <c:v>33</c:v>
                </c:pt>
                <c:pt idx="3">
                  <c:v>37</c:v>
                </c:pt>
                <c:pt idx="4">
                  <c:v>44</c:v>
                </c:pt>
                <c:pt idx="5">
                  <c:v>33</c:v>
                </c:pt>
                <c:pt idx="6">
                  <c:v>44</c:v>
                </c:pt>
                <c:pt idx="7">
                  <c:v>28</c:v>
                </c:pt>
                <c:pt idx="8">
                  <c:v>39</c:v>
                </c:pt>
                <c:pt idx="9">
                  <c:v>34</c:v>
                </c:pt>
                <c:pt idx="10">
                  <c:v>37</c:v>
                </c:pt>
                <c:pt idx="11">
                  <c:v>32</c:v>
                </c:pt>
              </c:numCache>
            </c:numRef>
          </c:val>
          <c:extLst>
            <c:ext xmlns:c16="http://schemas.microsoft.com/office/drawing/2014/chart" uri="{C3380CC4-5D6E-409C-BE32-E72D297353CC}">
              <c16:uniqueId val="{00000002-C695-4722-A2DA-BE678A76F8B0}"/>
            </c:ext>
          </c:extLst>
        </c:ser>
        <c:dLbls>
          <c:showLegendKey val="0"/>
          <c:showVal val="0"/>
          <c:showCatName val="0"/>
          <c:showSerName val="0"/>
          <c:showPercent val="0"/>
          <c:showBubbleSize val="0"/>
        </c:dLbls>
        <c:gapWidth val="150"/>
        <c:shape val="box"/>
        <c:axId val="529602112"/>
        <c:axId val="529603424"/>
        <c:axId val="0"/>
      </c:bar3DChart>
      <c:catAx>
        <c:axId val="52960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603424"/>
        <c:crosses val="autoZero"/>
        <c:auto val="1"/>
        <c:lblAlgn val="ctr"/>
        <c:lblOffset val="100"/>
        <c:noMultiLvlLbl val="0"/>
      </c:catAx>
      <c:valAx>
        <c:axId val="52960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96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Analysis.xlsx]Gender Distribution!PivotTable7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Analysis</a:t>
            </a:r>
          </a:p>
        </c:rich>
      </c:tx>
      <c:layout>
        <c:manualLayout>
          <c:xMode val="edge"/>
          <c:yMode val="edge"/>
          <c:x val="0.3914744769053401"/>
          <c:y val="3.05371589525508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Distribution'!$H$2:$H$3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Distribution'!$G$4:$G$7</c:f>
              <c:strCache>
                <c:ptCount val="3"/>
                <c:pt idx="0">
                  <c:v>Abuja</c:v>
                </c:pt>
                <c:pt idx="1">
                  <c:v>Kaduna</c:v>
                </c:pt>
                <c:pt idx="2">
                  <c:v>Lagos</c:v>
                </c:pt>
              </c:strCache>
            </c:strRef>
          </c:cat>
          <c:val>
            <c:numRef>
              <c:f>'Gender Distribution'!$H$4:$H$7</c:f>
              <c:numCache>
                <c:formatCode>General</c:formatCode>
                <c:ptCount val="3"/>
                <c:pt idx="0">
                  <c:v>147</c:v>
                </c:pt>
                <c:pt idx="1">
                  <c:v>152</c:v>
                </c:pt>
                <c:pt idx="2">
                  <c:v>106</c:v>
                </c:pt>
              </c:numCache>
            </c:numRef>
          </c:val>
          <c:extLst>
            <c:ext xmlns:c16="http://schemas.microsoft.com/office/drawing/2014/chart" uri="{C3380CC4-5D6E-409C-BE32-E72D297353CC}">
              <c16:uniqueId val="{00000000-DC17-412B-AA5C-754263A8DBAD}"/>
            </c:ext>
          </c:extLst>
        </c:ser>
        <c:ser>
          <c:idx val="1"/>
          <c:order val="1"/>
          <c:tx>
            <c:strRef>
              <c:f>'Gender Distribution'!$I$2:$I$3</c:f>
              <c:strCache>
                <c:ptCount val="1"/>
                <c:pt idx="0">
                  <c:v>Gender Fluid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Distribution'!$G$4:$G$7</c:f>
              <c:strCache>
                <c:ptCount val="3"/>
                <c:pt idx="0">
                  <c:v>Abuja</c:v>
                </c:pt>
                <c:pt idx="1">
                  <c:v>Kaduna</c:v>
                </c:pt>
                <c:pt idx="2">
                  <c:v>Lagos</c:v>
                </c:pt>
              </c:strCache>
            </c:strRef>
          </c:cat>
          <c:val>
            <c:numRef>
              <c:f>'Gender Distribution'!$I$4:$I$7</c:f>
              <c:numCache>
                <c:formatCode>General</c:formatCode>
                <c:ptCount val="3"/>
                <c:pt idx="0">
                  <c:v>15</c:v>
                </c:pt>
                <c:pt idx="1">
                  <c:v>14</c:v>
                </c:pt>
                <c:pt idx="2">
                  <c:v>8</c:v>
                </c:pt>
              </c:numCache>
            </c:numRef>
          </c:val>
          <c:extLst>
            <c:ext xmlns:c16="http://schemas.microsoft.com/office/drawing/2014/chart" uri="{C3380CC4-5D6E-409C-BE32-E72D297353CC}">
              <c16:uniqueId val="{00000001-DC17-412B-AA5C-754263A8DBAD}"/>
            </c:ext>
          </c:extLst>
        </c:ser>
        <c:ser>
          <c:idx val="2"/>
          <c:order val="2"/>
          <c:tx>
            <c:strRef>
              <c:f>'Gender Distribution'!$J$2:$J$3</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Distribution'!$G$4:$G$7</c:f>
              <c:strCache>
                <c:ptCount val="3"/>
                <c:pt idx="0">
                  <c:v>Abuja</c:v>
                </c:pt>
                <c:pt idx="1">
                  <c:v>Kaduna</c:v>
                </c:pt>
                <c:pt idx="2">
                  <c:v>Lagos</c:v>
                </c:pt>
              </c:strCache>
            </c:strRef>
          </c:cat>
          <c:val>
            <c:numRef>
              <c:f>'Gender Distribution'!$J$4:$J$7</c:f>
              <c:numCache>
                <c:formatCode>General</c:formatCode>
                <c:ptCount val="3"/>
                <c:pt idx="0">
                  <c:v>148</c:v>
                </c:pt>
                <c:pt idx="1">
                  <c:v>170</c:v>
                </c:pt>
                <c:pt idx="2">
                  <c:v>112</c:v>
                </c:pt>
              </c:numCache>
            </c:numRef>
          </c:val>
          <c:extLst>
            <c:ext xmlns:c16="http://schemas.microsoft.com/office/drawing/2014/chart" uri="{C3380CC4-5D6E-409C-BE32-E72D297353CC}">
              <c16:uniqueId val="{00000002-DC17-412B-AA5C-754263A8DBAD}"/>
            </c:ext>
          </c:extLst>
        </c:ser>
        <c:dLbls>
          <c:showLegendKey val="0"/>
          <c:showVal val="0"/>
          <c:showCatName val="0"/>
          <c:showSerName val="0"/>
          <c:showPercent val="0"/>
          <c:showBubbleSize val="0"/>
        </c:dLbls>
        <c:gapWidth val="100"/>
        <c:overlap val="-24"/>
        <c:axId val="828486336"/>
        <c:axId val="828484040"/>
      </c:barChart>
      <c:catAx>
        <c:axId val="828486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828484040"/>
        <c:crosses val="autoZero"/>
        <c:auto val="1"/>
        <c:lblAlgn val="ctr"/>
        <c:lblOffset val="100"/>
        <c:noMultiLvlLbl val="0"/>
      </c:catAx>
      <c:valAx>
        <c:axId val="828484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848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Analysis.xlsx]Ratings Analysis!PivotTable8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Analysis'!$C$3:$C$4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 Analysis'!$B$5:$B$10</c:f>
              <c:strCache>
                <c:ptCount val="5"/>
                <c:pt idx="0">
                  <c:v>Average</c:v>
                </c:pt>
                <c:pt idx="1">
                  <c:v>Good</c:v>
                </c:pt>
                <c:pt idx="2">
                  <c:v>Poor</c:v>
                </c:pt>
                <c:pt idx="3">
                  <c:v>Very Good</c:v>
                </c:pt>
                <c:pt idx="4">
                  <c:v>Very Poor</c:v>
                </c:pt>
              </c:strCache>
            </c:strRef>
          </c:cat>
          <c:val>
            <c:numRef>
              <c:f>'Ratings Analysis'!$C$5:$C$10</c:f>
              <c:numCache>
                <c:formatCode>General</c:formatCode>
                <c:ptCount val="5"/>
                <c:pt idx="0">
                  <c:v>189</c:v>
                </c:pt>
                <c:pt idx="1">
                  <c:v>89</c:v>
                </c:pt>
                <c:pt idx="2">
                  <c:v>58</c:v>
                </c:pt>
                <c:pt idx="3">
                  <c:v>49</c:v>
                </c:pt>
                <c:pt idx="4">
                  <c:v>20</c:v>
                </c:pt>
              </c:numCache>
            </c:numRef>
          </c:val>
          <c:extLst>
            <c:ext xmlns:c16="http://schemas.microsoft.com/office/drawing/2014/chart" uri="{C3380CC4-5D6E-409C-BE32-E72D297353CC}">
              <c16:uniqueId val="{00000000-F86F-4FDE-A3AC-A832E67FF138}"/>
            </c:ext>
          </c:extLst>
        </c:ser>
        <c:ser>
          <c:idx val="1"/>
          <c:order val="1"/>
          <c:tx>
            <c:strRef>
              <c:f>'Ratings Analysis'!$D$3:$D$4</c:f>
              <c:strCache>
                <c:ptCount val="1"/>
                <c:pt idx="0">
                  <c:v>Gender Fluid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 Analysis'!$B$5:$B$10</c:f>
              <c:strCache>
                <c:ptCount val="5"/>
                <c:pt idx="0">
                  <c:v>Average</c:v>
                </c:pt>
                <c:pt idx="1">
                  <c:v>Good</c:v>
                </c:pt>
                <c:pt idx="2">
                  <c:v>Poor</c:v>
                </c:pt>
                <c:pt idx="3">
                  <c:v>Very Good</c:v>
                </c:pt>
                <c:pt idx="4">
                  <c:v>Very Poor</c:v>
                </c:pt>
              </c:strCache>
            </c:strRef>
          </c:cat>
          <c:val>
            <c:numRef>
              <c:f>'Ratings Analysis'!$D$5:$D$10</c:f>
              <c:numCache>
                <c:formatCode>General</c:formatCode>
                <c:ptCount val="5"/>
                <c:pt idx="0">
                  <c:v>18</c:v>
                </c:pt>
                <c:pt idx="1">
                  <c:v>8</c:v>
                </c:pt>
                <c:pt idx="2">
                  <c:v>3</c:v>
                </c:pt>
                <c:pt idx="3">
                  <c:v>5</c:v>
                </c:pt>
                <c:pt idx="4">
                  <c:v>3</c:v>
                </c:pt>
              </c:numCache>
            </c:numRef>
          </c:val>
          <c:extLst>
            <c:ext xmlns:c16="http://schemas.microsoft.com/office/drawing/2014/chart" uri="{C3380CC4-5D6E-409C-BE32-E72D297353CC}">
              <c16:uniqueId val="{00000001-F86F-4FDE-A3AC-A832E67FF138}"/>
            </c:ext>
          </c:extLst>
        </c:ser>
        <c:ser>
          <c:idx val="2"/>
          <c:order val="2"/>
          <c:tx>
            <c:strRef>
              <c:f>'Ratings Analysis'!$E$3:$E$4</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 Analysis'!$B$5:$B$10</c:f>
              <c:strCache>
                <c:ptCount val="5"/>
                <c:pt idx="0">
                  <c:v>Average</c:v>
                </c:pt>
                <c:pt idx="1">
                  <c:v>Good</c:v>
                </c:pt>
                <c:pt idx="2">
                  <c:v>Poor</c:v>
                </c:pt>
                <c:pt idx="3">
                  <c:v>Very Good</c:v>
                </c:pt>
                <c:pt idx="4">
                  <c:v>Very Poor</c:v>
                </c:pt>
              </c:strCache>
            </c:strRef>
          </c:cat>
          <c:val>
            <c:numRef>
              <c:f>'Ratings Analysis'!$E$5:$E$10</c:f>
              <c:numCache>
                <c:formatCode>General</c:formatCode>
                <c:ptCount val="5"/>
                <c:pt idx="0">
                  <c:v>212</c:v>
                </c:pt>
                <c:pt idx="1">
                  <c:v>81</c:v>
                </c:pt>
                <c:pt idx="2">
                  <c:v>70</c:v>
                </c:pt>
                <c:pt idx="3">
                  <c:v>36</c:v>
                </c:pt>
                <c:pt idx="4">
                  <c:v>31</c:v>
                </c:pt>
              </c:numCache>
            </c:numRef>
          </c:val>
          <c:extLst>
            <c:ext xmlns:c16="http://schemas.microsoft.com/office/drawing/2014/chart" uri="{C3380CC4-5D6E-409C-BE32-E72D297353CC}">
              <c16:uniqueId val="{00000002-F86F-4FDE-A3AC-A832E67FF138}"/>
            </c:ext>
          </c:extLst>
        </c:ser>
        <c:dLbls>
          <c:showLegendKey val="0"/>
          <c:showVal val="0"/>
          <c:showCatName val="0"/>
          <c:showSerName val="0"/>
          <c:showPercent val="0"/>
          <c:showBubbleSize val="0"/>
        </c:dLbls>
        <c:gapWidth val="100"/>
        <c:overlap val="-24"/>
        <c:axId val="828481416"/>
        <c:axId val="828481744"/>
      </c:barChart>
      <c:catAx>
        <c:axId val="828481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828481744"/>
        <c:crosses val="autoZero"/>
        <c:auto val="1"/>
        <c:lblAlgn val="ctr"/>
        <c:lblOffset val="100"/>
        <c:noMultiLvlLbl val="0"/>
      </c:catAx>
      <c:valAx>
        <c:axId val="828481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82848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Analysis!PivotTable9</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FA12F85C-767D-4D5D-9C9E-9DBEFB49A337}"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626F6E37-CA39-48CB-9ACE-DDB33D6804D4}"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A8EEFB80-6C17-4EA2-ADF8-F59C128E3815}"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'Salary Analysis'!$C$3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5F9-4900-872A-426FDB2BA1A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5F9-4900-872A-426FDB2BA1A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5F9-4900-872A-426FDB2BA1A2}"/>
              </c:ext>
            </c:extLst>
          </c:dPt>
          <c:dLbls>
            <c:dLbl>
              <c:idx val="0"/>
              <c:tx>
                <c:rich>
                  <a:bodyPr/>
                  <a:lstStyle/>
                  <a:p>
                    <a:fld id="{FA12F85C-767D-4D5D-9C9E-9DBEFB49A337}"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5F9-4900-872A-426FDB2BA1A2}"/>
                </c:ext>
              </c:extLst>
            </c:dLbl>
            <c:dLbl>
              <c:idx val="1"/>
              <c:tx>
                <c:rich>
                  <a:bodyPr/>
                  <a:lstStyle/>
                  <a:p>
                    <a:fld id="{626F6E37-CA39-48CB-9ACE-DDB33D6804D4}"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5F9-4900-872A-426FDB2BA1A2}"/>
                </c:ext>
              </c:extLst>
            </c:dLbl>
            <c:dLbl>
              <c:idx val="2"/>
              <c:tx>
                <c:rich>
                  <a:bodyPr/>
                  <a:lstStyle/>
                  <a:p>
                    <a:fld id="{A8EEFB80-6C17-4EA2-ADF8-F59C128E3815}" type="VALUE">
                      <a:rPr lang="en-US"/>
                      <a:pPr/>
                      <a:t>[VALUE]</a:t>
                    </a:fld>
                    <a:endParaRPr lang="en-GB"/>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5F9-4900-872A-426FDB2BA1A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'Salary Analysis'!$B$4:$B$7</c:f>
              <c:strCache>
                <c:ptCount val="3"/>
                <c:pt idx="0">
                  <c:v>Female</c:v>
                </c:pt>
                <c:pt idx="1">
                  <c:v>Gender Fluid</c:v>
                </c:pt>
                <c:pt idx="2">
                  <c:v>Male</c:v>
                </c:pt>
              </c:strCache>
            </c:strRef>
          </c:cat>
          <c:val>
            <c:numRef>
              <c:f>'Salary Analysis'!$C$4:$C$7</c:f>
              <c:numCache>
                <c:formatCode>0.00%</c:formatCode>
                <c:ptCount val="3"/>
                <c:pt idx="0">
                  <c:v>0.45554845752764017</c:v>
                </c:pt>
                <c:pt idx="1">
                  <c:v>4.5863721495171483E-2</c:v>
                </c:pt>
                <c:pt idx="2">
                  <c:v>0.49858782097718835</c:v>
                </c:pt>
              </c:numCache>
            </c:numRef>
          </c:val>
          <c:extLst>
            <c:ext xmlns:c16="http://schemas.microsoft.com/office/drawing/2014/chart" uri="{C3380CC4-5D6E-409C-BE32-E72D297353CC}">
              <c16:uniqueId val="{00000006-95F9-4900-872A-426FDB2BA1A2}"/>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9892585301837271"/>
          <c:y val="0.32109871682706326"/>
          <c:w val="0.16628234989284721"/>
          <c:h val="0.301642971711869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Staff Maximum Salary</a:t>
            </a:r>
          </a:p>
        </c:rich>
      </c:tx>
      <c:layout>
        <c:manualLayout>
          <c:xMode val="edge"/>
          <c:yMode val="edge"/>
          <c:x val="0.44250000000000006"/>
          <c:y val="2.212744240303295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3333333333333332E-3"/>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15:layout>
                <c:manualLayout>
                  <c:w val="0.15501377952755904"/>
                  <c:h val="0.11567147856517936"/>
                </c:manualLayout>
              </c15:layout>
            </c:ext>
          </c:extLst>
        </c:dLbl>
      </c:pivotFmt>
      <c:pivotFmt>
        <c:idx val="3"/>
        <c:dLbl>
          <c:idx val="0"/>
          <c:layout>
            <c:manualLayout>
              <c:x val="-1.0185067526415994E-16"/>
              <c:y val="-4.6296296296296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15:layout>
                <c:manualLayout>
                  <c:w val="0.15501377952755904"/>
                  <c:h val="0.11567147856517936"/>
                </c:manualLayout>
              </c15:layout>
            </c:ext>
          </c:extLst>
        </c:dLbl>
      </c:pivotFmt>
      <c:pivotFmt>
        <c:idx val="6"/>
        <c:dLbl>
          <c:idx val="0"/>
          <c:layout>
            <c:manualLayout>
              <c:x val="8.3333333333333332E-3"/>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185067526415994E-16"/>
              <c:y val="-4.6296296296296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333333333333333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0185067526415994E-1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26137357830271"/>
          <c:y val="0.17532188684747738"/>
          <c:w val="0.79818307086614171"/>
          <c:h val="0.62570683872849231"/>
        </c:manualLayout>
      </c:layout>
      <c:bar3DChart>
        <c:barDir val="col"/>
        <c:grouping val="clustered"/>
        <c:varyColors val="0"/>
        <c:ser>
          <c:idx val="0"/>
          <c:order val="0"/>
          <c:tx>
            <c:strRef>
              <c:f>'Salary Analysis'!$H$11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1"/>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5D8D-4D9F-A035-CB234517A57D}"/>
              </c:ext>
            </c:extLst>
          </c:dPt>
          <c:dPt>
            <c:idx val="2"/>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5D8D-4D9F-A035-CB234517A57D}"/>
              </c:ext>
            </c:extLst>
          </c:dPt>
          <c:dLbls>
            <c:dLbl>
              <c:idx val="1"/>
              <c:layout>
                <c:manualLayout>
                  <c:x val="8.3333333333333332E-3"/>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8D-4D9F-A035-CB234517A57D}"/>
                </c:ext>
              </c:extLst>
            </c:dLbl>
            <c:dLbl>
              <c:idx val="2"/>
              <c:layout>
                <c:manualLayout>
                  <c:x val="-1.0185067526415994E-16"/>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8D-4D9F-A035-CB234517A5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Analysis'!$G$12:$G$15</c:f>
              <c:strCache>
                <c:ptCount val="3"/>
                <c:pt idx="0">
                  <c:v>Female</c:v>
                </c:pt>
                <c:pt idx="1">
                  <c:v>Male</c:v>
                </c:pt>
                <c:pt idx="2">
                  <c:v>Gender Fluid</c:v>
                </c:pt>
              </c:strCache>
            </c:strRef>
          </c:cat>
          <c:val>
            <c:numRef>
              <c:f>'Salary Analysis'!$H$12:$H$15</c:f>
              <c:numCache>
                <c:formatCode>[$₦-46A]#,##0.00</c:formatCode>
                <c:ptCount val="3"/>
                <c:pt idx="0">
                  <c:v>119930</c:v>
                </c:pt>
                <c:pt idx="1">
                  <c:v>119670</c:v>
                </c:pt>
                <c:pt idx="2">
                  <c:v>118800</c:v>
                </c:pt>
              </c:numCache>
            </c:numRef>
          </c:val>
          <c:extLst>
            <c:ext xmlns:c16="http://schemas.microsoft.com/office/drawing/2014/chart" uri="{C3380CC4-5D6E-409C-BE32-E72D297353CC}">
              <c16:uniqueId val="{00000003-5D8D-4D9F-A035-CB234517A57D}"/>
            </c:ext>
          </c:extLst>
        </c:ser>
        <c:dLbls>
          <c:showLegendKey val="0"/>
          <c:showVal val="1"/>
          <c:showCatName val="0"/>
          <c:showSerName val="0"/>
          <c:showPercent val="0"/>
          <c:showBubbleSize val="0"/>
        </c:dLbls>
        <c:gapWidth val="65"/>
        <c:shape val="box"/>
        <c:axId val="554783960"/>
        <c:axId val="554786256"/>
        <c:axId val="0"/>
      </c:bar3DChart>
      <c:catAx>
        <c:axId val="554783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chemeClr val="dk1">
                    <a:lumMod val="75000"/>
                    <a:lumOff val="25000"/>
                  </a:schemeClr>
                </a:solidFill>
                <a:latin typeface="+mn-lt"/>
                <a:ea typeface="+mn-ea"/>
                <a:cs typeface="+mn-cs"/>
              </a:defRPr>
            </a:pPr>
            <a:endParaRPr lang="en-NG"/>
          </a:p>
        </c:txPr>
        <c:crossAx val="554786256"/>
        <c:crosses val="autoZero"/>
        <c:auto val="1"/>
        <c:lblAlgn val="ctr"/>
        <c:lblOffset val="100"/>
        <c:noMultiLvlLbl val="0"/>
      </c:catAx>
      <c:valAx>
        <c:axId val="554786256"/>
        <c:scaling>
          <c:orientation val="minMax"/>
        </c:scaling>
        <c:delete val="0"/>
        <c:axPos val="l"/>
        <c:majorGridlines>
          <c:spPr>
            <a:ln w="9525" cap="flat" cmpd="sng" algn="ctr">
              <a:solidFill>
                <a:schemeClr val="dk1">
                  <a:lumMod val="15000"/>
                  <a:lumOff val="85000"/>
                </a:schemeClr>
              </a:solidFill>
              <a:round/>
            </a:ln>
            <a:effectLst/>
          </c:spPr>
        </c:majorGridlines>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55478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Staff Minimum Salary</a:t>
            </a:r>
          </a:p>
        </c:rich>
      </c:tx>
      <c:layout>
        <c:manualLayout>
          <c:xMode val="edge"/>
          <c:yMode val="edge"/>
          <c:x val="0.34465966754155725"/>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9470691163604"/>
          <c:y val="0.19384040536599587"/>
          <c:w val="0.6944422572178478"/>
          <c:h val="0.53774387576552929"/>
        </c:manualLayout>
      </c:layout>
      <c:barChart>
        <c:barDir val="col"/>
        <c:grouping val="clustered"/>
        <c:varyColors val="0"/>
        <c:ser>
          <c:idx val="0"/>
          <c:order val="0"/>
          <c:tx>
            <c:strRef>
              <c:f>'Salary Analysis'!$H$18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Analysis'!$G$19:$G$22</c:f>
              <c:strCache>
                <c:ptCount val="3"/>
                <c:pt idx="0">
                  <c:v>Gender Fluid</c:v>
                </c:pt>
                <c:pt idx="1">
                  <c:v>Female</c:v>
                </c:pt>
                <c:pt idx="2">
                  <c:v>Male</c:v>
                </c:pt>
              </c:strCache>
            </c:strRef>
          </c:cat>
          <c:val>
            <c:numRef>
              <c:f>'Salary Analysis'!$H$19:$H$22</c:f>
              <c:numCache>
                <c:formatCode>[$₦-46A]#,##0.00</c:formatCode>
                <c:ptCount val="3"/>
                <c:pt idx="0">
                  <c:v>34620</c:v>
                </c:pt>
                <c:pt idx="1">
                  <c:v>28310</c:v>
                </c:pt>
                <c:pt idx="2">
                  <c:v>28130</c:v>
                </c:pt>
              </c:numCache>
            </c:numRef>
          </c:val>
          <c:extLst>
            <c:ext xmlns:c16="http://schemas.microsoft.com/office/drawing/2014/chart" uri="{C3380CC4-5D6E-409C-BE32-E72D297353CC}">
              <c16:uniqueId val="{00000000-3B05-4C39-849F-ED40940EC263}"/>
            </c:ext>
          </c:extLst>
        </c:ser>
        <c:dLbls>
          <c:dLblPos val="inEnd"/>
          <c:showLegendKey val="0"/>
          <c:showVal val="1"/>
          <c:showCatName val="0"/>
          <c:showSerName val="0"/>
          <c:showPercent val="0"/>
          <c:showBubbleSize val="0"/>
        </c:dLbls>
        <c:gapWidth val="65"/>
        <c:axId val="553110616"/>
        <c:axId val="553117832"/>
      </c:barChart>
      <c:catAx>
        <c:axId val="553110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NG"/>
          </a:p>
        </c:txPr>
        <c:crossAx val="553117832"/>
        <c:crosses val="autoZero"/>
        <c:auto val="1"/>
        <c:lblAlgn val="ctr"/>
        <c:lblOffset val="100"/>
        <c:noMultiLvlLbl val="0"/>
      </c:catAx>
      <c:valAx>
        <c:axId val="5531178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6A]#,##0.00" sourceLinked="1"/>
        <c:majorTickMark val="none"/>
        <c:minorTickMark val="none"/>
        <c:tickLblPos val="nextTo"/>
        <c:crossAx val="55311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Staff</a:t>
            </a:r>
            <a:r>
              <a:rPr lang="en-US" b="1" baseline="0"/>
              <a:t> Average Salary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0925337632079971E-1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7290266841644794"/>
                  <c:h val="0.12493073782443861"/>
                </c:manualLayout>
              </c15:layout>
            </c:ext>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4234711286089238"/>
                  <c:h val="0.18048629337999414"/>
                </c:manualLayout>
              </c15:layout>
            </c:ext>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0925337632079971E-1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7290266841644794"/>
                  <c:h val="0.12493073782443861"/>
                </c:manualLayout>
              </c15:layout>
            </c:ext>
          </c:extLst>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4234711286089238"/>
                  <c:h val="0.18048629337999414"/>
                </c:manualLayout>
              </c15:layout>
            </c:ext>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5.0925337632079971E-1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7290266841644794"/>
                  <c:h val="0.12493073782443861"/>
                </c:manualLayout>
              </c15:layout>
            </c:ext>
          </c:extLst>
        </c:dLbl>
      </c:pivotFmt>
      <c:pivotFmt>
        <c:idx val="1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4234711286089238"/>
                  <c:h val="0.18048629337999414"/>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'Salary Analysis'!$G$3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B456-433C-AF59-12966234F7BA}"/>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B456-433C-AF59-12966234F7BA}"/>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B456-433C-AF59-12966234F7BA}"/>
              </c:ext>
            </c:extLst>
          </c:dPt>
          <c:dLbls>
            <c:dLbl>
              <c:idx val="0"/>
              <c:layout>
                <c:manualLayout>
                  <c:x val="-5.0925337632079971E-17"/>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56-433C-AF59-12966234F7BA}"/>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7290266841644794"/>
                      <c:h val="0.12493073782443861"/>
                    </c:manualLayout>
                  </c15:layout>
                </c:ext>
                <c:ext xmlns:c16="http://schemas.microsoft.com/office/drawing/2014/chart" uri="{C3380CC4-5D6E-409C-BE32-E72D297353CC}">
                  <c16:uniqueId val="{00000001-B456-433C-AF59-12966234F7BA}"/>
                </c:ext>
              </c:extLst>
            </c:dLbl>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4234711286089238"/>
                      <c:h val="0.18048629337999414"/>
                    </c:manualLayout>
                  </c15:layout>
                </c:ext>
                <c:ext xmlns:c16="http://schemas.microsoft.com/office/drawing/2014/chart" uri="{C3380CC4-5D6E-409C-BE32-E72D297353CC}">
                  <c16:uniqueId val="{00000002-B456-433C-AF59-12966234F7B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Analysis'!$F$4:$F$7</c:f>
              <c:strCache>
                <c:ptCount val="3"/>
                <c:pt idx="0">
                  <c:v>Gender Fluid</c:v>
                </c:pt>
                <c:pt idx="1">
                  <c:v>Male</c:v>
                </c:pt>
                <c:pt idx="2">
                  <c:v>Female</c:v>
                </c:pt>
              </c:strCache>
            </c:strRef>
          </c:cat>
          <c:val>
            <c:numRef>
              <c:f>'Salary Analysis'!$G$4:$G$7</c:f>
              <c:numCache>
                <c:formatCode>[$₦-46A]#,##0.00</c:formatCode>
                <c:ptCount val="3"/>
                <c:pt idx="0">
                  <c:v>79652.702702702707</c:v>
                </c:pt>
                <c:pt idx="1">
                  <c:v>74508.558139534885</c:v>
                </c:pt>
                <c:pt idx="2">
                  <c:v>72279.061728395056</c:v>
                </c:pt>
              </c:numCache>
            </c:numRef>
          </c:val>
          <c:extLst>
            <c:ext xmlns:c16="http://schemas.microsoft.com/office/drawing/2014/chart" uri="{C3380CC4-5D6E-409C-BE32-E72D297353CC}">
              <c16:uniqueId val="{00000003-B456-433C-AF59-12966234F7BA}"/>
            </c:ext>
          </c:extLst>
        </c:ser>
        <c:dLbls>
          <c:showLegendKey val="0"/>
          <c:showVal val="1"/>
          <c:showCatName val="0"/>
          <c:showSerName val="0"/>
          <c:showPercent val="0"/>
          <c:showBubbleSize val="0"/>
        </c:dLbls>
        <c:gapWidth val="150"/>
        <c:shape val="box"/>
        <c:axId val="593462824"/>
        <c:axId val="593466432"/>
        <c:axId val="0"/>
      </c:bar3DChart>
      <c:catAx>
        <c:axId val="593462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593466432"/>
        <c:crosses val="autoZero"/>
        <c:auto val="1"/>
        <c:lblAlgn val="ctr"/>
        <c:lblOffset val="100"/>
        <c:noMultiLvlLbl val="0"/>
      </c:catAx>
      <c:valAx>
        <c:axId val="593466432"/>
        <c:scaling>
          <c:orientation val="minMax"/>
        </c:scaling>
        <c:delete val="0"/>
        <c:axPos val="l"/>
        <c:majorGridlines>
          <c:spPr>
            <a:ln w="9525" cap="flat" cmpd="sng" algn="ctr">
              <a:solidFill>
                <a:schemeClr val="tx1">
                  <a:lumMod val="15000"/>
                  <a:lumOff val="85000"/>
                </a:schemeClr>
              </a:solidFill>
              <a:round/>
            </a:ln>
            <a:effectLst/>
          </c:spPr>
        </c:majorGridlines>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3462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a:t>
            </a:r>
            <a:r>
              <a:rPr lang="en-US" b="1" baseline="0"/>
              <a:t> by Department</a:t>
            </a:r>
          </a:p>
        </c:rich>
      </c:tx>
      <c:layout>
        <c:manualLayout>
          <c:xMode val="edge"/>
          <c:yMode val="edge"/>
          <c:x val="0.3322915573053368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Analysis'!$E$45:$E$46</c:f>
              <c:strCache>
                <c:ptCount val="1"/>
                <c:pt idx="0">
                  <c:v>Female</c:v>
                </c:pt>
              </c:strCache>
            </c:strRef>
          </c:tx>
          <c:spPr>
            <a:solidFill>
              <a:schemeClr val="accent1"/>
            </a:solidFill>
            <a:ln>
              <a:noFill/>
            </a:ln>
            <a:effectLst/>
          </c:spPr>
          <c:invertIfNegative val="0"/>
          <c:cat>
            <c:strRef>
              <c:f>'Salary Analysis'!$D$47:$D$59</c:f>
              <c:strCache>
                <c:ptCount val="12"/>
                <c:pt idx="0">
                  <c:v>Engineering</c:v>
                </c:pt>
                <c:pt idx="1">
                  <c:v>Business Development</c:v>
                </c:pt>
                <c:pt idx="2">
                  <c:v>Services</c:v>
                </c:pt>
                <c:pt idx="3">
                  <c:v>Product Management</c:v>
                </c:pt>
                <c:pt idx="4">
                  <c:v>Training</c:v>
                </c:pt>
                <c:pt idx="5">
                  <c:v>Human Resources</c:v>
                </c:pt>
                <c:pt idx="6">
                  <c:v>Support</c:v>
                </c:pt>
                <c:pt idx="7">
                  <c:v>Sales</c:v>
                </c:pt>
                <c:pt idx="8">
                  <c:v>Research and Development</c:v>
                </c:pt>
                <c:pt idx="9">
                  <c:v>Marketing</c:v>
                </c:pt>
                <c:pt idx="10">
                  <c:v>Legal</c:v>
                </c:pt>
                <c:pt idx="11">
                  <c:v>Accounting</c:v>
                </c:pt>
              </c:strCache>
            </c:strRef>
          </c:cat>
          <c:val>
            <c:numRef>
              <c:f>'Salary Analysis'!$E$47:$E$59</c:f>
              <c:numCache>
                <c:formatCode>[$₦-46A]#,##0.00</c:formatCode>
                <c:ptCount val="12"/>
                <c:pt idx="0">
                  <c:v>2828910</c:v>
                </c:pt>
                <c:pt idx="1">
                  <c:v>2816320</c:v>
                </c:pt>
                <c:pt idx="2">
                  <c:v>2715670</c:v>
                </c:pt>
                <c:pt idx="3">
                  <c:v>2645270</c:v>
                </c:pt>
                <c:pt idx="4">
                  <c:v>2552240</c:v>
                </c:pt>
                <c:pt idx="5">
                  <c:v>2490900</c:v>
                </c:pt>
                <c:pt idx="6">
                  <c:v>2417000</c:v>
                </c:pt>
                <c:pt idx="7">
                  <c:v>2396870</c:v>
                </c:pt>
                <c:pt idx="8">
                  <c:v>2341940</c:v>
                </c:pt>
                <c:pt idx="9">
                  <c:v>2216860</c:v>
                </c:pt>
                <c:pt idx="10">
                  <c:v>1991130</c:v>
                </c:pt>
                <c:pt idx="11">
                  <c:v>1859910</c:v>
                </c:pt>
              </c:numCache>
            </c:numRef>
          </c:val>
          <c:extLst>
            <c:ext xmlns:c16="http://schemas.microsoft.com/office/drawing/2014/chart" uri="{C3380CC4-5D6E-409C-BE32-E72D297353CC}">
              <c16:uniqueId val="{00000000-B2F4-4C4B-97EE-70D91C5AD581}"/>
            </c:ext>
          </c:extLst>
        </c:ser>
        <c:ser>
          <c:idx val="1"/>
          <c:order val="1"/>
          <c:tx>
            <c:strRef>
              <c:f>'Salary Analysis'!$F$45:$F$46</c:f>
              <c:strCache>
                <c:ptCount val="1"/>
                <c:pt idx="0">
                  <c:v>Gender Fluid</c:v>
                </c:pt>
              </c:strCache>
            </c:strRef>
          </c:tx>
          <c:spPr>
            <a:solidFill>
              <a:schemeClr val="accent2"/>
            </a:solidFill>
            <a:ln>
              <a:noFill/>
            </a:ln>
            <a:effectLst/>
          </c:spPr>
          <c:invertIfNegative val="0"/>
          <c:cat>
            <c:strRef>
              <c:f>'Salary Analysis'!$D$47:$D$59</c:f>
              <c:strCache>
                <c:ptCount val="12"/>
                <c:pt idx="0">
                  <c:v>Engineering</c:v>
                </c:pt>
                <c:pt idx="1">
                  <c:v>Business Development</c:v>
                </c:pt>
                <c:pt idx="2">
                  <c:v>Services</c:v>
                </c:pt>
                <c:pt idx="3">
                  <c:v>Product Management</c:v>
                </c:pt>
                <c:pt idx="4">
                  <c:v>Training</c:v>
                </c:pt>
                <c:pt idx="5">
                  <c:v>Human Resources</c:v>
                </c:pt>
                <c:pt idx="6">
                  <c:v>Support</c:v>
                </c:pt>
                <c:pt idx="7">
                  <c:v>Sales</c:v>
                </c:pt>
                <c:pt idx="8">
                  <c:v>Research and Development</c:v>
                </c:pt>
                <c:pt idx="9">
                  <c:v>Marketing</c:v>
                </c:pt>
                <c:pt idx="10">
                  <c:v>Legal</c:v>
                </c:pt>
                <c:pt idx="11">
                  <c:v>Accounting</c:v>
                </c:pt>
              </c:strCache>
            </c:strRef>
          </c:cat>
          <c:val>
            <c:numRef>
              <c:f>'Salary Analysis'!$F$47:$F$59</c:f>
              <c:numCache>
                <c:formatCode>[$₦-46A]#,##0.00</c:formatCode>
                <c:ptCount val="12"/>
                <c:pt idx="0">
                  <c:v>393130</c:v>
                </c:pt>
                <c:pt idx="1">
                  <c:v>149870</c:v>
                </c:pt>
                <c:pt idx="2">
                  <c:v>128750</c:v>
                </c:pt>
                <c:pt idx="3">
                  <c:v>36480</c:v>
                </c:pt>
                <c:pt idx="4">
                  <c:v>254830</c:v>
                </c:pt>
                <c:pt idx="5">
                  <c:v>282850</c:v>
                </c:pt>
                <c:pt idx="6">
                  <c:v>256810</c:v>
                </c:pt>
                <c:pt idx="7">
                  <c:v>356500</c:v>
                </c:pt>
                <c:pt idx="8">
                  <c:v>393070</c:v>
                </c:pt>
                <c:pt idx="9">
                  <c:v>105870</c:v>
                </c:pt>
                <c:pt idx="10">
                  <c:v>383870</c:v>
                </c:pt>
                <c:pt idx="11">
                  <c:v>205120</c:v>
                </c:pt>
              </c:numCache>
            </c:numRef>
          </c:val>
          <c:extLst>
            <c:ext xmlns:c16="http://schemas.microsoft.com/office/drawing/2014/chart" uri="{C3380CC4-5D6E-409C-BE32-E72D297353CC}">
              <c16:uniqueId val="{00000001-B2F4-4C4B-97EE-70D91C5AD581}"/>
            </c:ext>
          </c:extLst>
        </c:ser>
        <c:ser>
          <c:idx val="2"/>
          <c:order val="2"/>
          <c:tx>
            <c:strRef>
              <c:f>'Salary Analysis'!$G$45:$G$46</c:f>
              <c:strCache>
                <c:ptCount val="1"/>
                <c:pt idx="0">
                  <c:v>Male</c:v>
                </c:pt>
              </c:strCache>
            </c:strRef>
          </c:tx>
          <c:spPr>
            <a:solidFill>
              <a:schemeClr val="accent3"/>
            </a:solidFill>
            <a:ln>
              <a:noFill/>
            </a:ln>
            <a:effectLst/>
          </c:spPr>
          <c:invertIfNegative val="0"/>
          <c:cat>
            <c:strRef>
              <c:f>'Salary Analysis'!$D$47:$D$59</c:f>
              <c:strCache>
                <c:ptCount val="12"/>
                <c:pt idx="0">
                  <c:v>Engineering</c:v>
                </c:pt>
                <c:pt idx="1">
                  <c:v>Business Development</c:v>
                </c:pt>
                <c:pt idx="2">
                  <c:v>Services</c:v>
                </c:pt>
                <c:pt idx="3">
                  <c:v>Product Management</c:v>
                </c:pt>
                <c:pt idx="4">
                  <c:v>Training</c:v>
                </c:pt>
                <c:pt idx="5">
                  <c:v>Human Resources</c:v>
                </c:pt>
                <c:pt idx="6">
                  <c:v>Support</c:v>
                </c:pt>
                <c:pt idx="7">
                  <c:v>Sales</c:v>
                </c:pt>
                <c:pt idx="8">
                  <c:v>Research and Development</c:v>
                </c:pt>
                <c:pt idx="9">
                  <c:v>Marketing</c:v>
                </c:pt>
                <c:pt idx="10">
                  <c:v>Legal</c:v>
                </c:pt>
                <c:pt idx="11">
                  <c:v>Accounting</c:v>
                </c:pt>
              </c:strCache>
            </c:strRef>
          </c:cat>
          <c:val>
            <c:numRef>
              <c:f>'Salary Analysis'!$G$47:$G$59</c:f>
              <c:numCache>
                <c:formatCode>[$₦-46A]#,##0.00</c:formatCode>
                <c:ptCount val="12"/>
                <c:pt idx="0">
                  <c:v>2230980</c:v>
                </c:pt>
                <c:pt idx="1">
                  <c:v>2762310</c:v>
                </c:pt>
                <c:pt idx="2">
                  <c:v>2724440</c:v>
                </c:pt>
                <c:pt idx="3">
                  <c:v>3257350</c:v>
                </c:pt>
                <c:pt idx="4">
                  <c:v>2417630</c:v>
                </c:pt>
                <c:pt idx="5">
                  <c:v>2696080</c:v>
                </c:pt>
                <c:pt idx="6">
                  <c:v>2715820</c:v>
                </c:pt>
                <c:pt idx="7">
                  <c:v>2821330</c:v>
                </c:pt>
                <c:pt idx="8">
                  <c:v>1979010</c:v>
                </c:pt>
                <c:pt idx="9">
                  <c:v>2432160</c:v>
                </c:pt>
                <c:pt idx="10">
                  <c:v>3167040</c:v>
                </c:pt>
                <c:pt idx="11">
                  <c:v>2834530</c:v>
                </c:pt>
              </c:numCache>
            </c:numRef>
          </c:val>
          <c:extLst>
            <c:ext xmlns:c16="http://schemas.microsoft.com/office/drawing/2014/chart" uri="{C3380CC4-5D6E-409C-BE32-E72D297353CC}">
              <c16:uniqueId val="{00000002-B2F4-4C4B-97EE-70D91C5AD581}"/>
            </c:ext>
          </c:extLst>
        </c:ser>
        <c:dLbls>
          <c:showLegendKey val="0"/>
          <c:showVal val="0"/>
          <c:showCatName val="0"/>
          <c:showSerName val="0"/>
          <c:showPercent val="0"/>
          <c:showBubbleSize val="0"/>
        </c:dLbls>
        <c:gapWidth val="219"/>
        <c:overlap val="-27"/>
        <c:axId val="591386616"/>
        <c:axId val="591390880"/>
      </c:barChart>
      <c:catAx>
        <c:axId val="59138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NG"/>
          </a:p>
        </c:txPr>
        <c:crossAx val="591390880"/>
        <c:crosses val="autoZero"/>
        <c:auto val="1"/>
        <c:lblAlgn val="ctr"/>
        <c:lblOffset val="100"/>
        <c:noMultiLvlLbl val="0"/>
      </c:catAx>
      <c:valAx>
        <c:axId val="591390880"/>
        <c:scaling>
          <c:orientation val="minMax"/>
        </c:scaling>
        <c:delete val="0"/>
        <c:axPos val="l"/>
        <c:majorGridlines>
          <c:spPr>
            <a:ln w="9525" cap="flat" cmpd="sng" algn="ctr">
              <a:solidFill>
                <a:schemeClr val="tx1">
                  <a:lumMod val="15000"/>
                  <a:lumOff val="85000"/>
                </a:schemeClr>
              </a:solidFill>
              <a:round/>
            </a:ln>
            <a:effectLst/>
          </c:spPr>
        </c:majorGridlines>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1386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Analysis.xlsx]Gender Distribution!PivotTable7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Distribution'!$H$2:$H$3</c:f>
              <c:strCache>
                <c:ptCount val="1"/>
                <c:pt idx="0">
                  <c:v>Female</c:v>
                </c:pt>
              </c:strCache>
            </c:strRef>
          </c:tx>
          <c:spPr>
            <a:solidFill>
              <a:schemeClr val="accent1"/>
            </a:solidFill>
            <a:ln>
              <a:noFill/>
            </a:ln>
            <a:effectLst/>
          </c:spPr>
          <c:invertIfNegative val="0"/>
          <c:cat>
            <c:strRef>
              <c:f>'Gender Distribution'!$G$4:$G$7</c:f>
              <c:strCache>
                <c:ptCount val="3"/>
                <c:pt idx="0">
                  <c:v>Abuja</c:v>
                </c:pt>
                <c:pt idx="1">
                  <c:v>Kaduna</c:v>
                </c:pt>
                <c:pt idx="2">
                  <c:v>Lagos</c:v>
                </c:pt>
              </c:strCache>
            </c:strRef>
          </c:cat>
          <c:val>
            <c:numRef>
              <c:f>'Gender Distribution'!$H$4:$H$7</c:f>
              <c:numCache>
                <c:formatCode>General</c:formatCode>
                <c:ptCount val="3"/>
                <c:pt idx="0">
                  <c:v>147</c:v>
                </c:pt>
                <c:pt idx="1">
                  <c:v>152</c:v>
                </c:pt>
                <c:pt idx="2">
                  <c:v>106</c:v>
                </c:pt>
              </c:numCache>
            </c:numRef>
          </c:val>
          <c:extLst>
            <c:ext xmlns:c16="http://schemas.microsoft.com/office/drawing/2014/chart" uri="{C3380CC4-5D6E-409C-BE32-E72D297353CC}">
              <c16:uniqueId val="{00000000-D184-4F93-9A13-4ED509681049}"/>
            </c:ext>
          </c:extLst>
        </c:ser>
        <c:ser>
          <c:idx val="1"/>
          <c:order val="1"/>
          <c:tx>
            <c:strRef>
              <c:f>'Gender Distribution'!$I$2:$I$3</c:f>
              <c:strCache>
                <c:ptCount val="1"/>
                <c:pt idx="0">
                  <c:v>Gender Fluid</c:v>
                </c:pt>
              </c:strCache>
            </c:strRef>
          </c:tx>
          <c:spPr>
            <a:solidFill>
              <a:schemeClr val="accent2"/>
            </a:solidFill>
            <a:ln>
              <a:noFill/>
            </a:ln>
            <a:effectLst/>
          </c:spPr>
          <c:invertIfNegative val="0"/>
          <c:cat>
            <c:strRef>
              <c:f>'Gender Distribution'!$G$4:$G$7</c:f>
              <c:strCache>
                <c:ptCount val="3"/>
                <c:pt idx="0">
                  <c:v>Abuja</c:v>
                </c:pt>
                <c:pt idx="1">
                  <c:v>Kaduna</c:v>
                </c:pt>
                <c:pt idx="2">
                  <c:v>Lagos</c:v>
                </c:pt>
              </c:strCache>
            </c:strRef>
          </c:cat>
          <c:val>
            <c:numRef>
              <c:f>'Gender Distribution'!$I$4:$I$7</c:f>
              <c:numCache>
                <c:formatCode>General</c:formatCode>
                <c:ptCount val="3"/>
                <c:pt idx="0">
                  <c:v>15</c:v>
                </c:pt>
                <c:pt idx="1">
                  <c:v>14</c:v>
                </c:pt>
                <c:pt idx="2">
                  <c:v>8</c:v>
                </c:pt>
              </c:numCache>
            </c:numRef>
          </c:val>
          <c:extLst>
            <c:ext xmlns:c16="http://schemas.microsoft.com/office/drawing/2014/chart" uri="{C3380CC4-5D6E-409C-BE32-E72D297353CC}">
              <c16:uniqueId val="{00000001-D184-4F93-9A13-4ED509681049}"/>
            </c:ext>
          </c:extLst>
        </c:ser>
        <c:ser>
          <c:idx val="2"/>
          <c:order val="2"/>
          <c:tx>
            <c:strRef>
              <c:f>'Gender Distribution'!$J$2:$J$3</c:f>
              <c:strCache>
                <c:ptCount val="1"/>
                <c:pt idx="0">
                  <c:v>Male</c:v>
                </c:pt>
              </c:strCache>
            </c:strRef>
          </c:tx>
          <c:spPr>
            <a:solidFill>
              <a:schemeClr val="accent3"/>
            </a:solidFill>
            <a:ln>
              <a:noFill/>
            </a:ln>
            <a:effectLst/>
          </c:spPr>
          <c:invertIfNegative val="0"/>
          <c:cat>
            <c:strRef>
              <c:f>'Gender Distribution'!$G$4:$G$7</c:f>
              <c:strCache>
                <c:ptCount val="3"/>
                <c:pt idx="0">
                  <c:v>Abuja</c:v>
                </c:pt>
                <c:pt idx="1">
                  <c:v>Kaduna</c:v>
                </c:pt>
                <c:pt idx="2">
                  <c:v>Lagos</c:v>
                </c:pt>
              </c:strCache>
            </c:strRef>
          </c:cat>
          <c:val>
            <c:numRef>
              <c:f>'Gender Distribution'!$J$4:$J$7</c:f>
              <c:numCache>
                <c:formatCode>General</c:formatCode>
                <c:ptCount val="3"/>
                <c:pt idx="0">
                  <c:v>148</c:v>
                </c:pt>
                <c:pt idx="1">
                  <c:v>170</c:v>
                </c:pt>
                <c:pt idx="2">
                  <c:v>112</c:v>
                </c:pt>
              </c:numCache>
            </c:numRef>
          </c:val>
          <c:extLst>
            <c:ext xmlns:c16="http://schemas.microsoft.com/office/drawing/2014/chart" uri="{C3380CC4-5D6E-409C-BE32-E72D297353CC}">
              <c16:uniqueId val="{00000002-D184-4F93-9A13-4ED509681049}"/>
            </c:ext>
          </c:extLst>
        </c:ser>
        <c:dLbls>
          <c:showLegendKey val="0"/>
          <c:showVal val="0"/>
          <c:showCatName val="0"/>
          <c:showSerName val="0"/>
          <c:showPercent val="0"/>
          <c:showBubbleSize val="0"/>
        </c:dLbls>
        <c:gapWidth val="219"/>
        <c:overlap val="-27"/>
        <c:axId val="828486336"/>
        <c:axId val="828484040"/>
      </c:barChart>
      <c:catAx>
        <c:axId val="82848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8484040"/>
        <c:crosses val="autoZero"/>
        <c:auto val="1"/>
        <c:lblAlgn val="ctr"/>
        <c:lblOffset val="100"/>
        <c:noMultiLvlLbl val="0"/>
      </c:catAx>
      <c:valAx>
        <c:axId val="82848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848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Analysis!PivotTable14</c:name>
    <c:fmtId val="2"/>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Salary Analysis by Location</a:t>
            </a:r>
          </a:p>
        </c:rich>
      </c:tx>
      <c:layout>
        <c:manualLayout>
          <c:xMode val="edge"/>
          <c:yMode val="edge"/>
          <c:x val="0.2861874453193351"/>
          <c:y val="5.453484981044036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Analysis'!$F$71:$F$72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Analysis'!$E$73:$E$76</c:f>
              <c:strCache>
                <c:ptCount val="3"/>
                <c:pt idx="0">
                  <c:v>Abuja</c:v>
                </c:pt>
                <c:pt idx="1">
                  <c:v>Kaduna</c:v>
                </c:pt>
                <c:pt idx="2">
                  <c:v>Lagos</c:v>
                </c:pt>
              </c:strCache>
            </c:strRef>
          </c:cat>
          <c:val>
            <c:numRef>
              <c:f>'Salary Analysis'!$F$73:$F$76</c:f>
              <c:numCache>
                <c:formatCode>[$₦-46A]#,##0.00</c:formatCode>
                <c:ptCount val="3"/>
                <c:pt idx="0">
                  <c:v>10436890</c:v>
                </c:pt>
                <c:pt idx="1">
                  <c:v>11024970</c:v>
                </c:pt>
                <c:pt idx="2">
                  <c:v>7811160</c:v>
                </c:pt>
              </c:numCache>
            </c:numRef>
          </c:val>
          <c:extLst>
            <c:ext xmlns:c16="http://schemas.microsoft.com/office/drawing/2014/chart" uri="{C3380CC4-5D6E-409C-BE32-E72D297353CC}">
              <c16:uniqueId val="{00000000-F3FE-45DA-9CB4-9C2D88DC2C15}"/>
            </c:ext>
          </c:extLst>
        </c:ser>
        <c:ser>
          <c:idx val="1"/>
          <c:order val="1"/>
          <c:tx>
            <c:strRef>
              <c:f>'Salary Analysis'!$G$71:$G$72</c:f>
              <c:strCache>
                <c:ptCount val="1"/>
                <c:pt idx="0">
                  <c:v>Gender Fluid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Analysis'!$E$73:$E$76</c:f>
              <c:strCache>
                <c:ptCount val="3"/>
                <c:pt idx="0">
                  <c:v>Abuja</c:v>
                </c:pt>
                <c:pt idx="1">
                  <c:v>Kaduna</c:v>
                </c:pt>
                <c:pt idx="2">
                  <c:v>Lagos</c:v>
                </c:pt>
              </c:strCache>
            </c:strRef>
          </c:cat>
          <c:val>
            <c:numRef>
              <c:f>'Salary Analysis'!$G$73:$G$76</c:f>
              <c:numCache>
                <c:formatCode>[$₦-46A]#,##0.00</c:formatCode>
                <c:ptCount val="3"/>
                <c:pt idx="0">
                  <c:v>1151270</c:v>
                </c:pt>
                <c:pt idx="1">
                  <c:v>1101000</c:v>
                </c:pt>
                <c:pt idx="2">
                  <c:v>694880</c:v>
                </c:pt>
              </c:numCache>
            </c:numRef>
          </c:val>
          <c:extLst>
            <c:ext xmlns:c16="http://schemas.microsoft.com/office/drawing/2014/chart" uri="{C3380CC4-5D6E-409C-BE32-E72D297353CC}">
              <c16:uniqueId val="{00000001-F3FE-45DA-9CB4-9C2D88DC2C15}"/>
            </c:ext>
          </c:extLst>
        </c:ser>
        <c:ser>
          <c:idx val="2"/>
          <c:order val="2"/>
          <c:tx>
            <c:strRef>
              <c:f>'Salary Analysis'!$H$71:$H$72</c:f>
              <c:strCache>
                <c:ptCount val="1"/>
                <c:pt idx="0">
                  <c:v>Male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Analysis'!$E$73:$E$76</c:f>
              <c:strCache>
                <c:ptCount val="3"/>
                <c:pt idx="0">
                  <c:v>Abuja</c:v>
                </c:pt>
                <c:pt idx="1">
                  <c:v>Kaduna</c:v>
                </c:pt>
                <c:pt idx="2">
                  <c:v>Lagos</c:v>
                </c:pt>
              </c:strCache>
            </c:strRef>
          </c:cat>
          <c:val>
            <c:numRef>
              <c:f>'Salary Analysis'!$H$73:$H$76</c:f>
              <c:numCache>
                <c:formatCode>[$₦-46A]#,##0.00</c:formatCode>
                <c:ptCount val="3"/>
                <c:pt idx="0">
                  <c:v>10852890</c:v>
                </c:pt>
                <c:pt idx="1">
                  <c:v>12593530</c:v>
                </c:pt>
                <c:pt idx="2">
                  <c:v>8592260</c:v>
                </c:pt>
              </c:numCache>
            </c:numRef>
          </c:val>
          <c:extLst>
            <c:ext xmlns:c16="http://schemas.microsoft.com/office/drawing/2014/chart" uri="{C3380CC4-5D6E-409C-BE32-E72D297353CC}">
              <c16:uniqueId val="{00000002-F3FE-45DA-9CB4-9C2D88DC2C15}"/>
            </c:ext>
          </c:extLst>
        </c:ser>
        <c:dLbls>
          <c:dLblPos val="inEnd"/>
          <c:showLegendKey val="0"/>
          <c:showVal val="1"/>
          <c:showCatName val="0"/>
          <c:showSerName val="0"/>
          <c:showPercent val="0"/>
          <c:showBubbleSize val="0"/>
        </c:dLbls>
        <c:gapWidth val="65"/>
        <c:axId val="549637400"/>
        <c:axId val="549640352"/>
      </c:barChart>
      <c:catAx>
        <c:axId val="5496374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NG"/>
          </a:p>
        </c:txPr>
        <c:crossAx val="549640352"/>
        <c:crosses val="autoZero"/>
        <c:auto val="1"/>
        <c:lblAlgn val="ctr"/>
        <c:lblOffset val="100"/>
        <c:noMultiLvlLbl val="0"/>
      </c:catAx>
      <c:valAx>
        <c:axId val="549640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6A]#,##0.00" sourceLinked="1"/>
        <c:majorTickMark val="none"/>
        <c:minorTickMark val="none"/>
        <c:tickLblPos val="nextTo"/>
        <c:crossAx val="5496374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Analysis.xlsx]Compliance with Regulation!PivotTable18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Compliance</a:t>
            </a:r>
            <a:r>
              <a:rPr lang="en-US" sz="1200" baseline="0"/>
              <a:t> with</a:t>
            </a:r>
            <a:r>
              <a:rPr lang="en-US" sz="1200"/>
              <a:t> Reglation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'Compliance with Regulation'!$F$3:$F$4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Regulation'!$E$5:$E$17</c:f>
              <c:strCache>
                <c:ptCount val="12"/>
                <c:pt idx="0">
                  <c:v>Marketing</c:v>
                </c:pt>
                <c:pt idx="1">
                  <c:v>Accounting</c:v>
                </c:pt>
                <c:pt idx="2">
                  <c:v>Training</c:v>
                </c:pt>
                <c:pt idx="3">
                  <c:v>Sales</c:v>
                </c:pt>
                <c:pt idx="4">
                  <c:v>Human Resources</c:v>
                </c:pt>
                <c:pt idx="5">
                  <c:v>Support</c:v>
                </c:pt>
                <c:pt idx="6">
                  <c:v>Research and Development</c:v>
                </c:pt>
                <c:pt idx="7">
                  <c:v>Legal</c:v>
                </c:pt>
                <c:pt idx="8">
                  <c:v>Services</c:v>
                </c:pt>
                <c:pt idx="9">
                  <c:v>Business Development</c:v>
                </c:pt>
                <c:pt idx="10">
                  <c:v>Product Management</c:v>
                </c:pt>
                <c:pt idx="11">
                  <c:v>Engineering</c:v>
                </c:pt>
              </c:strCache>
            </c:strRef>
          </c:cat>
          <c:val>
            <c:numRef>
              <c:f>'Compliance with Regulation'!$F$5:$F$17</c:f>
              <c:numCache>
                <c:formatCode>"₦"#,##0.00</c:formatCode>
                <c:ptCount val="12"/>
                <c:pt idx="0">
                  <c:v>29530</c:v>
                </c:pt>
                <c:pt idx="1">
                  <c:v>29610</c:v>
                </c:pt>
                <c:pt idx="2">
                  <c:v>33920</c:v>
                </c:pt>
                <c:pt idx="3">
                  <c:v>35930</c:v>
                </c:pt>
                <c:pt idx="4">
                  <c:v>29810</c:v>
                </c:pt>
                <c:pt idx="5">
                  <c:v>28970</c:v>
                </c:pt>
                <c:pt idx="6">
                  <c:v>30250</c:v>
                </c:pt>
                <c:pt idx="7">
                  <c:v>29970</c:v>
                </c:pt>
                <c:pt idx="8">
                  <c:v>28310</c:v>
                </c:pt>
                <c:pt idx="9">
                  <c:v>29890</c:v>
                </c:pt>
                <c:pt idx="10">
                  <c:v>29080</c:v>
                </c:pt>
                <c:pt idx="11">
                  <c:v>28870</c:v>
                </c:pt>
              </c:numCache>
            </c:numRef>
          </c:val>
          <c:extLst>
            <c:ext xmlns:c16="http://schemas.microsoft.com/office/drawing/2014/chart" uri="{C3380CC4-5D6E-409C-BE32-E72D297353CC}">
              <c16:uniqueId val="{00000000-AD5F-47A0-ACDB-F8C1561AC7C0}"/>
            </c:ext>
          </c:extLst>
        </c:ser>
        <c:ser>
          <c:idx val="1"/>
          <c:order val="1"/>
          <c:tx>
            <c:strRef>
              <c:f>'Compliance with Regulation'!$G$3:$G$4</c:f>
              <c:strCache>
                <c:ptCount val="1"/>
                <c:pt idx="0">
                  <c:v>Gender Fluid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Regulation'!$E$5:$E$17</c:f>
              <c:strCache>
                <c:ptCount val="12"/>
                <c:pt idx="0">
                  <c:v>Marketing</c:v>
                </c:pt>
                <c:pt idx="1">
                  <c:v>Accounting</c:v>
                </c:pt>
                <c:pt idx="2">
                  <c:v>Training</c:v>
                </c:pt>
                <c:pt idx="3">
                  <c:v>Sales</c:v>
                </c:pt>
                <c:pt idx="4">
                  <c:v>Human Resources</c:v>
                </c:pt>
                <c:pt idx="5">
                  <c:v>Support</c:v>
                </c:pt>
                <c:pt idx="6">
                  <c:v>Research and Development</c:v>
                </c:pt>
                <c:pt idx="7">
                  <c:v>Legal</c:v>
                </c:pt>
                <c:pt idx="8">
                  <c:v>Services</c:v>
                </c:pt>
                <c:pt idx="9">
                  <c:v>Business Development</c:v>
                </c:pt>
                <c:pt idx="10">
                  <c:v>Product Management</c:v>
                </c:pt>
                <c:pt idx="11">
                  <c:v>Engineering</c:v>
                </c:pt>
              </c:strCache>
            </c:strRef>
          </c:cat>
          <c:val>
            <c:numRef>
              <c:f>'Compliance with Regulation'!$G$5:$G$17</c:f>
              <c:numCache>
                <c:formatCode>"₦"#,##0.00</c:formatCode>
                <c:ptCount val="12"/>
                <c:pt idx="0">
                  <c:v>105870</c:v>
                </c:pt>
                <c:pt idx="1">
                  <c:v>98010</c:v>
                </c:pt>
                <c:pt idx="2">
                  <c:v>78840</c:v>
                </c:pt>
                <c:pt idx="3">
                  <c:v>75990</c:v>
                </c:pt>
                <c:pt idx="4">
                  <c:v>67960</c:v>
                </c:pt>
                <c:pt idx="5">
                  <c:v>58850</c:v>
                </c:pt>
                <c:pt idx="6">
                  <c:v>56710</c:v>
                </c:pt>
                <c:pt idx="7">
                  <c:v>56370</c:v>
                </c:pt>
                <c:pt idx="8">
                  <c:v>54130</c:v>
                </c:pt>
                <c:pt idx="9">
                  <c:v>42950</c:v>
                </c:pt>
                <c:pt idx="10">
                  <c:v>36480</c:v>
                </c:pt>
                <c:pt idx="11">
                  <c:v>34620</c:v>
                </c:pt>
              </c:numCache>
            </c:numRef>
          </c:val>
          <c:extLst>
            <c:ext xmlns:c16="http://schemas.microsoft.com/office/drawing/2014/chart" uri="{C3380CC4-5D6E-409C-BE32-E72D297353CC}">
              <c16:uniqueId val="{00000001-AD5F-47A0-ACDB-F8C1561AC7C0}"/>
            </c:ext>
          </c:extLst>
        </c:ser>
        <c:ser>
          <c:idx val="2"/>
          <c:order val="2"/>
          <c:tx>
            <c:strRef>
              <c:f>'Compliance with Regulation'!$H$3:$H$4</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Regulation'!$E$5:$E$17</c:f>
              <c:strCache>
                <c:ptCount val="12"/>
                <c:pt idx="0">
                  <c:v>Marketing</c:v>
                </c:pt>
                <c:pt idx="1">
                  <c:v>Accounting</c:v>
                </c:pt>
                <c:pt idx="2">
                  <c:v>Training</c:v>
                </c:pt>
                <c:pt idx="3">
                  <c:v>Sales</c:v>
                </c:pt>
                <c:pt idx="4">
                  <c:v>Human Resources</c:v>
                </c:pt>
                <c:pt idx="5">
                  <c:v>Support</c:v>
                </c:pt>
                <c:pt idx="6">
                  <c:v>Research and Development</c:v>
                </c:pt>
                <c:pt idx="7">
                  <c:v>Legal</c:v>
                </c:pt>
                <c:pt idx="8">
                  <c:v>Services</c:v>
                </c:pt>
                <c:pt idx="9">
                  <c:v>Business Development</c:v>
                </c:pt>
                <c:pt idx="10">
                  <c:v>Product Management</c:v>
                </c:pt>
                <c:pt idx="11">
                  <c:v>Engineering</c:v>
                </c:pt>
              </c:strCache>
            </c:strRef>
          </c:cat>
          <c:val>
            <c:numRef>
              <c:f>'Compliance with Regulation'!$H$5:$H$17</c:f>
              <c:numCache>
                <c:formatCode>"₦"#,##0.00</c:formatCode>
                <c:ptCount val="12"/>
                <c:pt idx="0">
                  <c:v>31820</c:v>
                </c:pt>
                <c:pt idx="1">
                  <c:v>35940</c:v>
                </c:pt>
                <c:pt idx="2">
                  <c:v>38030</c:v>
                </c:pt>
                <c:pt idx="3">
                  <c:v>29590</c:v>
                </c:pt>
                <c:pt idx="4">
                  <c:v>28330</c:v>
                </c:pt>
                <c:pt idx="5">
                  <c:v>30080</c:v>
                </c:pt>
                <c:pt idx="6">
                  <c:v>28130</c:v>
                </c:pt>
                <c:pt idx="7">
                  <c:v>28480</c:v>
                </c:pt>
                <c:pt idx="8">
                  <c:v>28870</c:v>
                </c:pt>
                <c:pt idx="9">
                  <c:v>37800</c:v>
                </c:pt>
                <c:pt idx="10">
                  <c:v>29610</c:v>
                </c:pt>
                <c:pt idx="11">
                  <c:v>32500</c:v>
                </c:pt>
              </c:numCache>
            </c:numRef>
          </c:val>
          <c:extLst>
            <c:ext xmlns:c16="http://schemas.microsoft.com/office/drawing/2014/chart" uri="{C3380CC4-5D6E-409C-BE32-E72D297353CC}">
              <c16:uniqueId val="{00000002-AD5F-47A0-ACDB-F8C1561AC7C0}"/>
            </c:ext>
          </c:extLst>
        </c:ser>
        <c:dLbls>
          <c:showLegendKey val="0"/>
          <c:showVal val="0"/>
          <c:showCatName val="0"/>
          <c:showSerName val="0"/>
          <c:showPercent val="0"/>
          <c:showBubbleSize val="0"/>
        </c:dLbls>
        <c:gapWidth val="100"/>
        <c:overlap val="-24"/>
        <c:axId val="553016480"/>
        <c:axId val="553018120"/>
      </c:barChart>
      <c:catAx>
        <c:axId val="553016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NG"/>
          </a:p>
        </c:txPr>
        <c:crossAx val="553018120"/>
        <c:crosses val="autoZero"/>
        <c:auto val="1"/>
        <c:lblAlgn val="ctr"/>
        <c:lblOffset val="100"/>
        <c:noMultiLvlLbl val="0"/>
      </c:catAx>
      <c:valAx>
        <c:axId val="55301812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5301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Analysis.xlsx]Compliance with Regulation!PivotTable7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a:t>Salary</a:t>
            </a:r>
            <a:r>
              <a:rPr lang="en-US" sz="1100" b="1" baseline="0"/>
              <a:t> Group by Region</a:t>
            </a:r>
            <a:endParaRPr lang="en-US" sz="1100"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'Compliance with Regulation'!$C$44:$C$45</c:f>
              <c:strCache>
                <c:ptCount val="1"/>
                <c:pt idx="0">
                  <c:v>Abuja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Regulation'!$B$46:$B$56</c:f>
              <c:strCache>
                <c:ptCount val="10"/>
                <c:pt idx="0">
                  <c:v>Okay (70k - 80k)</c:v>
                </c:pt>
                <c:pt idx="1">
                  <c:v>Higher (100k - 110k)</c:v>
                </c:pt>
                <c:pt idx="2">
                  <c:v>Almost High (80k - 90k)</c:v>
                </c:pt>
                <c:pt idx="3">
                  <c:v>Low (40k -50k)</c:v>
                </c:pt>
                <c:pt idx="4">
                  <c:v>Really Low (30k - 40k)</c:v>
                </c:pt>
                <c:pt idx="5">
                  <c:v>Over Half (60k - 70k)</c:v>
                </c:pt>
                <c:pt idx="6">
                  <c:v>Mid-Level (50k -60k)</c:v>
                </c:pt>
                <c:pt idx="7">
                  <c:v>Highest (110k - 120k)</c:v>
                </c:pt>
                <c:pt idx="8">
                  <c:v>High (90k - 100k)</c:v>
                </c:pt>
                <c:pt idx="9">
                  <c:v>Very Low (20k - 30k)</c:v>
                </c:pt>
              </c:strCache>
            </c:strRef>
          </c:cat>
          <c:val>
            <c:numRef>
              <c:f>'Compliance with Regulation'!$C$46:$C$56</c:f>
              <c:numCache>
                <c:formatCode>General</c:formatCode>
                <c:ptCount val="10"/>
                <c:pt idx="0">
                  <c:v>32</c:v>
                </c:pt>
                <c:pt idx="1">
                  <c:v>38</c:v>
                </c:pt>
                <c:pt idx="2">
                  <c:v>36</c:v>
                </c:pt>
                <c:pt idx="3">
                  <c:v>41</c:v>
                </c:pt>
                <c:pt idx="4">
                  <c:v>35</c:v>
                </c:pt>
                <c:pt idx="5">
                  <c:v>33</c:v>
                </c:pt>
                <c:pt idx="6">
                  <c:v>34</c:v>
                </c:pt>
                <c:pt idx="7">
                  <c:v>26</c:v>
                </c:pt>
                <c:pt idx="8">
                  <c:v>28</c:v>
                </c:pt>
                <c:pt idx="9">
                  <c:v>7</c:v>
                </c:pt>
              </c:numCache>
            </c:numRef>
          </c:val>
          <c:extLst>
            <c:ext xmlns:c16="http://schemas.microsoft.com/office/drawing/2014/chart" uri="{C3380CC4-5D6E-409C-BE32-E72D297353CC}">
              <c16:uniqueId val="{00000000-8CCE-4405-8E9D-68D1F0F2927A}"/>
            </c:ext>
          </c:extLst>
        </c:ser>
        <c:ser>
          <c:idx val="1"/>
          <c:order val="1"/>
          <c:tx>
            <c:strRef>
              <c:f>'Compliance with Regulation'!$D$44:$D$45</c:f>
              <c:strCache>
                <c:ptCount val="1"/>
                <c:pt idx="0">
                  <c:v>Kaduna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Regulation'!$B$46:$B$56</c:f>
              <c:strCache>
                <c:ptCount val="10"/>
                <c:pt idx="0">
                  <c:v>Okay (70k - 80k)</c:v>
                </c:pt>
                <c:pt idx="1">
                  <c:v>Higher (100k - 110k)</c:v>
                </c:pt>
                <c:pt idx="2">
                  <c:v>Almost High (80k - 90k)</c:v>
                </c:pt>
                <c:pt idx="3">
                  <c:v>Low (40k -50k)</c:v>
                </c:pt>
                <c:pt idx="4">
                  <c:v>Really Low (30k - 40k)</c:v>
                </c:pt>
                <c:pt idx="5">
                  <c:v>Over Half (60k - 70k)</c:v>
                </c:pt>
                <c:pt idx="6">
                  <c:v>Mid-Level (50k -60k)</c:v>
                </c:pt>
                <c:pt idx="7">
                  <c:v>Highest (110k - 120k)</c:v>
                </c:pt>
                <c:pt idx="8">
                  <c:v>High (90k - 100k)</c:v>
                </c:pt>
                <c:pt idx="9">
                  <c:v>Very Low (20k - 30k)</c:v>
                </c:pt>
              </c:strCache>
            </c:strRef>
          </c:cat>
          <c:val>
            <c:numRef>
              <c:f>'Compliance with Regulation'!$D$46:$D$56</c:f>
              <c:numCache>
                <c:formatCode>General</c:formatCode>
                <c:ptCount val="10"/>
                <c:pt idx="0">
                  <c:v>46</c:v>
                </c:pt>
                <c:pt idx="1">
                  <c:v>38</c:v>
                </c:pt>
                <c:pt idx="2">
                  <c:v>37</c:v>
                </c:pt>
                <c:pt idx="3">
                  <c:v>31</c:v>
                </c:pt>
                <c:pt idx="4">
                  <c:v>39</c:v>
                </c:pt>
                <c:pt idx="5">
                  <c:v>32</c:v>
                </c:pt>
                <c:pt idx="6">
                  <c:v>38</c:v>
                </c:pt>
                <c:pt idx="7">
                  <c:v>35</c:v>
                </c:pt>
                <c:pt idx="8">
                  <c:v>29</c:v>
                </c:pt>
                <c:pt idx="9">
                  <c:v>11</c:v>
                </c:pt>
              </c:numCache>
            </c:numRef>
          </c:val>
          <c:extLst>
            <c:ext xmlns:c16="http://schemas.microsoft.com/office/drawing/2014/chart" uri="{C3380CC4-5D6E-409C-BE32-E72D297353CC}">
              <c16:uniqueId val="{00000001-8CCE-4405-8E9D-68D1F0F2927A}"/>
            </c:ext>
          </c:extLst>
        </c:ser>
        <c:ser>
          <c:idx val="2"/>
          <c:order val="2"/>
          <c:tx>
            <c:strRef>
              <c:f>'Compliance with Regulation'!$E$44:$E$45</c:f>
              <c:strCache>
                <c:ptCount val="1"/>
                <c:pt idx="0">
                  <c:v>Lagos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'Compliance with Regulation'!$B$46:$B$56</c:f>
              <c:strCache>
                <c:ptCount val="10"/>
                <c:pt idx="0">
                  <c:v>Okay (70k - 80k)</c:v>
                </c:pt>
                <c:pt idx="1">
                  <c:v>Higher (100k - 110k)</c:v>
                </c:pt>
                <c:pt idx="2">
                  <c:v>Almost High (80k - 90k)</c:v>
                </c:pt>
                <c:pt idx="3">
                  <c:v>Low (40k -50k)</c:v>
                </c:pt>
                <c:pt idx="4">
                  <c:v>Really Low (30k - 40k)</c:v>
                </c:pt>
                <c:pt idx="5">
                  <c:v>Over Half (60k - 70k)</c:v>
                </c:pt>
                <c:pt idx="6">
                  <c:v>Mid-Level (50k -60k)</c:v>
                </c:pt>
                <c:pt idx="7">
                  <c:v>Highest (110k - 120k)</c:v>
                </c:pt>
                <c:pt idx="8">
                  <c:v>High (90k - 100k)</c:v>
                </c:pt>
                <c:pt idx="9">
                  <c:v>Very Low (20k - 30k)</c:v>
                </c:pt>
              </c:strCache>
            </c:strRef>
          </c:cat>
          <c:val>
            <c:numRef>
              <c:f>'Compliance with Regulation'!$E$46:$E$56</c:f>
              <c:numCache>
                <c:formatCode>General</c:formatCode>
                <c:ptCount val="10"/>
                <c:pt idx="0">
                  <c:v>33</c:v>
                </c:pt>
                <c:pt idx="1">
                  <c:v>24</c:v>
                </c:pt>
                <c:pt idx="2">
                  <c:v>26</c:v>
                </c:pt>
                <c:pt idx="3">
                  <c:v>27</c:v>
                </c:pt>
                <c:pt idx="4">
                  <c:v>20</c:v>
                </c:pt>
                <c:pt idx="5">
                  <c:v>24</c:v>
                </c:pt>
                <c:pt idx="6">
                  <c:v>17</c:v>
                </c:pt>
                <c:pt idx="7">
                  <c:v>26</c:v>
                </c:pt>
                <c:pt idx="8">
                  <c:v>24</c:v>
                </c:pt>
                <c:pt idx="9">
                  <c:v>5</c:v>
                </c:pt>
              </c:numCache>
            </c:numRef>
          </c:val>
          <c:extLst>
            <c:ext xmlns:c16="http://schemas.microsoft.com/office/drawing/2014/chart" uri="{C3380CC4-5D6E-409C-BE32-E72D297353CC}">
              <c16:uniqueId val="{00000002-8CCE-4405-8E9D-68D1F0F2927A}"/>
            </c:ext>
          </c:extLst>
        </c:ser>
        <c:dLbls>
          <c:showLegendKey val="0"/>
          <c:showVal val="0"/>
          <c:showCatName val="0"/>
          <c:showSerName val="0"/>
          <c:showPercent val="0"/>
          <c:showBubbleSize val="0"/>
        </c:dLbls>
        <c:gapWidth val="100"/>
        <c:overlap val="-24"/>
        <c:axId val="627883648"/>
        <c:axId val="627887912"/>
      </c:barChart>
      <c:catAx>
        <c:axId val="62788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crossAx val="627887912"/>
        <c:crosses val="autoZero"/>
        <c:auto val="1"/>
        <c:lblAlgn val="ctr"/>
        <c:lblOffset val="100"/>
        <c:noMultiLvlLbl val="0"/>
      </c:catAx>
      <c:valAx>
        <c:axId val="627887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278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'Salary Analysis'!$C$3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3FA-473A-A867-71B0A54C427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3FA-473A-A867-71B0A54C427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3FA-473A-A867-71B0A54C42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 Analysis'!$B$4:$B$7</c:f>
              <c:strCache>
                <c:ptCount val="3"/>
                <c:pt idx="0">
                  <c:v>Female</c:v>
                </c:pt>
                <c:pt idx="1">
                  <c:v>Gender Fluid</c:v>
                </c:pt>
                <c:pt idx="2">
                  <c:v>Male</c:v>
                </c:pt>
              </c:strCache>
            </c:strRef>
          </c:cat>
          <c:val>
            <c:numRef>
              <c:f>'Salary Analysis'!$C$4:$C$7</c:f>
              <c:numCache>
                <c:formatCode>0.00%</c:formatCode>
                <c:ptCount val="3"/>
                <c:pt idx="0">
                  <c:v>0.45554845752764017</c:v>
                </c:pt>
                <c:pt idx="1">
                  <c:v>4.5863721495171483E-2</c:v>
                </c:pt>
                <c:pt idx="2">
                  <c:v>0.49858782097718835</c:v>
                </c:pt>
              </c:numCache>
            </c:numRef>
          </c:val>
          <c:extLst>
            <c:ext xmlns:c16="http://schemas.microsoft.com/office/drawing/2014/chart" uri="{C3380CC4-5D6E-409C-BE32-E72D297353CC}">
              <c16:uniqueId val="{00000000-7DCC-40D4-B720-19E74AC91D6F}"/>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9892585301837271"/>
          <c:y val="0.32109871682706326"/>
          <c:w val="0.15600146755849068"/>
          <c:h val="0.3016429717118693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Staff</a:t>
            </a:r>
            <a:r>
              <a:rPr lang="en-US" sz="1200" b="1" baseline="0"/>
              <a:t> </a:t>
            </a:r>
            <a:r>
              <a:rPr lang="en-US" sz="1200" b="1"/>
              <a:t>Minimum Salary</a:t>
            </a:r>
          </a:p>
        </c:rich>
      </c:tx>
      <c:layout>
        <c:manualLayout>
          <c:xMode val="edge"/>
          <c:yMode val="edge"/>
          <c:x val="0.3446596675415572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9470691163604"/>
          <c:y val="0.19384040536599587"/>
          <c:w val="0.6944422572178478"/>
          <c:h val="0.53774387576552929"/>
        </c:manualLayout>
      </c:layout>
      <c:barChart>
        <c:barDir val="col"/>
        <c:grouping val="clustered"/>
        <c:varyColors val="0"/>
        <c:ser>
          <c:idx val="0"/>
          <c:order val="0"/>
          <c:tx>
            <c:strRef>
              <c:f>'Salary Analysis'!$H$18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Analysis'!$G$19:$G$22</c:f>
              <c:strCache>
                <c:ptCount val="3"/>
                <c:pt idx="0">
                  <c:v>Gender Fluid</c:v>
                </c:pt>
                <c:pt idx="1">
                  <c:v>Female</c:v>
                </c:pt>
                <c:pt idx="2">
                  <c:v>Male</c:v>
                </c:pt>
              </c:strCache>
            </c:strRef>
          </c:cat>
          <c:val>
            <c:numRef>
              <c:f>'Salary Analysis'!$H$19:$H$22</c:f>
              <c:numCache>
                <c:formatCode>[$₦-46A]#,##0.00</c:formatCode>
                <c:ptCount val="3"/>
                <c:pt idx="0">
                  <c:v>34620</c:v>
                </c:pt>
                <c:pt idx="1">
                  <c:v>28310</c:v>
                </c:pt>
                <c:pt idx="2">
                  <c:v>28130</c:v>
                </c:pt>
              </c:numCache>
            </c:numRef>
          </c:val>
          <c:extLst>
            <c:ext xmlns:c16="http://schemas.microsoft.com/office/drawing/2014/chart" uri="{C3380CC4-5D6E-409C-BE32-E72D297353CC}">
              <c16:uniqueId val="{00000000-91DC-4C2A-8339-E6698BCD1B5D}"/>
            </c:ext>
          </c:extLst>
        </c:ser>
        <c:dLbls>
          <c:dLblPos val="outEnd"/>
          <c:showLegendKey val="0"/>
          <c:showVal val="1"/>
          <c:showCatName val="0"/>
          <c:showSerName val="0"/>
          <c:showPercent val="0"/>
          <c:showBubbleSize val="0"/>
        </c:dLbls>
        <c:gapWidth val="219"/>
        <c:overlap val="-27"/>
        <c:axId val="553110616"/>
        <c:axId val="553117832"/>
      </c:barChart>
      <c:catAx>
        <c:axId val="55311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553117832"/>
        <c:crosses val="autoZero"/>
        <c:auto val="1"/>
        <c:lblAlgn val="ctr"/>
        <c:lblOffset val="100"/>
        <c:noMultiLvlLbl val="0"/>
      </c:catAx>
      <c:valAx>
        <c:axId val="553117832"/>
        <c:scaling>
          <c:orientation val="minMax"/>
        </c:scaling>
        <c:delete val="0"/>
        <c:axPos val="l"/>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311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Staff</a:t>
            </a:r>
            <a:r>
              <a:rPr lang="en-US" sz="1200" b="1" baseline="0"/>
              <a:t> </a:t>
            </a:r>
            <a:r>
              <a:rPr lang="en-US" sz="1200" b="1"/>
              <a:t>Maximum</a:t>
            </a:r>
            <a:r>
              <a:rPr lang="en-US" sz="1200" b="1" baseline="0"/>
              <a:t> Salary</a:t>
            </a:r>
            <a:endParaRPr lang="en-US" sz="1200" b="1"/>
          </a:p>
        </c:rich>
      </c:tx>
      <c:layout>
        <c:manualLayout>
          <c:xMode val="edge"/>
          <c:yMode val="edge"/>
          <c:x val="0.4425000000000000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8.333333333333333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5501377952755904"/>
                  <c:h val="0.11567147856517936"/>
                </c:manualLayout>
              </c15:layout>
            </c:ext>
          </c:extLst>
        </c:dLbl>
      </c:pivotFmt>
      <c:pivotFmt>
        <c:idx val="3"/>
        <c:spPr>
          <a:solidFill>
            <a:schemeClr val="accent1"/>
          </a:solidFill>
          <a:ln>
            <a:noFill/>
          </a:ln>
          <a:effectLst/>
          <a:sp3d/>
        </c:spPr>
        <c:dLbl>
          <c:idx val="0"/>
          <c:layout>
            <c:manualLayout>
              <c:x val="-1.0185067526415994E-1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26137357830271"/>
          <c:y val="0.17532188684747738"/>
          <c:w val="0.79818307086614171"/>
          <c:h val="0.62570683872849231"/>
        </c:manualLayout>
      </c:layout>
      <c:bar3DChart>
        <c:barDir val="col"/>
        <c:grouping val="clustered"/>
        <c:varyColors val="0"/>
        <c:ser>
          <c:idx val="0"/>
          <c:order val="0"/>
          <c:tx>
            <c:strRef>
              <c:f>'Salary Analysis'!$H$11</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3-4DF0-43FF-B041-9D5CEAC004B3}"/>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2-4DF0-43FF-B041-9D5CEAC004B3}"/>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4-4DF0-43FF-B041-9D5CEAC004B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5501377952755904"/>
                      <c:h val="0.11567147856517936"/>
                    </c:manualLayout>
                  </c15:layout>
                </c:ext>
                <c:ext xmlns:c16="http://schemas.microsoft.com/office/drawing/2014/chart" uri="{C3380CC4-5D6E-409C-BE32-E72D297353CC}">
                  <c16:uniqueId val="{00000003-4DF0-43FF-B041-9D5CEAC004B3}"/>
                </c:ext>
              </c:extLst>
            </c:dLbl>
            <c:dLbl>
              <c:idx val="1"/>
              <c:layout>
                <c:manualLayout>
                  <c:x val="8.333333333333333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F0-43FF-B041-9D5CEAC004B3}"/>
                </c:ext>
              </c:extLst>
            </c:dLbl>
            <c:dLbl>
              <c:idx val="2"/>
              <c:layout>
                <c:manualLayout>
                  <c:x val="-1.0185067526415994E-1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F0-43FF-B041-9D5CEAC004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Analysis'!$G$12:$G$15</c:f>
              <c:strCache>
                <c:ptCount val="3"/>
                <c:pt idx="0">
                  <c:v>Female</c:v>
                </c:pt>
                <c:pt idx="1">
                  <c:v>Male</c:v>
                </c:pt>
                <c:pt idx="2">
                  <c:v>Gender Fluid</c:v>
                </c:pt>
              </c:strCache>
            </c:strRef>
          </c:cat>
          <c:val>
            <c:numRef>
              <c:f>'Salary Analysis'!$H$12:$H$15</c:f>
              <c:numCache>
                <c:formatCode>[$₦-46A]#,##0.00</c:formatCode>
                <c:ptCount val="3"/>
                <c:pt idx="0">
                  <c:v>119930</c:v>
                </c:pt>
                <c:pt idx="1">
                  <c:v>119670</c:v>
                </c:pt>
                <c:pt idx="2">
                  <c:v>118800</c:v>
                </c:pt>
              </c:numCache>
            </c:numRef>
          </c:val>
          <c:extLst>
            <c:ext xmlns:c16="http://schemas.microsoft.com/office/drawing/2014/chart" uri="{C3380CC4-5D6E-409C-BE32-E72D297353CC}">
              <c16:uniqueId val="{00000000-4DF0-43FF-B041-9D5CEAC004B3}"/>
            </c:ext>
          </c:extLst>
        </c:ser>
        <c:dLbls>
          <c:showLegendKey val="0"/>
          <c:showVal val="1"/>
          <c:showCatName val="0"/>
          <c:showSerName val="0"/>
          <c:showPercent val="0"/>
          <c:showBubbleSize val="0"/>
        </c:dLbls>
        <c:gapWidth val="150"/>
        <c:shape val="box"/>
        <c:axId val="554783960"/>
        <c:axId val="554786256"/>
        <c:axId val="0"/>
      </c:bar3DChart>
      <c:catAx>
        <c:axId val="554783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4786256"/>
        <c:crosses val="autoZero"/>
        <c:auto val="1"/>
        <c:lblAlgn val="ctr"/>
        <c:lblOffset val="100"/>
        <c:noMultiLvlLbl val="0"/>
      </c:catAx>
      <c:valAx>
        <c:axId val="554786256"/>
        <c:scaling>
          <c:orientation val="minMax"/>
        </c:scaling>
        <c:delete val="0"/>
        <c:axPos val="l"/>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478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Staff</a:t>
            </a:r>
            <a:r>
              <a:rPr lang="en-US" b="1" baseline="0"/>
              <a:t> Average Salary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0925337632079971E-1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7290266841644794"/>
                  <c:h val="0.12493073782443861"/>
                </c:manualLayout>
              </c15:layout>
            </c:ext>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4234711286089238"/>
                  <c:h val="0.18048629337999414"/>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'Salary Analysis'!$G$3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2-8ACD-45F4-9BAF-ADF2D9D428DB}"/>
              </c:ext>
            </c:extLst>
          </c:dPt>
          <c:dPt>
            <c:idx val="1"/>
            <c:invertIfNegative val="0"/>
            <c:bubble3D val="0"/>
            <c:extLst>
              <c:ext xmlns:c16="http://schemas.microsoft.com/office/drawing/2014/chart" uri="{C3380CC4-5D6E-409C-BE32-E72D297353CC}">
                <c16:uniqueId val="{00000003-8ACD-45F4-9BAF-ADF2D9D428DB}"/>
              </c:ext>
            </c:extLst>
          </c:dPt>
          <c:dPt>
            <c:idx val="2"/>
            <c:invertIfNegative val="0"/>
            <c:bubble3D val="0"/>
            <c:extLst>
              <c:ext xmlns:c16="http://schemas.microsoft.com/office/drawing/2014/chart" uri="{C3380CC4-5D6E-409C-BE32-E72D297353CC}">
                <c16:uniqueId val="{00000004-8ACD-45F4-9BAF-ADF2D9D428DB}"/>
              </c:ext>
            </c:extLst>
          </c:dPt>
          <c:dLbls>
            <c:dLbl>
              <c:idx val="0"/>
              <c:layout>
                <c:manualLayout>
                  <c:x val="-5.0925337632079971E-17"/>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CD-45F4-9BAF-ADF2D9D428DB}"/>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7290266841644794"/>
                      <c:h val="0.12493073782443861"/>
                    </c:manualLayout>
                  </c15:layout>
                </c:ext>
                <c:ext xmlns:c16="http://schemas.microsoft.com/office/drawing/2014/chart" uri="{C3380CC4-5D6E-409C-BE32-E72D297353CC}">
                  <c16:uniqueId val="{00000003-8ACD-45F4-9BAF-ADF2D9D428DB}"/>
                </c:ext>
              </c:extLst>
            </c:dLbl>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4234711286089238"/>
                      <c:h val="0.18048629337999414"/>
                    </c:manualLayout>
                  </c15:layout>
                </c:ext>
                <c:ext xmlns:c16="http://schemas.microsoft.com/office/drawing/2014/chart" uri="{C3380CC4-5D6E-409C-BE32-E72D297353CC}">
                  <c16:uniqueId val="{00000004-8ACD-45F4-9BAF-ADF2D9D428D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Analysis'!$F$4:$F$7</c:f>
              <c:strCache>
                <c:ptCount val="3"/>
                <c:pt idx="0">
                  <c:v>Gender Fluid</c:v>
                </c:pt>
                <c:pt idx="1">
                  <c:v>Male</c:v>
                </c:pt>
                <c:pt idx="2">
                  <c:v>Female</c:v>
                </c:pt>
              </c:strCache>
            </c:strRef>
          </c:cat>
          <c:val>
            <c:numRef>
              <c:f>'Salary Analysis'!$G$4:$G$7</c:f>
              <c:numCache>
                <c:formatCode>[$₦-46A]#,##0.00</c:formatCode>
                <c:ptCount val="3"/>
                <c:pt idx="0">
                  <c:v>79652.702702702707</c:v>
                </c:pt>
                <c:pt idx="1">
                  <c:v>74508.558139534885</c:v>
                </c:pt>
                <c:pt idx="2">
                  <c:v>72279.061728395056</c:v>
                </c:pt>
              </c:numCache>
            </c:numRef>
          </c:val>
          <c:extLst>
            <c:ext xmlns:c16="http://schemas.microsoft.com/office/drawing/2014/chart" uri="{C3380CC4-5D6E-409C-BE32-E72D297353CC}">
              <c16:uniqueId val="{00000000-8ACD-45F4-9BAF-ADF2D9D428DB}"/>
            </c:ext>
          </c:extLst>
        </c:ser>
        <c:dLbls>
          <c:showLegendKey val="0"/>
          <c:showVal val="1"/>
          <c:showCatName val="0"/>
          <c:showSerName val="0"/>
          <c:showPercent val="0"/>
          <c:showBubbleSize val="0"/>
        </c:dLbls>
        <c:gapWidth val="150"/>
        <c:shape val="box"/>
        <c:axId val="593462824"/>
        <c:axId val="593466432"/>
        <c:axId val="0"/>
      </c:bar3DChart>
      <c:catAx>
        <c:axId val="593462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593466432"/>
        <c:crosses val="autoZero"/>
        <c:auto val="1"/>
        <c:lblAlgn val="ctr"/>
        <c:lblOffset val="100"/>
        <c:noMultiLvlLbl val="0"/>
      </c:catAx>
      <c:valAx>
        <c:axId val="593466432"/>
        <c:scaling>
          <c:orientation val="minMax"/>
        </c:scaling>
        <c:delete val="0"/>
        <c:axPos val="l"/>
        <c:majorGridlines>
          <c:spPr>
            <a:ln w="9525" cap="flat" cmpd="sng" algn="ctr">
              <a:solidFill>
                <a:schemeClr val="tx1">
                  <a:lumMod val="15000"/>
                  <a:lumOff val="85000"/>
                </a:schemeClr>
              </a:solidFill>
              <a:round/>
            </a:ln>
            <a:effectLst/>
          </c:spPr>
        </c:majorGridlines>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3462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a:t>
            </a:r>
            <a:r>
              <a:rPr lang="en-US" b="1" baseline="0"/>
              <a:t> by Department</a:t>
            </a:r>
          </a:p>
        </c:rich>
      </c:tx>
      <c:layout>
        <c:manualLayout>
          <c:xMode val="edge"/>
          <c:yMode val="edge"/>
          <c:x val="0.3322915573053368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Analysis'!$E$45:$E$46</c:f>
              <c:strCache>
                <c:ptCount val="1"/>
                <c:pt idx="0">
                  <c:v>Female</c:v>
                </c:pt>
              </c:strCache>
            </c:strRef>
          </c:tx>
          <c:spPr>
            <a:solidFill>
              <a:schemeClr val="accent1"/>
            </a:solidFill>
            <a:ln>
              <a:noFill/>
            </a:ln>
            <a:effectLst/>
          </c:spPr>
          <c:invertIfNegative val="0"/>
          <c:cat>
            <c:strRef>
              <c:f>'Salary Analysis'!$D$47:$D$59</c:f>
              <c:strCache>
                <c:ptCount val="12"/>
                <c:pt idx="0">
                  <c:v>Engineering</c:v>
                </c:pt>
                <c:pt idx="1">
                  <c:v>Business Development</c:v>
                </c:pt>
                <c:pt idx="2">
                  <c:v>Services</c:v>
                </c:pt>
                <c:pt idx="3">
                  <c:v>Product Management</c:v>
                </c:pt>
                <c:pt idx="4">
                  <c:v>Training</c:v>
                </c:pt>
                <c:pt idx="5">
                  <c:v>Human Resources</c:v>
                </c:pt>
                <c:pt idx="6">
                  <c:v>Support</c:v>
                </c:pt>
                <c:pt idx="7">
                  <c:v>Sales</c:v>
                </c:pt>
                <c:pt idx="8">
                  <c:v>Research and Development</c:v>
                </c:pt>
                <c:pt idx="9">
                  <c:v>Marketing</c:v>
                </c:pt>
                <c:pt idx="10">
                  <c:v>Legal</c:v>
                </c:pt>
                <c:pt idx="11">
                  <c:v>Accounting</c:v>
                </c:pt>
              </c:strCache>
            </c:strRef>
          </c:cat>
          <c:val>
            <c:numRef>
              <c:f>'Salary Analysis'!$E$47:$E$59</c:f>
              <c:numCache>
                <c:formatCode>[$₦-46A]#,##0.00</c:formatCode>
                <c:ptCount val="12"/>
                <c:pt idx="0">
                  <c:v>2828910</c:v>
                </c:pt>
                <c:pt idx="1">
                  <c:v>2816320</c:v>
                </c:pt>
                <c:pt idx="2">
                  <c:v>2715670</c:v>
                </c:pt>
                <c:pt idx="3">
                  <c:v>2645270</c:v>
                </c:pt>
                <c:pt idx="4">
                  <c:v>2552240</c:v>
                </c:pt>
                <c:pt idx="5">
                  <c:v>2490900</c:v>
                </c:pt>
                <c:pt idx="6">
                  <c:v>2417000</c:v>
                </c:pt>
                <c:pt idx="7">
                  <c:v>2396870</c:v>
                </c:pt>
                <c:pt idx="8">
                  <c:v>2341940</c:v>
                </c:pt>
                <c:pt idx="9">
                  <c:v>2216860</c:v>
                </c:pt>
                <c:pt idx="10">
                  <c:v>1991130</c:v>
                </c:pt>
                <c:pt idx="11">
                  <c:v>1859910</c:v>
                </c:pt>
              </c:numCache>
            </c:numRef>
          </c:val>
          <c:extLst>
            <c:ext xmlns:c16="http://schemas.microsoft.com/office/drawing/2014/chart" uri="{C3380CC4-5D6E-409C-BE32-E72D297353CC}">
              <c16:uniqueId val="{00000000-2D58-482F-AC55-65CD11F3D7D9}"/>
            </c:ext>
          </c:extLst>
        </c:ser>
        <c:ser>
          <c:idx val="1"/>
          <c:order val="1"/>
          <c:tx>
            <c:strRef>
              <c:f>'Salary Analysis'!$F$45:$F$46</c:f>
              <c:strCache>
                <c:ptCount val="1"/>
                <c:pt idx="0">
                  <c:v>Gender Fluid</c:v>
                </c:pt>
              </c:strCache>
            </c:strRef>
          </c:tx>
          <c:spPr>
            <a:solidFill>
              <a:schemeClr val="accent2"/>
            </a:solidFill>
            <a:ln>
              <a:noFill/>
            </a:ln>
            <a:effectLst/>
          </c:spPr>
          <c:invertIfNegative val="0"/>
          <c:cat>
            <c:strRef>
              <c:f>'Salary Analysis'!$D$47:$D$59</c:f>
              <c:strCache>
                <c:ptCount val="12"/>
                <c:pt idx="0">
                  <c:v>Engineering</c:v>
                </c:pt>
                <c:pt idx="1">
                  <c:v>Business Development</c:v>
                </c:pt>
                <c:pt idx="2">
                  <c:v>Services</c:v>
                </c:pt>
                <c:pt idx="3">
                  <c:v>Product Management</c:v>
                </c:pt>
                <c:pt idx="4">
                  <c:v>Training</c:v>
                </c:pt>
                <c:pt idx="5">
                  <c:v>Human Resources</c:v>
                </c:pt>
                <c:pt idx="6">
                  <c:v>Support</c:v>
                </c:pt>
                <c:pt idx="7">
                  <c:v>Sales</c:v>
                </c:pt>
                <c:pt idx="8">
                  <c:v>Research and Development</c:v>
                </c:pt>
                <c:pt idx="9">
                  <c:v>Marketing</c:v>
                </c:pt>
                <c:pt idx="10">
                  <c:v>Legal</c:v>
                </c:pt>
                <c:pt idx="11">
                  <c:v>Accounting</c:v>
                </c:pt>
              </c:strCache>
            </c:strRef>
          </c:cat>
          <c:val>
            <c:numRef>
              <c:f>'Salary Analysis'!$F$47:$F$59</c:f>
              <c:numCache>
                <c:formatCode>[$₦-46A]#,##0.00</c:formatCode>
                <c:ptCount val="12"/>
                <c:pt idx="0">
                  <c:v>393130</c:v>
                </c:pt>
                <c:pt idx="1">
                  <c:v>149870</c:v>
                </c:pt>
                <c:pt idx="2">
                  <c:v>128750</c:v>
                </c:pt>
                <c:pt idx="3">
                  <c:v>36480</c:v>
                </c:pt>
                <c:pt idx="4">
                  <c:v>254830</c:v>
                </c:pt>
                <c:pt idx="5">
                  <c:v>282850</c:v>
                </c:pt>
                <c:pt idx="6">
                  <c:v>256810</c:v>
                </c:pt>
                <c:pt idx="7">
                  <c:v>356500</c:v>
                </c:pt>
                <c:pt idx="8">
                  <c:v>393070</c:v>
                </c:pt>
                <c:pt idx="9">
                  <c:v>105870</c:v>
                </c:pt>
                <c:pt idx="10">
                  <c:v>383870</c:v>
                </c:pt>
                <c:pt idx="11">
                  <c:v>205120</c:v>
                </c:pt>
              </c:numCache>
            </c:numRef>
          </c:val>
          <c:extLst>
            <c:ext xmlns:c16="http://schemas.microsoft.com/office/drawing/2014/chart" uri="{C3380CC4-5D6E-409C-BE32-E72D297353CC}">
              <c16:uniqueId val="{00000001-2D58-482F-AC55-65CD11F3D7D9}"/>
            </c:ext>
          </c:extLst>
        </c:ser>
        <c:ser>
          <c:idx val="2"/>
          <c:order val="2"/>
          <c:tx>
            <c:strRef>
              <c:f>'Salary Analysis'!$G$45:$G$46</c:f>
              <c:strCache>
                <c:ptCount val="1"/>
                <c:pt idx="0">
                  <c:v>Male</c:v>
                </c:pt>
              </c:strCache>
            </c:strRef>
          </c:tx>
          <c:spPr>
            <a:solidFill>
              <a:schemeClr val="accent3"/>
            </a:solidFill>
            <a:ln>
              <a:noFill/>
            </a:ln>
            <a:effectLst/>
          </c:spPr>
          <c:invertIfNegative val="0"/>
          <c:cat>
            <c:strRef>
              <c:f>'Salary Analysis'!$D$47:$D$59</c:f>
              <c:strCache>
                <c:ptCount val="12"/>
                <c:pt idx="0">
                  <c:v>Engineering</c:v>
                </c:pt>
                <c:pt idx="1">
                  <c:v>Business Development</c:v>
                </c:pt>
                <c:pt idx="2">
                  <c:v>Services</c:v>
                </c:pt>
                <c:pt idx="3">
                  <c:v>Product Management</c:v>
                </c:pt>
                <c:pt idx="4">
                  <c:v>Training</c:v>
                </c:pt>
                <c:pt idx="5">
                  <c:v>Human Resources</c:v>
                </c:pt>
                <c:pt idx="6">
                  <c:v>Support</c:v>
                </c:pt>
                <c:pt idx="7">
                  <c:v>Sales</c:v>
                </c:pt>
                <c:pt idx="8">
                  <c:v>Research and Development</c:v>
                </c:pt>
                <c:pt idx="9">
                  <c:v>Marketing</c:v>
                </c:pt>
                <c:pt idx="10">
                  <c:v>Legal</c:v>
                </c:pt>
                <c:pt idx="11">
                  <c:v>Accounting</c:v>
                </c:pt>
              </c:strCache>
            </c:strRef>
          </c:cat>
          <c:val>
            <c:numRef>
              <c:f>'Salary Analysis'!$G$47:$G$59</c:f>
              <c:numCache>
                <c:formatCode>[$₦-46A]#,##0.00</c:formatCode>
                <c:ptCount val="12"/>
                <c:pt idx="0">
                  <c:v>2230980</c:v>
                </c:pt>
                <c:pt idx="1">
                  <c:v>2762310</c:v>
                </c:pt>
                <c:pt idx="2">
                  <c:v>2724440</c:v>
                </c:pt>
                <c:pt idx="3">
                  <c:v>3257350</c:v>
                </c:pt>
                <c:pt idx="4">
                  <c:v>2417630</c:v>
                </c:pt>
                <c:pt idx="5">
                  <c:v>2696080</c:v>
                </c:pt>
                <c:pt idx="6">
                  <c:v>2715820</c:v>
                </c:pt>
                <c:pt idx="7">
                  <c:v>2821330</c:v>
                </c:pt>
                <c:pt idx="8">
                  <c:v>1979010</c:v>
                </c:pt>
                <c:pt idx="9">
                  <c:v>2432160</c:v>
                </c:pt>
                <c:pt idx="10">
                  <c:v>3167040</c:v>
                </c:pt>
                <c:pt idx="11">
                  <c:v>2834530</c:v>
                </c:pt>
              </c:numCache>
            </c:numRef>
          </c:val>
          <c:extLst>
            <c:ext xmlns:c16="http://schemas.microsoft.com/office/drawing/2014/chart" uri="{C3380CC4-5D6E-409C-BE32-E72D297353CC}">
              <c16:uniqueId val="{00000002-2D58-482F-AC55-65CD11F3D7D9}"/>
            </c:ext>
          </c:extLst>
        </c:ser>
        <c:dLbls>
          <c:showLegendKey val="0"/>
          <c:showVal val="0"/>
          <c:showCatName val="0"/>
          <c:showSerName val="0"/>
          <c:showPercent val="0"/>
          <c:showBubbleSize val="0"/>
        </c:dLbls>
        <c:gapWidth val="219"/>
        <c:overlap val="-27"/>
        <c:axId val="591386616"/>
        <c:axId val="591390880"/>
      </c:barChart>
      <c:catAx>
        <c:axId val="59138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NG"/>
          </a:p>
        </c:txPr>
        <c:crossAx val="591390880"/>
        <c:crosses val="autoZero"/>
        <c:auto val="1"/>
        <c:lblAlgn val="ctr"/>
        <c:lblOffset val="100"/>
        <c:noMultiLvlLbl val="0"/>
      </c:catAx>
      <c:valAx>
        <c:axId val="591390880"/>
        <c:scaling>
          <c:orientation val="minMax"/>
        </c:scaling>
        <c:delete val="0"/>
        <c:axPos val="l"/>
        <c:majorGridlines>
          <c:spPr>
            <a:ln w="9525" cap="flat" cmpd="sng" algn="ctr">
              <a:solidFill>
                <a:schemeClr val="tx1">
                  <a:lumMod val="15000"/>
                  <a:lumOff val="85000"/>
                </a:schemeClr>
              </a:solidFill>
              <a:round/>
            </a:ln>
            <a:effectLst/>
          </c:spPr>
        </c:majorGridlines>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1386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Analysis.xlsx]Salary Analysis!PivotTable14</c:name>
    <c:fmtId val="0"/>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Salary Analysis by Location</a:t>
            </a:r>
          </a:p>
        </c:rich>
      </c:tx>
      <c:layout>
        <c:manualLayout>
          <c:xMode val="edge"/>
          <c:yMode val="edge"/>
          <c:x val="0.2861874453193351"/>
          <c:y val="5.453484981044036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Analysis'!$F$71:$F$72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Analysis'!$E$73:$E$76</c:f>
              <c:strCache>
                <c:ptCount val="3"/>
                <c:pt idx="0">
                  <c:v>Abuja</c:v>
                </c:pt>
                <c:pt idx="1">
                  <c:v>Kaduna</c:v>
                </c:pt>
                <c:pt idx="2">
                  <c:v>Lagos</c:v>
                </c:pt>
              </c:strCache>
            </c:strRef>
          </c:cat>
          <c:val>
            <c:numRef>
              <c:f>'Salary Analysis'!$F$73:$F$76</c:f>
              <c:numCache>
                <c:formatCode>[$₦-46A]#,##0.00</c:formatCode>
                <c:ptCount val="3"/>
                <c:pt idx="0">
                  <c:v>10436890</c:v>
                </c:pt>
                <c:pt idx="1">
                  <c:v>11024970</c:v>
                </c:pt>
                <c:pt idx="2">
                  <c:v>7811160</c:v>
                </c:pt>
              </c:numCache>
            </c:numRef>
          </c:val>
          <c:extLst>
            <c:ext xmlns:c16="http://schemas.microsoft.com/office/drawing/2014/chart" uri="{C3380CC4-5D6E-409C-BE32-E72D297353CC}">
              <c16:uniqueId val="{00000000-FF7F-41C6-913C-10957D8801D8}"/>
            </c:ext>
          </c:extLst>
        </c:ser>
        <c:ser>
          <c:idx val="1"/>
          <c:order val="1"/>
          <c:tx>
            <c:strRef>
              <c:f>'Salary Analysis'!$G$71:$G$72</c:f>
              <c:strCache>
                <c:ptCount val="1"/>
                <c:pt idx="0">
                  <c:v>Gender Fluid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Analysis'!$E$73:$E$76</c:f>
              <c:strCache>
                <c:ptCount val="3"/>
                <c:pt idx="0">
                  <c:v>Abuja</c:v>
                </c:pt>
                <c:pt idx="1">
                  <c:v>Kaduna</c:v>
                </c:pt>
                <c:pt idx="2">
                  <c:v>Lagos</c:v>
                </c:pt>
              </c:strCache>
            </c:strRef>
          </c:cat>
          <c:val>
            <c:numRef>
              <c:f>'Salary Analysis'!$G$73:$G$76</c:f>
              <c:numCache>
                <c:formatCode>[$₦-46A]#,##0.00</c:formatCode>
                <c:ptCount val="3"/>
                <c:pt idx="0">
                  <c:v>1151270</c:v>
                </c:pt>
                <c:pt idx="1">
                  <c:v>1101000</c:v>
                </c:pt>
                <c:pt idx="2">
                  <c:v>694880</c:v>
                </c:pt>
              </c:numCache>
            </c:numRef>
          </c:val>
          <c:extLst>
            <c:ext xmlns:c16="http://schemas.microsoft.com/office/drawing/2014/chart" uri="{C3380CC4-5D6E-409C-BE32-E72D297353CC}">
              <c16:uniqueId val="{00000001-FF7F-41C6-913C-10957D8801D8}"/>
            </c:ext>
          </c:extLst>
        </c:ser>
        <c:ser>
          <c:idx val="2"/>
          <c:order val="2"/>
          <c:tx>
            <c:strRef>
              <c:f>'Salary Analysis'!$H$71:$H$72</c:f>
              <c:strCache>
                <c:ptCount val="1"/>
                <c:pt idx="0">
                  <c:v>Male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Analysis'!$E$73:$E$76</c:f>
              <c:strCache>
                <c:ptCount val="3"/>
                <c:pt idx="0">
                  <c:v>Abuja</c:v>
                </c:pt>
                <c:pt idx="1">
                  <c:v>Kaduna</c:v>
                </c:pt>
                <c:pt idx="2">
                  <c:v>Lagos</c:v>
                </c:pt>
              </c:strCache>
            </c:strRef>
          </c:cat>
          <c:val>
            <c:numRef>
              <c:f>'Salary Analysis'!$H$73:$H$76</c:f>
              <c:numCache>
                <c:formatCode>[$₦-46A]#,##0.00</c:formatCode>
                <c:ptCount val="3"/>
                <c:pt idx="0">
                  <c:v>10852890</c:v>
                </c:pt>
                <c:pt idx="1">
                  <c:v>12593530</c:v>
                </c:pt>
                <c:pt idx="2">
                  <c:v>8592260</c:v>
                </c:pt>
              </c:numCache>
            </c:numRef>
          </c:val>
          <c:extLst>
            <c:ext xmlns:c16="http://schemas.microsoft.com/office/drawing/2014/chart" uri="{C3380CC4-5D6E-409C-BE32-E72D297353CC}">
              <c16:uniqueId val="{00000002-FF7F-41C6-913C-10957D8801D8}"/>
            </c:ext>
          </c:extLst>
        </c:ser>
        <c:dLbls>
          <c:dLblPos val="inEnd"/>
          <c:showLegendKey val="0"/>
          <c:showVal val="1"/>
          <c:showCatName val="0"/>
          <c:showSerName val="0"/>
          <c:showPercent val="0"/>
          <c:showBubbleSize val="0"/>
        </c:dLbls>
        <c:gapWidth val="65"/>
        <c:axId val="549637400"/>
        <c:axId val="549640352"/>
      </c:barChart>
      <c:catAx>
        <c:axId val="5496374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NG"/>
          </a:p>
        </c:txPr>
        <c:crossAx val="549640352"/>
        <c:crosses val="autoZero"/>
        <c:auto val="1"/>
        <c:lblAlgn val="ctr"/>
        <c:lblOffset val="100"/>
        <c:noMultiLvlLbl val="0"/>
      </c:catAx>
      <c:valAx>
        <c:axId val="549640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6A]#,##0.00" sourceLinked="1"/>
        <c:majorTickMark val="none"/>
        <c:minorTickMark val="none"/>
        <c:tickLblPos val="nextTo"/>
        <c:crossAx val="5496374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Analysis.xlsx]Ratings Analysis!PivotTable8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Analysis'!$C$3:$C$4</c:f>
              <c:strCache>
                <c:ptCount val="1"/>
                <c:pt idx="0">
                  <c:v>Female</c:v>
                </c:pt>
              </c:strCache>
            </c:strRef>
          </c:tx>
          <c:spPr>
            <a:solidFill>
              <a:schemeClr val="accent1"/>
            </a:solidFill>
            <a:ln>
              <a:noFill/>
            </a:ln>
            <a:effectLst/>
          </c:spPr>
          <c:invertIfNegative val="0"/>
          <c:cat>
            <c:strRef>
              <c:f>'Ratings Analysis'!$B$5:$B$10</c:f>
              <c:strCache>
                <c:ptCount val="5"/>
                <c:pt idx="0">
                  <c:v>Average</c:v>
                </c:pt>
                <c:pt idx="1">
                  <c:v>Good</c:v>
                </c:pt>
                <c:pt idx="2">
                  <c:v>Poor</c:v>
                </c:pt>
                <c:pt idx="3">
                  <c:v>Very Good</c:v>
                </c:pt>
                <c:pt idx="4">
                  <c:v>Very Poor</c:v>
                </c:pt>
              </c:strCache>
            </c:strRef>
          </c:cat>
          <c:val>
            <c:numRef>
              <c:f>'Ratings Analysis'!$C$5:$C$10</c:f>
              <c:numCache>
                <c:formatCode>General</c:formatCode>
                <c:ptCount val="5"/>
                <c:pt idx="0">
                  <c:v>189</c:v>
                </c:pt>
                <c:pt idx="1">
                  <c:v>89</c:v>
                </c:pt>
                <c:pt idx="2">
                  <c:v>58</c:v>
                </c:pt>
                <c:pt idx="3">
                  <c:v>49</c:v>
                </c:pt>
                <c:pt idx="4">
                  <c:v>20</c:v>
                </c:pt>
              </c:numCache>
            </c:numRef>
          </c:val>
          <c:extLst>
            <c:ext xmlns:c16="http://schemas.microsoft.com/office/drawing/2014/chart" uri="{C3380CC4-5D6E-409C-BE32-E72D297353CC}">
              <c16:uniqueId val="{00000000-4624-4466-B907-8E790BA044F7}"/>
            </c:ext>
          </c:extLst>
        </c:ser>
        <c:ser>
          <c:idx val="1"/>
          <c:order val="1"/>
          <c:tx>
            <c:strRef>
              <c:f>'Ratings Analysis'!$D$3:$D$4</c:f>
              <c:strCache>
                <c:ptCount val="1"/>
                <c:pt idx="0">
                  <c:v>Gender Fluid</c:v>
                </c:pt>
              </c:strCache>
            </c:strRef>
          </c:tx>
          <c:spPr>
            <a:solidFill>
              <a:schemeClr val="accent2"/>
            </a:solidFill>
            <a:ln>
              <a:noFill/>
            </a:ln>
            <a:effectLst/>
          </c:spPr>
          <c:invertIfNegative val="0"/>
          <c:cat>
            <c:strRef>
              <c:f>'Ratings Analysis'!$B$5:$B$10</c:f>
              <c:strCache>
                <c:ptCount val="5"/>
                <c:pt idx="0">
                  <c:v>Average</c:v>
                </c:pt>
                <c:pt idx="1">
                  <c:v>Good</c:v>
                </c:pt>
                <c:pt idx="2">
                  <c:v>Poor</c:v>
                </c:pt>
                <c:pt idx="3">
                  <c:v>Very Good</c:v>
                </c:pt>
                <c:pt idx="4">
                  <c:v>Very Poor</c:v>
                </c:pt>
              </c:strCache>
            </c:strRef>
          </c:cat>
          <c:val>
            <c:numRef>
              <c:f>'Ratings Analysis'!$D$5:$D$10</c:f>
              <c:numCache>
                <c:formatCode>General</c:formatCode>
                <c:ptCount val="5"/>
                <c:pt idx="0">
                  <c:v>18</c:v>
                </c:pt>
                <c:pt idx="1">
                  <c:v>8</c:v>
                </c:pt>
                <c:pt idx="2">
                  <c:v>3</c:v>
                </c:pt>
                <c:pt idx="3">
                  <c:v>5</c:v>
                </c:pt>
                <c:pt idx="4">
                  <c:v>3</c:v>
                </c:pt>
              </c:numCache>
            </c:numRef>
          </c:val>
          <c:extLst>
            <c:ext xmlns:c16="http://schemas.microsoft.com/office/drawing/2014/chart" uri="{C3380CC4-5D6E-409C-BE32-E72D297353CC}">
              <c16:uniqueId val="{00000001-4624-4466-B907-8E790BA044F7}"/>
            </c:ext>
          </c:extLst>
        </c:ser>
        <c:ser>
          <c:idx val="2"/>
          <c:order val="2"/>
          <c:tx>
            <c:strRef>
              <c:f>'Ratings Analysis'!$E$3:$E$4</c:f>
              <c:strCache>
                <c:ptCount val="1"/>
                <c:pt idx="0">
                  <c:v>Male</c:v>
                </c:pt>
              </c:strCache>
            </c:strRef>
          </c:tx>
          <c:spPr>
            <a:solidFill>
              <a:schemeClr val="accent3"/>
            </a:solidFill>
            <a:ln>
              <a:noFill/>
            </a:ln>
            <a:effectLst/>
          </c:spPr>
          <c:invertIfNegative val="0"/>
          <c:cat>
            <c:strRef>
              <c:f>'Ratings Analysis'!$B$5:$B$10</c:f>
              <c:strCache>
                <c:ptCount val="5"/>
                <c:pt idx="0">
                  <c:v>Average</c:v>
                </c:pt>
                <c:pt idx="1">
                  <c:v>Good</c:v>
                </c:pt>
                <c:pt idx="2">
                  <c:v>Poor</c:v>
                </c:pt>
                <c:pt idx="3">
                  <c:v>Very Good</c:v>
                </c:pt>
                <c:pt idx="4">
                  <c:v>Very Poor</c:v>
                </c:pt>
              </c:strCache>
            </c:strRef>
          </c:cat>
          <c:val>
            <c:numRef>
              <c:f>'Ratings Analysis'!$E$5:$E$10</c:f>
              <c:numCache>
                <c:formatCode>General</c:formatCode>
                <c:ptCount val="5"/>
                <c:pt idx="0">
                  <c:v>212</c:v>
                </c:pt>
                <c:pt idx="1">
                  <c:v>81</c:v>
                </c:pt>
                <c:pt idx="2">
                  <c:v>70</c:v>
                </c:pt>
                <c:pt idx="3">
                  <c:v>36</c:v>
                </c:pt>
                <c:pt idx="4">
                  <c:v>31</c:v>
                </c:pt>
              </c:numCache>
            </c:numRef>
          </c:val>
          <c:extLst>
            <c:ext xmlns:c16="http://schemas.microsoft.com/office/drawing/2014/chart" uri="{C3380CC4-5D6E-409C-BE32-E72D297353CC}">
              <c16:uniqueId val="{00000002-4624-4466-B907-8E790BA044F7}"/>
            </c:ext>
          </c:extLst>
        </c:ser>
        <c:dLbls>
          <c:showLegendKey val="0"/>
          <c:showVal val="0"/>
          <c:showCatName val="0"/>
          <c:showSerName val="0"/>
          <c:showPercent val="0"/>
          <c:showBubbleSize val="0"/>
        </c:dLbls>
        <c:gapWidth val="219"/>
        <c:overlap val="-27"/>
        <c:axId val="828481416"/>
        <c:axId val="828481744"/>
      </c:barChart>
      <c:catAx>
        <c:axId val="82848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8481744"/>
        <c:crosses val="autoZero"/>
        <c:auto val="1"/>
        <c:lblAlgn val="ctr"/>
        <c:lblOffset val="100"/>
        <c:noMultiLvlLbl val="0"/>
      </c:catAx>
      <c:valAx>
        <c:axId val="82848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848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21431</xdr:colOff>
      <xdr:row>23</xdr:row>
      <xdr:rowOff>78580</xdr:rowOff>
    </xdr:from>
    <xdr:to>
      <xdr:col>6</xdr:col>
      <xdr:colOff>538162</xdr:colOff>
      <xdr:row>38</xdr:row>
      <xdr:rowOff>107155</xdr:rowOff>
    </xdr:to>
    <xdr:graphicFrame macro="">
      <xdr:nvGraphicFramePr>
        <xdr:cNvPr id="2" name="Chart 1">
          <a:extLst>
            <a:ext uri="{FF2B5EF4-FFF2-40B4-BE49-F238E27FC236}">
              <a16:creationId xmlns:a16="http://schemas.microsoft.com/office/drawing/2014/main" id="{32576C61-362D-C2C7-8F33-F2A6B15BD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483393</xdr:colOff>
      <xdr:row>8</xdr:row>
      <xdr:rowOff>50005</xdr:rowOff>
    </xdr:from>
    <xdr:to>
      <xdr:col>12</xdr:col>
      <xdr:colOff>469106</xdr:colOff>
      <xdr:row>23</xdr:row>
      <xdr:rowOff>78580</xdr:rowOff>
    </xdr:to>
    <xdr:graphicFrame macro="">
      <xdr:nvGraphicFramePr>
        <xdr:cNvPr id="3" name="Chart 2">
          <a:extLst>
            <a:ext uri="{FF2B5EF4-FFF2-40B4-BE49-F238E27FC236}">
              <a16:creationId xmlns:a16="http://schemas.microsoft.com/office/drawing/2014/main" id="{26C9E61D-4926-FD81-D7F7-247AA0A7C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728662</xdr:colOff>
      <xdr:row>24</xdr:row>
      <xdr:rowOff>47625</xdr:rowOff>
    </xdr:from>
    <xdr:to>
      <xdr:col>8</xdr:col>
      <xdr:colOff>485775</xdr:colOff>
      <xdr:row>38</xdr:row>
      <xdr:rowOff>38100</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488F15A5-17BA-A459-C77D-C31ADD1E0E4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895975" y="439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88106</xdr:colOff>
      <xdr:row>10</xdr:row>
      <xdr:rowOff>83343</xdr:rowOff>
    </xdr:from>
    <xdr:to>
      <xdr:col>5</xdr:col>
      <xdr:colOff>459581</xdr:colOff>
      <xdr:row>25</xdr:row>
      <xdr:rowOff>111918</xdr:rowOff>
    </xdr:to>
    <xdr:graphicFrame macro="">
      <xdr:nvGraphicFramePr>
        <xdr:cNvPr id="2" name="Chart 1">
          <a:extLst>
            <a:ext uri="{FF2B5EF4-FFF2-40B4-BE49-F238E27FC236}">
              <a16:creationId xmlns:a16="http://schemas.microsoft.com/office/drawing/2014/main" id="{DEE62B18-FE11-DD2B-67CF-1D8BC6FEF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216693</xdr:colOff>
      <xdr:row>27</xdr:row>
      <xdr:rowOff>78580</xdr:rowOff>
    </xdr:from>
    <xdr:to>
      <xdr:col>5</xdr:col>
      <xdr:colOff>173830</xdr:colOff>
      <xdr:row>42</xdr:row>
      <xdr:rowOff>107155</xdr:rowOff>
    </xdr:to>
    <xdr:graphicFrame macro="">
      <xdr:nvGraphicFramePr>
        <xdr:cNvPr id="4" name="Chart 3">
          <a:extLst>
            <a:ext uri="{FF2B5EF4-FFF2-40B4-BE49-F238E27FC236}">
              <a16:creationId xmlns:a16="http://schemas.microsoft.com/office/drawing/2014/main" id="{637F270B-5609-50E7-8E2D-663BC20EF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688180</xdr:colOff>
      <xdr:row>22</xdr:row>
      <xdr:rowOff>107155</xdr:rowOff>
    </xdr:from>
    <xdr:to>
      <xdr:col>12</xdr:col>
      <xdr:colOff>130968</xdr:colOff>
      <xdr:row>37</xdr:row>
      <xdr:rowOff>135730</xdr:rowOff>
    </xdr:to>
    <xdr:graphicFrame macro="">
      <xdr:nvGraphicFramePr>
        <xdr:cNvPr id="5" name="Chart 4">
          <a:extLst>
            <a:ext uri="{FF2B5EF4-FFF2-40B4-BE49-F238E27FC236}">
              <a16:creationId xmlns:a16="http://schemas.microsoft.com/office/drawing/2014/main" id="{C29AA849-CFCC-24F2-A9F2-55A57A39B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307180</xdr:colOff>
      <xdr:row>2</xdr:row>
      <xdr:rowOff>50006</xdr:rowOff>
    </xdr:from>
    <xdr:to>
      <xdr:col>15</xdr:col>
      <xdr:colOff>345280</xdr:colOff>
      <xdr:row>17</xdr:row>
      <xdr:rowOff>78581</xdr:rowOff>
    </xdr:to>
    <xdr:graphicFrame macro="">
      <xdr:nvGraphicFramePr>
        <xdr:cNvPr id="6" name="Chart 5">
          <a:extLst>
            <a:ext uri="{FF2B5EF4-FFF2-40B4-BE49-F238E27FC236}">
              <a16:creationId xmlns:a16="http://schemas.microsoft.com/office/drawing/2014/main" id="{386FE7C7-C7EB-C287-5F06-83692E2E2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962817</xdr:colOff>
      <xdr:row>42</xdr:row>
      <xdr:rowOff>1586</xdr:rowOff>
    </xdr:from>
    <xdr:to>
      <xdr:col>16</xdr:col>
      <xdr:colOff>68262</xdr:colOff>
      <xdr:row>63</xdr:row>
      <xdr:rowOff>111124</xdr:rowOff>
    </xdr:to>
    <xdr:graphicFrame macro="">
      <xdr:nvGraphicFramePr>
        <xdr:cNvPr id="7" name="Chart 6">
          <a:extLst>
            <a:ext uri="{FF2B5EF4-FFF2-40B4-BE49-F238E27FC236}">
              <a16:creationId xmlns:a16="http://schemas.microsoft.com/office/drawing/2014/main" id="{90050423-CE57-72E3-4782-AA4CD0C32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727868</xdr:colOff>
      <xdr:row>70</xdr:row>
      <xdr:rowOff>61913</xdr:rowOff>
    </xdr:from>
    <xdr:to>
      <xdr:col>15</xdr:col>
      <xdr:colOff>416718</xdr:colOff>
      <xdr:row>85</xdr:row>
      <xdr:rowOff>90488</xdr:rowOff>
    </xdr:to>
    <xdr:graphicFrame macro="">
      <xdr:nvGraphicFramePr>
        <xdr:cNvPr id="8" name="Chart 7">
          <a:extLst>
            <a:ext uri="{FF2B5EF4-FFF2-40B4-BE49-F238E27FC236}">
              <a16:creationId xmlns:a16="http://schemas.microsoft.com/office/drawing/2014/main" id="{D2D7ACC5-E8EC-685D-A3E8-19A15F6A4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50006</xdr:colOff>
      <xdr:row>12</xdr:row>
      <xdr:rowOff>73817</xdr:rowOff>
    </xdr:from>
    <xdr:to>
      <xdr:col>7</xdr:col>
      <xdr:colOff>359568</xdr:colOff>
      <xdr:row>27</xdr:row>
      <xdr:rowOff>102392</xdr:rowOff>
    </xdr:to>
    <xdr:graphicFrame macro="">
      <xdr:nvGraphicFramePr>
        <xdr:cNvPr id="2" name="Chart 1">
          <a:extLst>
            <a:ext uri="{FF2B5EF4-FFF2-40B4-BE49-F238E27FC236}">
              <a16:creationId xmlns:a16="http://schemas.microsoft.com/office/drawing/2014/main" id="{8E66FBBD-F11C-899C-949F-CFC9586AC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119062</xdr:colOff>
      <xdr:row>12</xdr:row>
      <xdr:rowOff>123825</xdr:rowOff>
    </xdr:from>
    <xdr:to>
      <xdr:col>14</xdr:col>
      <xdr:colOff>47624</xdr:colOff>
      <xdr:row>26</xdr:row>
      <xdr:rowOff>114300</xdr:rowOff>
    </xdr:to>
    <mc:AlternateContent xmlns:mc="http://schemas.openxmlformats.org/markup-compatibility/2006" xmlns:a14="http://schemas.microsoft.com/office/drawing/2010/main">
      <mc:Choice Requires="a14">
        <xdr:graphicFrame macro="">
          <xdr:nvGraphicFramePr>
            <xdr:cNvPr id="3" name="Location 1">
              <a:extLst>
                <a:ext uri="{FF2B5EF4-FFF2-40B4-BE49-F238E27FC236}">
                  <a16:creationId xmlns:a16="http://schemas.microsoft.com/office/drawing/2014/main" id="{2A24AD45-1CE7-684A-50B0-8AE2DC4C2B98}"/>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5776912" y="2295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435767</xdr:colOff>
      <xdr:row>17</xdr:row>
      <xdr:rowOff>123825</xdr:rowOff>
    </xdr:from>
    <xdr:to>
      <xdr:col>7</xdr:col>
      <xdr:colOff>371474</xdr:colOff>
      <xdr:row>37</xdr:row>
      <xdr:rowOff>80963</xdr:rowOff>
    </xdr:to>
    <xdr:graphicFrame macro="">
      <xdr:nvGraphicFramePr>
        <xdr:cNvPr id="2" name="Chart 1">
          <a:extLst>
            <a:ext uri="{FF2B5EF4-FFF2-40B4-BE49-F238E27FC236}">
              <a16:creationId xmlns:a16="http://schemas.microsoft.com/office/drawing/2014/main" id="{B4DB109D-6163-D482-073E-0AD3601F7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323055</xdr:colOff>
      <xdr:row>60</xdr:row>
      <xdr:rowOff>185737</xdr:rowOff>
    </xdr:from>
    <xdr:to>
      <xdr:col>6</xdr:col>
      <xdr:colOff>710405</xdr:colOff>
      <xdr:row>75</xdr:row>
      <xdr:rowOff>128587</xdr:rowOff>
    </xdr:to>
    <xdr:graphicFrame macro="">
      <xdr:nvGraphicFramePr>
        <xdr:cNvPr id="3" name="Chart 2">
          <a:extLst>
            <a:ext uri="{FF2B5EF4-FFF2-40B4-BE49-F238E27FC236}">
              <a16:creationId xmlns:a16="http://schemas.microsoft.com/office/drawing/2014/main" id="{F7E8D199-21D5-07D0-C30B-F792F5564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152399</xdr:colOff>
      <xdr:row>39</xdr:row>
      <xdr:rowOff>419100</xdr:rowOff>
    </xdr:from>
    <xdr:to>
      <xdr:col>17</xdr:col>
      <xdr:colOff>38099</xdr:colOff>
      <xdr:row>52</xdr:row>
      <xdr:rowOff>47625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5704423B-597B-D2EE-888A-2B3DD722EB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710737" y="802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142875</xdr:colOff>
      <xdr:row>3</xdr:row>
      <xdr:rowOff>33336</xdr:rowOff>
    </xdr:from>
    <xdr:to>
      <xdr:col>13</xdr:col>
      <xdr:colOff>557213</xdr:colOff>
      <xdr:row>25</xdr:row>
      <xdr:rowOff>71437</xdr:rowOff>
    </xdr:to>
    <xdr:graphicFrame macro="">
      <xdr:nvGraphicFramePr>
        <xdr:cNvPr id="2" name="Chart 1">
          <a:extLst>
            <a:ext uri="{FF2B5EF4-FFF2-40B4-BE49-F238E27FC236}">
              <a16:creationId xmlns:a16="http://schemas.microsoft.com/office/drawing/2014/main" id="{8F205BC9-E5FB-476C-A274-8A920424B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623888</xdr:colOff>
      <xdr:row>3</xdr:row>
      <xdr:rowOff>23811</xdr:rowOff>
    </xdr:from>
    <xdr:to>
      <xdr:col>24</xdr:col>
      <xdr:colOff>261938</xdr:colOff>
      <xdr:row>25</xdr:row>
      <xdr:rowOff>19050</xdr:rowOff>
    </xdr:to>
    <xdr:graphicFrame macro="">
      <xdr:nvGraphicFramePr>
        <xdr:cNvPr id="9" name="Chart 8">
          <a:extLst>
            <a:ext uri="{FF2B5EF4-FFF2-40B4-BE49-F238E27FC236}">
              <a16:creationId xmlns:a16="http://schemas.microsoft.com/office/drawing/2014/main" id="{AA1AADBF-60E7-4AAC-A934-57C83C429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26989</xdr:colOff>
      <xdr:row>3</xdr:row>
      <xdr:rowOff>142876</xdr:rowOff>
    </xdr:from>
    <xdr:to>
      <xdr:col>36</xdr:col>
      <xdr:colOff>474664</xdr:colOff>
      <xdr:row>24</xdr:row>
      <xdr:rowOff>123823</xdr:rowOff>
    </xdr:to>
    <xdr:graphicFrame macro="">
      <xdr:nvGraphicFramePr>
        <xdr:cNvPr id="10" name="Chart 9">
          <a:extLst>
            <a:ext uri="{FF2B5EF4-FFF2-40B4-BE49-F238E27FC236}">
              <a16:creationId xmlns:a16="http://schemas.microsoft.com/office/drawing/2014/main" id="{5EA1BDA7-2EAF-4E87-8F05-7355E05E7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163512</xdr:colOff>
      <xdr:row>29</xdr:row>
      <xdr:rowOff>0</xdr:rowOff>
    </xdr:from>
    <xdr:to>
      <xdr:col>13</xdr:col>
      <xdr:colOff>603248</xdr:colOff>
      <xdr:row>47</xdr:row>
      <xdr:rowOff>126998</xdr:rowOff>
    </xdr:to>
    <xdr:graphicFrame macro="">
      <xdr:nvGraphicFramePr>
        <xdr:cNvPr id="11" name="Chart 10">
          <a:extLst>
            <a:ext uri="{FF2B5EF4-FFF2-40B4-BE49-F238E27FC236}">
              <a16:creationId xmlns:a16="http://schemas.microsoft.com/office/drawing/2014/main" id="{93B42C2D-F17B-463F-A6F2-FF653EA98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xdr:colOff>
      <xdr:row>28</xdr:row>
      <xdr:rowOff>174621</xdr:rowOff>
    </xdr:from>
    <xdr:to>
      <xdr:col>24</xdr:col>
      <xdr:colOff>222249</xdr:colOff>
      <xdr:row>48</xdr:row>
      <xdr:rowOff>0</xdr:rowOff>
    </xdr:to>
    <xdr:graphicFrame macro="">
      <xdr:nvGraphicFramePr>
        <xdr:cNvPr id="12" name="Chart 11">
          <a:extLst>
            <a:ext uri="{FF2B5EF4-FFF2-40B4-BE49-F238E27FC236}">
              <a16:creationId xmlns:a16="http://schemas.microsoft.com/office/drawing/2014/main" id="{ECEE3273-BA8D-4078-8E8B-25C552EF7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142875</xdr:colOff>
      <xdr:row>29</xdr:row>
      <xdr:rowOff>0</xdr:rowOff>
    </xdr:from>
    <xdr:to>
      <xdr:col>36</xdr:col>
      <xdr:colOff>555625</xdr:colOff>
      <xdr:row>47</xdr:row>
      <xdr:rowOff>126998</xdr:rowOff>
    </xdr:to>
    <xdr:graphicFrame macro="">
      <xdr:nvGraphicFramePr>
        <xdr:cNvPr id="13" name="Chart 12">
          <a:extLst>
            <a:ext uri="{FF2B5EF4-FFF2-40B4-BE49-F238E27FC236}">
              <a16:creationId xmlns:a16="http://schemas.microsoft.com/office/drawing/2014/main" id="{939FED4F-A963-40D2-A4BC-03B8E122C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52</xdr:row>
      <xdr:rowOff>0</xdr:rowOff>
    </xdr:from>
    <xdr:to>
      <xdr:col>13</xdr:col>
      <xdr:colOff>571498</xdr:colOff>
      <xdr:row>75</xdr:row>
      <xdr:rowOff>79373</xdr:rowOff>
    </xdr:to>
    <xdr:graphicFrame macro="">
      <xdr:nvGraphicFramePr>
        <xdr:cNvPr id="14" name="Chart 13">
          <a:extLst>
            <a:ext uri="{FF2B5EF4-FFF2-40B4-BE49-F238E27FC236}">
              <a16:creationId xmlns:a16="http://schemas.microsoft.com/office/drawing/2014/main" id="{03BC1181-0792-4742-95F6-888C90CDF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xdr:colOff>
      <xdr:row>52</xdr:row>
      <xdr:rowOff>95250</xdr:rowOff>
    </xdr:from>
    <xdr:to>
      <xdr:col>24</xdr:col>
      <xdr:colOff>333375</xdr:colOff>
      <xdr:row>75</xdr:row>
      <xdr:rowOff>95250</xdr:rowOff>
    </xdr:to>
    <xdr:graphicFrame macro="">
      <xdr:nvGraphicFramePr>
        <xdr:cNvPr id="15" name="Chart 14">
          <a:extLst>
            <a:ext uri="{FF2B5EF4-FFF2-40B4-BE49-F238E27FC236}">
              <a16:creationId xmlns:a16="http://schemas.microsoft.com/office/drawing/2014/main" id="{64953843-1E38-45F2-B7D2-AC0476C07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-1</xdr:colOff>
      <xdr:row>53</xdr:row>
      <xdr:rowOff>-1</xdr:rowOff>
    </xdr:from>
    <xdr:to>
      <xdr:col>36</xdr:col>
      <xdr:colOff>595311</xdr:colOff>
      <xdr:row>75</xdr:row>
      <xdr:rowOff>166686</xdr:rowOff>
    </xdr:to>
    <xdr:graphicFrame macro="">
      <xdr:nvGraphicFramePr>
        <xdr:cNvPr id="16" name="Chart 15">
          <a:extLst>
            <a:ext uri="{FF2B5EF4-FFF2-40B4-BE49-F238E27FC236}">
              <a16:creationId xmlns:a16="http://schemas.microsoft.com/office/drawing/2014/main" id="{E47EB22E-CBFA-420C-9210-B5005B40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78</xdr:row>
      <xdr:rowOff>-1</xdr:rowOff>
    </xdr:from>
    <xdr:to>
      <xdr:col>13</xdr:col>
      <xdr:colOff>589359</xdr:colOff>
      <xdr:row>109</xdr:row>
      <xdr:rowOff>142874</xdr:rowOff>
    </xdr:to>
    <xdr:graphicFrame macro="">
      <xdr:nvGraphicFramePr>
        <xdr:cNvPr id="6" name="Chart 5">
          <a:extLst>
            <a:ext uri="{FF2B5EF4-FFF2-40B4-BE49-F238E27FC236}">
              <a16:creationId xmlns:a16="http://schemas.microsoft.com/office/drawing/2014/main" id="{C8E972E1-1008-41F0-9024-7CA48505A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323850</xdr:colOff>
      <xdr:row>2</xdr:row>
      <xdr:rowOff>123825</xdr:rowOff>
    </xdr:from>
    <xdr:to>
      <xdr:col>2</xdr:col>
      <xdr:colOff>552449</xdr:colOff>
      <xdr:row>17</xdr:row>
      <xdr:rowOff>114299</xdr:rowOff>
    </xdr:to>
    <xdr:sp macro="" textlink="">
      <xdr:nvSpPr>
        <xdr:cNvPr id="7" name="Rectangle: Rounded Corners 6">
          <a:extLst>
            <a:ext uri="{FF2B5EF4-FFF2-40B4-BE49-F238E27FC236}">
              <a16:creationId xmlns:a16="http://schemas.microsoft.com/office/drawing/2014/main" id="{911A643D-4194-98DB-EF91-EB22210BAA33}"/>
            </a:ext>
          </a:extLst>
        </xdr:cNvPr>
        <xdr:cNvSpPr/>
      </xdr:nvSpPr>
      <xdr:spPr>
        <a:xfrm>
          <a:off x="323850" y="1133475"/>
          <a:ext cx="3495675" cy="270510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eaLnBrk="1" fontAlgn="auto" latinLnBrk="0" hangingPunct="1"/>
          <a:r>
            <a:rPr lang="en-US" sz="1800" b="1">
              <a:solidFill>
                <a:sysClr val="windowText" lastClr="000000"/>
              </a:solidFill>
              <a:effectLst/>
              <a:latin typeface="+mn-lt"/>
              <a:ea typeface="+mn-ea"/>
              <a:cs typeface="+mn-cs"/>
            </a:rPr>
            <a:t>Total Staff: </a:t>
          </a:r>
          <a:r>
            <a:rPr lang="en-US" sz="2400" b="1">
              <a:solidFill>
                <a:sysClr val="windowText" lastClr="000000"/>
              </a:solidFill>
              <a:effectLst/>
              <a:latin typeface="+mn-lt"/>
              <a:ea typeface="+mn-ea"/>
              <a:cs typeface="+mn-cs"/>
            </a:rPr>
            <a:t>872</a:t>
          </a:r>
        </a:p>
        <a:p>
          <a:pPr algn="ctr" eaLnBrk="1" fontAlgn="auto" latinLnBrk="0" hangingPunct="1"/>
          <a:r>
            <a:rPr lang="en-US" sz="1800" b="1">
              <a:solidFill>
                <a:sysClr val="windowText" lastClr="000000"/>
              </a:solidFill>
              <a:effectLst/>
              <a:latin typeface="+mn-lt"/>
              <a:ea typeface="+mn-ea"/>
              <a:cs typeface="+mn-cs"/>
            </a:rPr>
            <a:t>Number</a:t>
          </a:r>
          <a:r>
            <a:rPr lang="en-US" sz="1800" b="1" baseline="0">
              <a:solidFill>
                <a:sysClr val="windowText" lastClr="000000"/>
              </a:solidFill>
              <a:effectLst/>
              <a:latin typeface="+mn-lt"/>
              <a:ea typeface="+mn-ea"/>
              <a:cs typeface="+mn-cs"/>
            </a:rPr>
            <a:t> of Male Staff:</a:t>
          </a:r>
          <a:endParaRPr lang="en-US" sz="1800">
            <a:solidFill>
              <a:sysClr val="windowText" lastClr="000000"/>
            </a:solidFill>
            <a:effectLst/>
          </a:endParaRPr>
        </a:p>
        <a:p>
          <a:pPr algn="ctr" eaLnBrk="1" fontAlgn="auto" latinLnBrk="0" hangingPunct="1"/>
          <a:r>
            <a:rPr lang="en-US" sz="2400" b="1">
              <a:solidFill>
                <a:sysClr val="windowText" lastClr="000000"/>
              </a:solidFill>
              <a:effectLst/>
              <a:latin typeface="+mn-lt"/>
              <a:ea typeface="+mn-ea"/>
              <a:cs typeface="+mn-cs"/>
            </a:rPr>
            <a:t>430</a:t>
          </a:r>
          <a:endParaRPr lang="en-US" sz="2400">
            <a:solidFill>
              <a:sysClr val="windowText" lastClr="000000"/>
            </a:solidFill>
            <a:effectLst/>
          </a:endParaRPr>
        </a:p>
        <a:p>
          <a:pPr algn="ctr" eaLnBrk="1" fontAlgn="auto" latinLnBrk="0" hangingPunct="1"/>
          <a:r>
            <a:rPr lang="en-US" sz="1800" b="1">
              <a:solidFill>
                <a:sysClr val="windowText" lastClr="000000"/>
              </a:solidFill>
              <a:effectLst/>
              <a:latin typeface="+mn-lt"/>
              <a:ea typeface="+mn-ea"/>
              <a:cs typeface="+mn-cs"/>
            </a:rPr>
            <a:t>Number</a:t>
          </a:r>
          <a:r>
            <a:rPr lang="en-US" sz="1800" b="1" baseline="0">
              <a:solidFill>
                <a:sysClr val="windowText" lastClr="000000"/>
              </a:solidFill>
              <a:effectLst/>
              <a:latin typeface="+mn-lt"/>
              <a:ea typeface="+mn-ea"/>
              <a:cs typeface="+mn-cs"/>
            </a:rPr>
            <a:t> of Female Staff:</a:t>
          </a:r>
          <a:endParaRPr lang="en-US" sz="1800">
            <a:solidFill>
              <a:sysClr val="windowText" lastClr="000000"/>
            </a:solidFill>
            <a:effectLst/>
          </a:endParaRPr>
        </a:p>
        <a:p>
          <a:pPr algn="ctr" eaLnBrk="1" fontAlgn="auto" latinLnBrk="0" hangingPunct="1"/>
          <a:r>
            <a:rPr lang="en-US" sz="2400" b="1">
              <a:solidFill>
                <a:sysClr val="windowText" lastClr="000000"/>
              </a:solidFill>
              <a:effectLst/>
              <a:latin typeface="+mn-lt"/>
              <a:ea typeface="+mn-ea"/>
              <a:cs typeface="+mn-cs"/>
            </a:rPr>
            <a:t>405</a:t>
          </a:r>
          <a:endParaRPr lang="en-US" sz="2400">
            <a:solidFill>
              <a:sysClr val="windowText" lastClr="000000"/>
            </a:solidFill>
            <a:effectLst/>
          </a:endParaRPr>
        </a:p>
        <a:p>
          <a:pPr algn="ctr" eaLnBrk="1" fontAlgn="auto" latinLnBrk="0" hangingPunct="1"/>
          <a:r>
            <a:rPr lang="en-US" sz="1800" b="1">
              <a:solidFill>
                <a:sysClr val="windowText" lastClr="000000"/>
              </a:solidFill>
              <a:effectLst/>
              <a:latin typeface="+mn-lt"/>
              <a:ea typeface="+mn-ea"/>
              <a:cs typeface="+mn-cs"/>
            </a:rPr>
            <a:t>Number</a:t>
          </a:r>
          <a:r>
            <a:rPr lang="en-US" sz="1800" b="1" baseline="0">
              <a:solidFill>
                <a:sysClr val="windowText" lastClr="000000"/>
              </a:solidFill>
              <a:effectLst/>
              <a:latin typeface="+mn-lt"/>
              <a:ea typeface="+mn-ea"/>
              <a:cs typeface="+mn-cs"/>
            </a:rPr>
            <a:t> of Gender Flud Staff:</a:t>
          </a:r>
          <a:endParaRPr lang="en-US" sz="1800">
            <a:solidFill>
              <a:sysClr val="windowText" lastClr="000000"/>
            </a:solidFill>
            <a:effectLst/>
          </a:endParaRPr>
        </a:p>
        <a:p>
          <a:pPr algn="ctr" eaLnBrk="1" fontAlgn="auto" latinLnBrk="0" hangingPunct="1"/>
          <a:r>
            <a:rPr lang="en-US" sz="2400" b="1">
              <a:solidFill>
                <a:sysClr val="windowText" lastClr="000000"/>
              </a:solidFill>
              <a:effectLst/>
              <a:latin typeface="+mn-lt"/>
              <a:ea typeface="+mn-ea"/>
              <a:cs typeface="+mn-cs"/>
            </a:rPr>
            <a:t>37</a:t>
          </a:r>
          <a:endParaRPr lang="en-US" sz="2400">
            <a:solidFill>
              <a:sysClr val="windowText" lastClr="000000"/>
            </a:solidFill>
            <a:effectLst/>
          </a:endParaRPr>
        </a:p>
        <a:p>
          <a:pPr algn="l"/>
          <a:endParaRPr lang="en-US" sz="1100"/>
        </a:p>
      </xdr:txBody>
    </xdr:sp>
    <xdr:clientData/>
  </xdr:twoCellAnchor>
  <xdr:twoCellAnchor>
    <xdr:from>
      <xdr:col>0</xdr:col>
      <xdr:colOff>319086</xdr:colOff>
      <xdr:row>17</xdr:row>
      <xdr:rowOff>152400</xdr:rowOff>
    </xdr:from>
    <xdr:to>
      <xdr:col>2</xdr:col>
      <xdr:colOff>547685</xdr:colOff>
      <xdr:row>24</xdr:row>
      <xdr:rowOff>42863</xdr:rowOff>
    </xdr:to>
    <xdr:sp macro="" textlink="">
      <xdr:nvSpPr>
        <xdr:cNvPr id="17" name="Rectangle: Rounded Corners 16">
          <a:extLst>
            <a:ext uri="{FF2B5EF4-FFF2-40B4-BE49-F238E27FC236}">
              <a16:creationId xmlns:a16="http://schemas.microsoft.com/office/drawing/2014/main" id="{360DC65B-01BB-7DF9-D28A-A8384BA41BF5}"/>
            </a:ext>
          </a:extLst>
        </xdr:cNvPr>
        <xdr:cNvSpPr/>
      </xdr:nvSpPr>
      <xdr:spPr>
        <a:xfrm>
          <a:off x="319086" y="3871913"/>
          <a:ext cx="3486149" cy="1157288"/>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rPr>
            <a:t>Number</a:t>
          </a:r>
          <a:r>
            <a:rPr lang="en-US" sz="1600" b="1" baseline="0">
              <a:solidFill>
                <a:sysClr val="windowText" lastClr="000000"/>
              </a:solidFill>
            </a:rPr>
            <a:t> ofStaff earning less than 90,000:</a:t>
          </a:r>
        </a:p>
        <a:p>
          <a:pPr algn="l"/>
          <a:r>
            <a:rPr lang="en-US" sz="1600" b="1" baseline="0">
              <a:solidFill>
                <a:sysClr val="windowText" lastClr="000000"/>
              </a:solidFill>
            </a:rPr>
            <a:t>	      </a:t>
          </a:r>
          <a:r>
            <a:rPr lang="en-US" sz="2800" b="1" baseline="0">
              <a:solidFill>
                <a:sysClr val="windowText" lastClr="000000"/>
              </a:solidFill>
            </a:rPr>
            <a:t>604</a:t>
          </a:r>
          <a:endParaRPr lang="en-US" sz="2800" b="1">
            <a:solidFill>
              <a:sysClr val="windowText" lastClr="000000"/>
            </a:solidFill>
          </a:endParaRPr>
        </a:p>
      </xdr:txBody>
    </xdr:sp>
    <xdr:clientData/>
  </xdr:twoCellAnchor>
  <xdr:twoCellAnchor>
    <xdr:from>
      <xdr:col>24</xdr:col>
      <xdr:colOff>428626</xdr:colOff>
      <xdr:row>78</xdr:row>
      <xdr:rowOff>-1</xdr:rowOff>
    </xdr:from>
    <xdr:to>
      <xdr:col>36</xdr:col>
      <xdr:colOff>571500</xdr:colOff>
      <xdr:row>111</xdr:row>
      <xdr:rowOff>47624</xdr:rowOff>
    </xdr:to>
    <xdr:graphicFrame macro="">
      <xdr:nvGraphicFramePr>
        <xdr:cNvPr id="19" name="Chart 18">
          <a:extLst>
            <a:ext uri="{FF2B5EF4-FFF2-40B4-BE49-F238E27FC236}">
              <a16:creationId xmlns:a16="http://schemas.microsoft.com/office/drawing/2014/main" id="{FB397A40-D1F5-424D-9932-65FB6B6E0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 refreshedDate="44805.486018171294" backgroundQuery="1" createdVersion="8" refreshedVersion="8" minRefreshableVersion="3" recordCount="0" supportSubquery="1" supportAdvancedDrill="1" xr:uid="{B0A6FCB4-EB55-4EA5-A5D1-86FBF5A29E6F}">
  <cacheSource type="external" connectionId="1"/>
  <cacheFields count="3">
    <cacheField name="[emp].[Gender].[Gender]" caption="Gender" numFmtId="0" hierarchy="2" level="1">
      <sharedItems count="3">
        <s v="Female"/>
        <s v="Gender Fluid"/>
        <s v="Male"/>
      </sharedItems>
    </cacheField>
    <cacheField name="[Measures].[Count of Gender]" caption="Count of Gender" numFmtId="0" hierarchy="13" level="32767"/>
    <cacheField name="[emp].[Location].[Location]" caption="Location" numFmtId="0" hierarchy="6" level="1">
      <sharedItems count="3">
        <s v="Abuja"/>
        <s v="Kaduna"/>
        <s v="Lagos"/>
      </sharedItems>
    </cacheField>
  </cacheFields>
  <cacheHierarchies count="18">
    <cacheHierarchy uniqueName="[emp].[First Name]" caption="First Name" attribute="1" defaultMemberUniqueName="[emp].[First Name].[All]" allUniqueName="[emp].[First Name].[All]" dimensionUniqueName="[emp]" displayFolder="" count="0" memberValueDatatype="130" unbalanced="0"/>
    <cacheHierarchy uniqueName="[emp].[Last Name]" caption="Last Name" attribute="1" defaultMemberUniqueName="[emp].[Last Name].[All]" allUniqueName="[emp].[Last Name].[All]" dimensionUniqueName="[emp]" displayFolder="" count="0" memberValueDatatype="130" unbalanced="0"/>
    <cacheHierarchy uniqueName="[emp].[Gender]" caption="Gender" attribute="1" defaultMemberUniqueName="[emp].[Gender].[All]" allUniqueName="[emp].[Gender].[All]" dimensionUniqueName="[emp]" displayFolder="" count="2" memberValueDatatype="130" unbalanced="0">
      <fieldsUsage count="2">
        <fieldUsage x="-1"/>
        <fieldUsage x="0"/>
      </fieldsUsage>
    </cacheHierarchy>
    <cacheHierarchy uniqueName="[emp].[Department]" caption="Department" attribute="1" defaultMemberUniqueName="[emp].[Department].[All]" allUniqueName="[emp].[Department].[All]" dimensionUniqueName="[emp]" displayFolder="" count="0" memberValueDatatype="130" unbalanced="0"/>
    <cacheHierarchy uniqueName="[emp].[Salary]" caption="Salary" attribute="1" defaultMemberUniqueName="[emp].[Salary].[All]" allUniqueName="[emp].[Salary].[All]" dimensionUniqueName="[emp]" displayFolder="" count="0" memberValueDatatype="20" unbalanced="0"/>
    <cacheHierarchy uniqueName="[emp].[Salary Grouping]" caption="Salary Grouping" attribute="1" defaultMemberUniqueName="[emp].[Salary Grouping].[All]" allUniqueName="[emp].[Salary Grouping].[All]" dimensionUniqueName="[emp]" displayFolder="" count="0" memberValueDatatype="130" unbalanced="0"/>
    <cacheHierarchy uniqueName="[emp].[Location]" caption="Location" attribute="1" defaultMemberUniqueName="[emp].[Location].[All]" allUniqueName="[emp].[Location].[All]" dimensionUniqueName="[emp]" displayFolder="" count="2" memberValueDatatype="130" unbalanced="0">
      <fieldsUsage count="2">
        <fieldUsage x="-1"/>
        <fieldUsage x="2"/>
      </fieldsUsage>
    </cacheHierarchy>
    <cacheHierarchy uniqueName="[emp].[Rating]" caption="Rating" attribute="1" defaultMemberUniqueName="[emp].[Rating].[All]" allUniqueName="[emp].[Rating].[All]" dimensionUniqueName="[emp]" displayFolder="" count="0" memberValueDatatype="130" unbalanced="0"/>
    <cacheHierarchy uniqueName="[emp].[Helper Column]" caption="Helper Column" attribute="1" defaultMemberUniqueName="[emp].[Helper Column].[All]" allUniqueName="[emp].[Helper Column].[All]" dimensionUniqueName="[emp]" displayFolder="" count="0" memberValueDatatype="130" unbalanced="0"/>
    <cacheHierarchy uniqueName="[emp].[Bonus Percentage]" caption="Bonus Percentage" attribute="1" defaultMemberUniqueName="[emp].[Bonus Percentage].[All]" allUniqueName="[emp].[Bonus Percentage].[All]" dimensionUniqueName="[emp]" displayFolder="" count="0" memberValueDatatype="5" unbalanced="0"/>
    <cacheHierarchy uniqueName="[emp].[Column1]" caption="Column1" attribute="1" defaultMemberUniqueName="[emp].[Column1].[All]" allUniqueName="[emp].[Column1].[All]" dimensionUniqueName="[emp]" displayFolder="" count="0" memberValueDatatype="5" unbalanced="0"/>
    <cacheHierarchy uniqueName="[Measures].[__XL_Count emp]" caption="__XL_Count emp" measure="1" displayFolder="" measureGroup="emp" count="0" hidden="1"/>
    <cacheHierarchy uniqueName="[Measures].[__No measures defined]" caption="__No measures defined" measure="1" displayFolder="" count="0" hidden="1"/>
    <cacheHierarchy uniqueName="[Measures].[Count of Gender]" caption="Count of Gender" measure="1" displayFolder="" measureGroup="emp"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emp" count="0" hidden="1">
      <extLst>
        <ext xmlns:x15="http://schemas.microsoft.com/office/spreadsheetml/2010/11/main" uri="{B97F6D7D-B522-45F9-BDA1-12C45D357490}">
          <x15:cacheHierarchy aggregatedColumn="4"/>
        </ext>
      </extLst>
    </cacheHierarchy>
    <cacheHierarchy uniqueName="[Measures].[Max of Salary]" caption="Max of Salary" measure="1" displayFolder="" measureGroup="emp" count="0" hidden="1">
      <extLst>
        <ext xmlns:x15="http://schemas.microsoft.com/office/spreadsheetml/2010/11/main" uri="{B97F6D7D-B522-45F9-BDA1-12C45D357490}">
          <x15:cacheHierarchy aggregatedColumn="4"/>
        </ext>
      </extLst>
    </cacheHierarchy>
    <cacheHierarchy uniqueName="[Measures].[Min of Salary]" caption="Min of Salary" measure="1" displayFolder="" measureGroup="emp" count="0" hidden="1">
      <extLst>
        <ext xmlns:x15="http://schemas.microsoft.com/office/spreadsheetml/2010/11/main" uri="{B97F6D7D-B522-45F9-BDA1-12C45D357490}">
          <x15:cacheHierarchy aggregatedColumn="4"/>
        </ext>
      </extLst>
    </cacheHierarchy>
    <cacheHierarchy uniqueName="[Measures].[Average of Salary]" caption="Average of Salary" measure="1" displayFolder="" measureGroup="emp" count="0" hidden="1">
      <extLst>
        <ext xmlns:x15="http://schemas.microsoft.com/office/spreadsheetml/2010/11/main" uri="{B97F6D7D-B522-45F9-BDA1-12C45D357490}">
          <x15:cacheHierarchy aggregatedColumn="4"/>
        </ext>
      </extLst>
    </cacheHierarchy>
  </cacheHierarchies>
  <kpis count="0"/>
  <dimensions count="2">
    <dimension name="emp" uniqueName="[emp]" caption="emp"/>
    <dimension measure="1" name="Measures" uniqueName="[Measures]" caption="Measures"/>
  </dimensions>
  <measureGroups count="1">
    <measureGroup name="emp" caption="em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 refreshedDate="44805.486022685189" backgroundQuery="1" createdVersion="8" refreshedVersion="8" minRefreshableVersion="3" recordCount="0" supportSubquery="1" supportAdvancedDrill="1" xr:uid="{C250B519-9EC7-4186-A2D7-56937F2B8EDF}">
  <cacheSource type="external" connectionId="1"/>
  <cacheFields count="2">
    <cacheField name="[emp].[Gender].[Gender]" caption="Gender" numFmtId="0" hierarchy="2" level="1">
      <sharedItems count="3">
        <s v="Female"/>
        <s v="Gender Fluid"/>
        <s v="Male"/>
      </sharedItems>
    </cacheField>
    <cacheField name="[Measures].[Count of Gender]" caption="Count of Gender" numFmtId="0" hierarchy="13" level="32767"/>
  </cacheFields>
  <cacheHierarchies count="18">
    <cacheHierarchy uniqueName="[emp].[First Name]" caption="First Name" attribute="1" defaultMemberUniqueName="[emp].[First Name].[All]" allUniqueName="[emp].[First Name].[All]" dimensionUniqueName="[emp]" displayFolder="" count="0" memberValueDatatype="130" unbalanced="0"/>
    <cacheHierarchy uniqueName="[emp].[Last Name]" caption="Last Name" attribute="1" defaultMemberUniqueName="[emp].[Last Name].[All]" allUniqueName="[emp].[Last Name].[All]" dimensionUniqueName="[emp]" displayFolder="" count="0" memberValueDatatype="130" unbalanced="0"/>
    <cacheHierarchy uniqueName="[emp].[Gender]" caption="Gender" attribute="1" defaultMemberUniqueName="[emp].[Gender].[All]" allUniqueName="[emp].[Gender].[All]" dimensionUniqueName="[emp]" displayFolder="" count="2" memberValueDatatype="130" unbalanced="0">
      <fieldsUsage count="2">
        <fieldUsage x="-1"/>
        <fieldUsage x="0"/>
      </fieldsUsage>
    </cacheHierarchy>
    <cacheHierarchy uniqueName="[emp].[Department]" caption="Department" attribute="1" defaultMemberUniqueName="[emp].[Department].[All]" allUniqueName="[emp].[Department].[All]" dimensionUniqueName="[emp]" displayFolder="" count="0" memberValueDatatype="130" unbalanced="0"/>
    <cacheHierarchy uniqueName="[emp].[Salary]" caption="Salary" attribute="1" defaultMemberUniqueName="[emp].[Salary].[All]" allUniqueName="[emp].[Salary].[All]" dimensionUniqueName="[emp]" displayFolder="" count="0" memberValueDatatype="20" unbalanced="0"/>
    <cacheHierarchy uniqueName="[emp].[Salary Grouping]" caption="Salary Grouping" attribute="1" defaultMemberUniqueName="[emp].[Salary Grouping].[All]" allUniqueName="[emp].[Salary Grouping].[All]" dimensionUniqueName="[emp]" displayFolder="" count="0" memberValueDatatype="130" unbalanced="0"/>
    <cacheHierarchy uniqueName="[emp].[Location]" caption="Location" attribute="1" defaultMemberUniqueName="[emp].[Location].[All]" allUniqueName="[emp].[Location].[All]" dimensionUniqueName="[emp]" displayFolder="" count="0" memberValueDatatype="130" unbalanced="0"/>
    <cacheHierarchy uniqueName="[emp].[Rating]" caption="Rating" attribute="1" defaultMemberUniqueName="[emp].[Rating].[All]" allUniqueName="[emp].[Rating].[All]" dimensionUniqueName="[emp]" displayFolder="" count="0" memberValueDatatype="130" unbalanced="0"/>
    <cacheHierarchy uniqueName="[emp].[Helper Column]" caption="Helper Column" attribute="1" defaultMemberUniqueName="[emp].[Helper Column].[All]" allUniqueName="[emp].[Helper Column].[All]" dimensionUniqueName="[emp]" displayFolder="" count="0" memberValueDatatype="130" unbalanced="0"/>
    <cacheHierarchy uniqueName="[emp].[Bonus Percentage]" caption="Bonus Percentage" attribute="1" defaultMemberUniqueName="[emp].[Bonus Percentage].[All]" allUniqueName="[emp].[Bonus Percentage].[All]" dimensionUniqueName="[emp]" displayFolder="" count="0" memberValueDatatype="5" unbalanced="0"/>
    <cacheHierarchy uniqueName="[emp].[Column1]" caption="Column1" attribute="1" defaultMemberUniqueName="[emp].[Column1].[All]" allUniqueName="[emp].[Column1].[All]" dimensionUniqueName="[emp]" displayFolder="" count="0" memberValueDatatype="5" unbalanced="0"/>
    <cacheHierarchy uniqueName="[Measures].[__XL_Count emp]" caption="__XL_Count emp" measure="1" displayFolder="" measureGroup="emp" count="0" hidden="1"/>
    <cacheHierarchy uniqueName="[Measures].[__No measures defined]" caption="__No measures defined" measure="1" displayFolder="" count="0" hidden="1"/>
    <cacheHierarchy uniqueName="[Measures].[Count of Gender]" caption="Count of Gender" measure="1" displayFolder="" measureGroup="emp"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emp" count="0" hidden="1">
      <extLst>
        <ext xmlns:x15="http://schemas.microsoft.com/office/spreadsheetml/2010/11/main" uri="{B97F6D7D-B522-45F9-BDA1-12C45D357490}">
          <x15:cacheHierarchy aggregatedColumn="4"/>
        </ext>
      </extLst>
    </cacheHierarchy>
    <cacheHierarchy uniqueName="[Measures].[Max of Salary]" caption="Max of Salary" measure="1" displayFolder="" measureGroup="emp" count="0" hidden="1">
      <extLst>
        <ext xmlns:x15="http://schemas.microsoft.com/office/spreadsheetml/2010/11/main" uri="{B97F6D7D-B522-45F9-BDA1-12C45D357490}">
          <x15:cacheHierarchy aggregatedColumn="4"/>
        </ext>
      </extLst>
    </cacheHierarchy>
    <cacheHierarchy uniqueName="[Measures].[Min of Salary]" caption="Min of Salary" measure="1" displayFolder="" measureGroup="emp" count="0" hidden="1">
      <extLst>
        <ext xmlns:x15="http://schemas.microsoft.com/office/spreadsheetml/2010/11/main" uri="{B97F6D7D-B522-45F9-BDA1-12C45D357490}">
          <x15:cacheHierarchy aggregatedColumn="4"/>
        </ext>
      </extLst>
    </cacheHierarchy>
    <cacheHierarchy uniqueName="[Measures].[Average of Salary]" caption="Average of Salary" measure="1" displayFolder="" measureGroup="emp" count="0" hidden="1">
      <extLst>
        <ext xmlns:x15="http://schemas.microsoft.com/office/spreadsheetml/2010/11/main" uri="{B97F6D7D-B522-45F9-BDA1-12C45D357490}">
          <x15:cacheHierarchy aggregatedColumn="4"/>
        </ext>
      </extLst>
    </cacheHierarchy>
  </cacheHierarchies>
  <kpis count="0"/>
  <dimensions count="2">
    <dimension name="emp" uniqueName="[emp]" caption="emp"/>
    <dimension measure="1" name="Measures" uniqueName="[Measures]" caption="Measures"/>
  </dimensions>
  <measureGroups count="1">
    <measureGroup name="emp" caption="em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 refreshedDate="44805.486027199076" backgroundQuery="1" createdVersion="8" refreshedVersion="8" minRefreshableVersion="3" recordCount="0" supportSubquery="1" supportAdvancedDrill="1" xr:uid="{73994D37-A0B2-48D3-8407-737602249932}">
  <cacheSource type="external" connectionId="1"/>
  <cacheFields count="2">
    <cacheField name="[emp].[Gender].[Gender]" caption="Gender" numFmtId="0" hierarchy="2" level="1">
      <sharedItems count="3">
        <s v="Female"/>
        <s v="Gender Fluid"/>
        <s v="Male"/>
      </sharedItems>
    </cacheField>
    <cacheField name="[Measures].[Sum of Salary]" caption="Sum of Salary" numFmtId="0" hierarchy="14" level="32767"/>
  </cacheFields>
  <cacheHierarchies count="18">
    <cacheHierarchy uniqueName="[emp].[First Name]" caption="First Name" attribute="1" defaultMemberUniqueName="[emp].[First Name].[All]" allUniqueName="[emp].[First Name].[All]" dimensionUniqueName="[emp]" displayFolder="" count="0" memberValueDatatype="130" unbalanced="0"/>
    <cacheHierarchy uniqueName="[emp].[Last Name]" caption="Last Name" attribute="1" defaultMemberUniqueName="[emp].[Last Name].[All]" allUniqueName="[emp].[Last Name].[All]" dimensionUniqueName="[emp]" displayFolder="" count="0" memberValueDatatype="130" unbalanced="0"/>
    <cacheHierarchy uniqueName="[emp].[Gender]" caption="Gender" attribute="1" defaultMemberUniqueName="[emp].[Gender].[All]" allUniqueName="[emp].[Gender].[All]" dimensionUniqueName="[emp]" displayFolder="" count="2" memberValueDatatype="130" unbalanced="0">
      <fieldsUsage count="2">
        <fieldUsage x="-1"/>
        <fieldUsage x="0"/>
      </fieldsUsage>
    </cacheHierarchy>
    <cacheHierarchy uniqueName="[emp].[Department]" caption="Department" attribute="1" defaultMemberUniqueName="[emp].[Department].[All]" allUniqueName="[emp].[Department].[All]" dimensionUniqueName="[emp]" displayFolder="" count="0" memberValueDatatype="130" unbalanced="0"/>
    <cacheHierarchy uniqueName="[emp].[Salary]" caption="Salary" attribute="1" defaultMemberUniqueName="[emp].[Salary].[All]" allUniqueName="[emp].[Salary].[All]" dimensionUniqueName="[emp]" displayFolder="" count="0" memberValueDatatype="20" unbalanced="0"/>
    <cacheHierarchy uniqueName="[emp].[Salary Grouping]" caption="Salary Grouping" attribute="1" defaultMemberUniqueName="[emp].[Salary Grouping].[All]" allUniqueName="[emp].[Salary Grouping].[All]" dimensionUniqueName="[emp]" displayFolder="" count="0" memberValueDatatype="130" unbalanced="0"/>
    <cacheHierarchy uniqueName="[emp].[Location]" caption="Location" attribute="1" defaultMemberUniqueName="[emp].[Location].[All]" allUniqueName="[emp].[Location].[All]" dimensionUniqueName="[emp]" displayFolder="" count="0" memberValueDatatype="130" unbalanced="0"/>
    <cacheHierarchy uniqueName="[emp].[Rating]" caption="Rating" attribute="1" defaultMemberUniqueName="[emp].[Rating].[All]" allUniqueName="[emp].[Rating].[All]" dimensionUniqueName="[emp]" displayFolder="" count="0" memberValueDatatype="130" unbalanced="0"/>
    <cacheHierarchy uniqueName="[emp].[Helper Column]" caption="Helper Column" attribute="1" defaultMemberUniqueName="[emp].[Helper Column].[All]" allUniqueName="[emp].[Helper Column].[All]" dimensionUniqueName="[emp]" displayFolder="" count="0" memberValueDatatype="130" unbalanced="0"/>
    <cacheHierarchy uniqueName="[emp].[Bonus Percentage]" caption="Bonus Percentage" attribute="1" defaultMemberUniqueName="[emp].[Bonus Percentage].[All]" allUniqueName="[emp].[Bonus Percentage].[All]" dimensionUniqueName="[emp]" displayFolder="" count="0" memberValueDatatype="5" unbalanced="0"/>
    <cacheHierarchy uniqueName="[emp].[Column1]" caption="Column1" attribute="1" defaultMemberUniqueName="[emp].[Column1].[All]" allUniqueName="[emp].[Column1].[All]" dimensionUniqueName="[emp]" displayFolder="" count="0" memberValueDatatype="5" unbalanced="0"/>
    <cacheHierarchy uniqueName="[Measures].[__XL_Count emp]" caption="__XL_Count emp" measure="1" displayFolder="" measureGroup="emp" count="0" hidden="1"/>
    <cacheHierarchy uniqueName="[Measures].[__No measures defined]" caption="__No measures defined" measure="1" displayFolder="" count="0" hidden="1"/>
    <cacheHierarchy uniqueName="[Measures].[Count of Gender]" caption="Count of Gender" measure="1" displayFolder="" measureGroup="emp"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emp"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Salary]" caption="Max of Salary" measure="1" displayFolder="" measureGroup="emp" count="0" hidden="1">
      <extLst>
        <ext xmlns:x15="http://schemas.microsoft.com/office/spreadsheetml/2010/11/main" uri="{B97F6D7D-B522-45F9-BDA1-12C45D357490}">
          <x15:cacheHierarchy aggregatedColumn="4"/>
        </ext>
      </extLst>
    </cacheHierarchy>
    <cacheHierarchy uniqueName="[Measures].[Min of Salary]" caption="Min of Salary" measure="1" displayFolder="" measureGroup="emp" count="0" hidden="1">
      <extLst>
        <ext xmlns:x15="http://schemas.microsoft.com/office/spreadsheetml/2010/11/main" uri="{B97F6D7D-B522-45F9-BDA1-12C45D357490}">
          <x15:cacheHierarchy aggregatedColumn="4"/>
        </ext>
      </extLst>
    </cacheHierarchy>
    <cacheHierarchy uniqueName="[Measures].[Average of Salary]" caption="Average of Salary" measure="1" displayFolder="" measureGroup="emp" count="0" hidden="1">
      <extLst>
        <ext xmlns:x15="http://schemas.microsoft.com/office/spreadsheetml/2010/11/main" uri="{B97F6D7D-B522-45F9-BDA1-12C45D357490}">
          <x15:cacheHierarchy aggregatedColumn="4"/>
        </ext>
      </extLst>
    </cacheHierarchy>
  </cacheHierarchies>
  <kpis count="0"/>
  <dimensions count="2">
    <dimension name="emp" uniqueName="[emp]" caption="emp"/>
    <dimension measure="1" name="Measures" uniqueName="[Measures]" caption="Measures"/>
  </dimensions>
  <measureGroups count="1">
    <measureGroup name="emp" caption="em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4805.677777893521" createdVersion="8" refreshedVersion="8" minRefreshableVersion="3" recordCount="872" xr:uid="{2CABF5D4-B761-48E8-B5AF-285B5279F71E}">
  <cacheSource type="worksheet">
    <worksheetSource name="Emp"/>
  </cacheSource>
  <cacheFields count="11">
    <cacheField name="First Name" numFmtId="0">
      <sharedItems/>
    </cacheField>
    <cacheField name="Last Name" numFmtId="0">
      <sharedItems/>
    </cacheField>
    <cacheField name="Gender" numFmtId="0">
      <sharedItems count="3">
        <s v="Male"/>
        <s v="Female"/>
        <s v="Gender Fluid"/>
      </sharedItems>
    </cacheField>
    <cacheField name="Department" numFmtId="0">
      <sharedItems count="12">
        <s v="Sales"/>
        <s v="Engineering"/>
        <s v="Legal"/>
        <s v="Support"/>
        <s v="Human Resources"/>
        <s v="Business Development"/>
        <s v="Product Management"/>
        <s v="Training"/>
        <s v="Research and Development"/>
        <s v="Accounting"/>
        <s v="Services"/>
        <s v="Marketing"/>
      </sharedItems>
    </cacheField>
    <cacheField name="Salary" numFmtId="165">
      <sharedItems containsSemiMixedTypes="0" containsString="0" containsNumber="1" containsInteger="1" minValue="28130" maxValue="119930" count="779">
        <n v="88050"/>
        <n v="68220"/>
        <n v="56370"/>
        <n v="107090"/>
        <n v="108450"/>
        <n v="41160"/>
        <n v="109000"/>
        <n v="43020"/>
        <n v="37800"/>
        <n v="88380"/>
        <n v="84420"/>
        <n v="101760"/>
        <n v="110780"/>
        <n v="68430"/>
        <n v="105370"/>
        <n v="113800"/>
        <n v="76300"/>
        <n v="44530"/>
        <n v="63710"/>
        <n v="62780"/>
        <n v="119750"/>
        <n v="116980"/>
        <n v="35940"/>
        <n v="109040"/>
        <n v="109160"/>
        <n v="75540"/>
        <n v="30000"/>
        <n v="76210"/>
        <n v="108460"/>
        <n v="69070"/>
        <n v="116520"/>
        <n v="36460"/>
        <n v="50950"/>
        <n v="75440"/>
        <n v="84760"/>
        <n v="82240"/>
        <n v="28330"/>
        <n v="60580"/>
        <n v="45510"/>
        <n v="110770"/>
        <n v="86920"/>
        <n v="84680"/>
        <n v="36860"/>
        <n v="114010"/>
        <n v="54130"/>
        <n v="81720"/>
        <n v="84470"/>
        <n v="114600"/>
        <n v="114690"/>
        <n v="57350"/>
        <n v="51200"/>
        <n v="85260"/>
        <n v="71230"/>
        <n v="107660"/>
        <n v="75230"/>
        <n v="108080"/>
        <n v="28480"/>
        <n v="56620"/>
        <n v="103550"/>
        <n v="78500"/>
        <n v="93930"/>
        <n v="55310"/>
        <n v="49670"/>
        <n v="40770"/>
        <n v="106780"/>
        <n v="100730"/>
        <n v="74620"/>
        <n v="40450"/>
        <n v="60560"/>
        <n v="114900"/>
        <n v="69860"/>
        <n v="51320"/>
        <n v="103600"/>
        <n v="53540"/>
        <n v="98740"/>
        <n v="115090"/>
        <n v="51910"/>
        <n v="88690"/>
        <n v="109190"/>
        <n v="89610"/>
        <n v="109760"/>
        <n v="108390"/>
        <n v="29880"/>
        <n v="68090"/>
        <n v="90800"/>
        <n v="102930"/>
        <n v="29080"/>
        <n v="44450"/>
        <n v="97120"/>
        <n v="58840"/>
        <n v="77060"/>
        <n v="90080"/>
        <n v="35830"/>
        <n v="37110"/>
        <n v="112780"/>
        <n v="96000"/>
        <n v="112550"/>
        <n v="88330"/>
        <n v="116770"/>
        <n v="40270"/>
        <n v="96640"/>
        <n v="118100"/>
        <n v="43600"/>
        <n v="54520"/>
        <n v="57750"/>
        <n v="99970"/>
        <n v="62200"/>
        <n v="42990"/>
        <n v="117810"/>
        <n v="58130"/>
        <n v="86840"/>
        <n v="41700"/>
        <n v="72880"/>
        <n v="117150"/>
        <n v="97020"/>
        <n v="34830"/>
        <n v="38730"/>
        <n v="96790"/>
        <n v="68040"/>
        <n v="88510"/>
        <n v="65350"/>
        <n v="85740"/>
        <n v="92500"/>
        <n v="80770"/>
        <n v="48060"/>
        <n v="56830"/>
        <n v="72500"/>
        <n v="57080"/>
        <n v="104080"/>
        <n v="29770"/>
        <n v="48690"/>
        <n v="70080"/>
        <n v="69190"/>
        <n v="37920"/>
        <n v="89120"/>
        <n v="48140"/>
        <n v="69340"/>
        <n v="71330"/>
        <n v="67620"/>
        <n v="44300"/>
        <n v="40560"/>
        <n v="115230"/>
        <n v="39750"/>
        <n v="108970"/>
        <n v="112570"/>
        <n v="56810"/>
        <n v="42950"/>
        <n v="42820"/>
        <n v="101670"/>
        <n v="104750"/>
        <n v="43330"/>
        <n v="61430"/>
        <n v="105800"/>
        <n v="99470"/>
        <n v="68890"/>
        <n v="86940"/>
        <n v="118120"/>
        <n v="91120"/>
        <n v="41420"/>
        <n v="86010"/>
        <n v="30080"/>
        <n v="96800"/>
        <n v="31090"/>
        <n v="96140"/>
        <n v="98640"/>
        <n v="71510"/>
        <n v="86490"/>
        <n v="103240"/>
        <n v="47550"/>
        <n v="78490"/>
        <n v="61050"/>
        <n v="36370"/>
        <n v="47290"/>
        <n v="79650"/>
        <n v="119660"/>
        <n v="43200"/>
        <n v="89830"/>
        <n v="91500"/>
        <n v="29670"/>
        <n v="75720"/>
        <n v="81900"/>
        <n v="42380"/>
        <n v="32620"/>
        <n v="72040"/>
        <n v="77740"/>
        <n v="102140"/>
        <n v="105960"/>
        <n v="97400"/>
        <n v="99450"/>
        <n v="82670"/>
        <n v="99200"/>
        <n v="111480"/>
        <n v="84940"/>
        <n v="95340"/>
        <n v="47960"/>
        <n v="56710"/>
        <n v="71180"/>
        <n v="78180"/>
        <n v="84750"/>
        <n v="76560"/>
        <n v="35930"/>
        <n v="104410"/>
        <n v="84600"/>
        <n v="68800"/>
        <n v="86560"/>
        <n v="107340"/>
        <n v="111050"/>
        <n v="75320"/>
        <n v="57910"/>
        <n v="52670"/>
        <n v="48530"/>
        <n v="105470"/>
        <n v="98200"/>
        <n v="106190"/>
        <n v="52610"/>
        <n v="63450"/>
        <n v="74710"/>
        <n v="60330"/>
        <n v="61010"/>
        <n v="117020"/>
        <n v="77130"/>
        <n v="106930"/>
        <n v="62090"/>
        <n v="61330"/>
        <n v="105870"/>
        <n v="118300"/>
        <n v="99680"/>
        <n v="101500"/>
        <n v="46160"/>
        <n v="41930"/>
        <n v="73360"/>
        <n v="119550"/>
        <n v="53240"/>
        <n v="90880"/>
        <n v="47670"/>
        <n v="47760"/>
        <n v="47650"/>
        <n v="103360"/>
        <n v="72160"/>
        <n v="60800"/>
        <n v="74010"/>
        <n v="60760"/>
        <n v="74550"/>
        <n v="32500"/>
        <n v="110040"/>
        <n v="99750"/>
        <n v="92470"/>
        <n v="109980"/>
        <n v="41790"/>
        <n v="86360"/>
        <n v="65570"/>
        <n v="69160"/>
        <n v="41570"/>
        <n v="83400"/>
        <n v="67660"/>
        <n v="34470"/>
        <n v="78380"/>
        <n v="115640"/>
        <n v="82120"/>
        <n v="108160"/>
        <n v="108360"/>
        <n v="77840"/>
        <n v="85180"/>
        <n v="85920"/>
        <n v="106490"/>
        <n v="38520"/>
        <n v="49530"/>
        <n v="29610"/>
        <n v="84170"/>
        <n v="92190"/>
        <n v="87850"/>
        <n v="43700"/>
        <n v="31820"/>
        <n v="70230"/>
        <n v="96320"/>
        <n v="90700"/>
        <n v="67960"/>
        <n v="103110"/>
        <n v="59610"/>
        <n v="66570"/>
        <n v="74390"/>
        <n v="67010"/>
        <n v="109710"/>
        <n v="110910"/>
        <n v="80060"/>
        <n v="108250"/>
        <n v="104340"/>
        <n v="38440"/>
        <n v="50800"/>
        <n v="34980"/>
        <n v="77260"/>
        <n v="117940"/>
        <n v="31040"/>
        <n v="31170"/>
        <n v="116240"/>
        <n v="115190"/>
        <n v="79570"/>
        <n v="95680"/>
        <n v="107110"/>
        <n v="66100"/>
        <n v="39960"/>
        <n v="29890"/>
        <n v="48170"/>
        <n v="72840"/>
        <n v="68970"/>
        <n v="89090"/>
        <n v="118450"/>
        <n v="80360"/>
        <n v="104770"/>
        <n v="70440"/>
        <n v="56900"/>
        <n v="118800"/>
        <n v="115080"/>
        <n v="39540"/>
        <n v="106460"/>
        <n v="94530"/>
        <n v="71590"/>
        <n v="104900"/>
        <n v="33050"/>
        <n v="96920"/>
        <n v="98400"/>
        <n v="50020"/>
        <n v="71210"/>
        <n v="53180"/>
        <n v="107020"/>
        <n v="58400"/>
        <n v="49000"/>
        <n v="85530"/>
        <n v="53950"/>
        <n v="41140"/>
        <n v="49920"/>
        <n v="39700"/>
        <n v="43900"/>
        <n v="29420"/>
        <n v="58280"/>
        <n v="67980"/>
        <n v="49760"/>
        <n v="69910"/>
        <n v="112370"/>
        <n v="28580"/>
        <n v="43590"/>
        <n v="78840"/>
        <n v="77100"/>
        <n v="66020"/>
        <n v="70930"/>
        <n v="40980"/>
        <n v="48980"/>
        <n v="110820"/>
        <n v="61690"/>
        <n v="104800"/>
        <n v="56280"/>
        <n v="52590"/>
        <n v="72350"/>
        <n v="39940"/>
        <n v="28130"/>
        <n v="69460"/>
        <n v="109030"/>
        <n v="66460"/>
        <n v="114510"/>
        <n v="86230"/>
        <n v="73240"/>
        <n v="53920"/>
        <n v="113690"/>
        <n v="101790"/>
        <n v="38930"/>
        <n v="57090"/>
        <n v="106170"/>
        <n v="59550"/>
        <n v="89960"/>
        <n v="58850"/>
        <n v="68200"/>
        <n v="90130"/>
        <n v="45060"/>
        <n v="66370"/>
        <n v="85880"/>
        <n v="59260"/>
        <n v="61790"/>
        <n v="48180"/>
        <n v="74800"/>
        <n v="31020"/>
        <n v="37550"/>
        <n v="81260"/>
        <n v="36710"/>
        <n v="98360"/>
        <n v="39680"/>
        <n v="101390"/>
        <n v="80700"/>
        <n v="78020"/>
        <n v="115490"/>
        <n v="111910"/>
        <n v="109050"/>
        <n v="109380"/>
        <n v="69710"/>
        <n v="57620"/>
        <n v="101190"/>
        <n v="45450"/>
        <n v="54140"/>
        <n v="117520"/>
        <n v="93210"/>
        <n v="110890"/>
        <n v="96660"/>
        <n v="118360"/>
        <n v="88030"/>
        <n v="51520"/>
        <n v="61210"/>
        <n v="52750"/>
        <n v="47270"/>
        <n v="118060"/>
        <n v="37360"/>
        <n v="66510"/>
        <n v="29530"/>
        <n v="60440"/>
        <n v="90530"/>
        <n v="67950"/>
        <n v="105120"/>
        <n v="60570"/>
        <n v="119110"/>
        <n v="70360"/>
        <n v="33630"/>
        <n v="53870"/>
        <n v="111190"/>
        <n v="29970"/>
        <n v="64960"/>
        <n v="111230"/>
        <n v="99530"/>
        <n v="35980"/>
        <n v="65700"/>
        <n v="109170"/>
        <n v="95020"/>
        <n v="87290"/>
        <n v="97110"/>
        <n v="59430"/>
        <n v="112120"/>
        <n v="75870"/>
        <n v="93270"/>
        <n v="42730"/>
        <n v="80610"/>
        <n v="69060"/>
        <n v="31280"/>
        <n v="96610"/>
        <n v="37020"/>
        <n v="54970"/>
        <n v="41910"/>
        <n v="116970"/>
        <n v="86390"/>
        <n v="71820"/>
        <n v="85460"/>
        <n v="91190"/>
        <n v="93160"/>
        <n v="110950"/>
        <n v="35990"/>
        <n v="39970"/>
        <n v="79520"/>
        <n v="52120"/>
        <n v="60010"/>
        <n v="35440"/>
        <n v="105610"/>
        <n v="113280"/>
        <n v="41980"/>
        <n v="103670"/>
        <n v="89690"/>
        <n v="87620"/>
        <n v="48250"/>
        <n v="85780"/>
        <n v="54010"/>
        <n v="75480"/>
        <n v="93500"/>
        <n v="98630"/>
        <n v="76390"/>
        <n v="68010"/>
        <n v="58030"/>
        <n v="59300"/>
        <n v="51800"/>
        <n v="57930"/>
        <n v="40530"/>
        <n v="48290"/>
        <n v="63720"/>
        <n v="84500"/>
        <n v="67430"/>
        <n v="69760"/>
        <n v="33030"/>
        <n v="80170"/>
        <n v="43510"/>
        <n v="49390"/>
        <n v="47910"/>
        <n v="35740"/>
        <n v="42240"/>
        <n v="36540"/>
        <n v="85720"/>
        <n v="34620"/>
        <n v="62690"/>
        <n v="30250"/>
        <n v="103160"/>
        <n v="109790"/>
        <n v="33760"/>
        <n v="36740"/>
        <n v="31240"/>
        <n v="84200"/>
        <n v="95980"/>
        <n v="65920"/>
        <n v="113620"/>
        <n v="60140"/>
        <n v="34650"/>
        <n v="84740"/>
        <n v="88360"/>
        <n v="116220"/>
        <n v="106890"/>
        <n v="107440"/>
        <n v="29810"/>
        <n v="105330"/>
        <n v="43110"/>
        <n v="52630"/>
        <n v="46350"/>
        <n v="69730"/>
        <n v="110200"/>
        <n v="52140"/>
        <n v="32810"/>
        <n v="46990"/>
        <n v="33560"/>
        <n v="33890"/>
        <n v="51740"/>
        <n v="51650"/>
        <n v="115980"/>
        <n v="58370"/>
        <n v="106670"/>
        <n v="44850"/>
        <n v="75600"/>
        <n v="69120"/>
        <n v="31200"/>
        <n v="42160"/>
        <n v="110830"/>
        <n v="83180"/>
        <n v="46750"/>
        <n v="78540"/>
        <n v="77000"/>
        <n v="74920"/>
        <n v="36550"/>
        <n v="95950"/>
        <n v="77910"/>
        <n v="116670"/>
        <n v="71920"/>
        <n v="39340"/>
        <n v="103490"/>
        <n v="87740"/>
        <n v="113980"/>
        <n v="41600"/>
        <n v="114470"/>
        <n v="31050"/>
        <n v="76620"/>
        <n v="76190"/>
        <n v="50450"/>
        <n v="29330"/>
        <n v="76930"/>
        <n v="33800"/>
        <n v="44820"/>
        <n v="84310"/>
        <n v="108600"/>
        <n v="47000"/>
        <n v="59810"/>
        <n v="90340"/>
        <n v="64270"/>
        <n v="103990"/>
        <n v="70380"/>
        <n v="89020"/>
        <n v="113750"/>
        <n v="32720"/>
        <n v="61920"/>
        <n v="74600"/>
        <n v="38030"/>
        <n v="30940"/>
        <n v="28870"/>
        <n v="87930"/>
        <n v="101610"/>
        <n v="28310"/>
        <n v="89840"/>
        <n v="96250"/>
        <n v="112460"/>
        <n v="115440"/>
        <n v="33920"/>
        <n v="46280"/>
        <n v="58940"/>
        <n v="96750"/>
        <n v="101220"/>
        <n v="63020"/>
        <n v="75920"/>
        <n v="93080"/>
        <n v="68860"/>
        <n v="118980"/>
        <n v="70650"/>
        <n v="77050"/>
        <n v="89360"/>
        <n v="37840"/>
        <n v="89160"/>
        <n v="74110"/>
        <n v="31630"/>
        <n v="40910"/>
        <n v="32190"/>
        <n v="73490"/>
        <n v="52220"/>
        <n v="68900"/>
        <n v="83750"/>
        <n v="49520"/>
        <n v="53910"/>
        <n v="109870"/>
        <n v="61620"/>
        <n v="57000"/>
        <n v="70610"/>
        <n v="51860"/>
        <n v="60130"/>
        <n v="58260"/>
        <n v="70020"/>
        <n v="35670"/>
        <n v="67630"/>
        <n v="71030"/>
        <n v="85670"/>
        <n v="61700"/>
        <n v="66140"/>
        <n v="68980"/>
        <n v="114430"/>
        <n v="53760"/>
        <n v="91310"/>
        <n v="117840"/>
        <n v="31830"/>
        <n v="47360"/>
        <n v="86740"/>
        <n v="87400"/>
        <n v="75090"/>
        <n v="92340"/>
        <n v="58830"/>
        <n v="32140"/>
        <n v="102520"/>
        <n v="79590"/>
        <n v="28970"/>
        <n v="92700"/>
        <n v="36150"/>
        <n v="52960"/>
        <n v="31920"/>
        <n v="104210"/>
        <n v="40750"/>
        <n v="98020"/>
        <n v="96620"/>
        <n v="40400"/>
        <n v="81220"/>
        <n v="75880"/>
        <n v="91930"/>
        <n v="107790"/>
        <n v="69970"/>
        <n v="114180"/>
        <n v="85330"/>
        <n v="36820"/>
        <n v="116890"/>
        <n v="78710"/>
        <n v="86470"/>
        <n v="77110"/>
        <n v="86570"/>
        <n v="117850"/>
        <n v="80030"/>
        <n v="76320"/>
        <n v="110730"/>
        <n v="86990"/>
        <n v="74410"/>
        <n v="87610"/>
        <n v="103340"/>
        <n v="46470"/>
        <n v="108290"/>
        <n v="78640"/>
        <n v="75990"/>
        <n v="55280"/>
        <n v="98010"/>
        <n v="50310"/>
        <n v="91360"/>
        <n v="115920"/>
        <n v="56870"/>
        <n v="75970"/>
        <n v="52270"/>
        <n v="58960"/>
        <n v="37900"/>
        <n v="66610"/>
        <n v="44120"/>
        <n v="32270"/>
        <n v="45590"/>
        <n v="94070"/>
        <n v="41220"/>
        <n v="119930"/>
        <n v="94820"/>
        <n v="38830"/>
        <n v="70760"/>
        <n v="71540"/>
        <n v="104680"/>
        <n v="63370"/>
        <n v="106400"/>
        <n v="36920"/>
        <n v="57820"/>
        <n v="93740"/>
        <n v="93960"/>
        <n v="107220"/>
        <n v="90150"/>
        <n v="94020"/>
        <n v="42970"/>
        <n v="33410"/>
        <n v="119670"/>
        <n v="115380"/>
        <n v="75010"/>
        <n v="104120"/>
        <n v="82680"/>
        <n v="52250"/>
        <n v="83190"/>
        <n v="83590"/>
        <n v="107700"/>
        <n v="102130"/>
        <n v="116090"/>
        <n v="74360"/>
        <n v="78440"/>
        <n v="113760"/>
        <n v="93880"/>
        <n v="85000"/>
        <n v="72550"/>
        <n v="72360"/>
        <n v="114890"/>
        <n v="107580"/>
        <n v="36040"/>
        <n v="35010"/>
        <n v="74280"/>
        <n v="115790"/>
        <n v="38330"/>
        <n v="70270"/>
        <n v="37060"/>
        <n v="58100"/>
        <n v="99780"/>
        <n v="119020"/>
        <n v="92940"/>
        <n v="77470"/>
        <n v="45650"/>
        <n v="88430"/>
        <n v="36880"/>
        <n v="111820"/>
        <n v="92870"/>
        <n v="100360"/>
        <n v="48950"/>
        <n v="52810"/>
        <n v="78560"/>
        <n v="75280"/>
        <n v="93130"/>
        <n v="105290"/>
        <n v="101420"/>
        <n v="54780"/>
        <n v="63560"/>
        <n v="68480"/>
        <n v="99460"/>
        <n v="100420"/>
        <n v="39650"/>
        <n v="56250"/>
        <n v="57640"/>
        <n v="43150"/>
        <n v="29590"/>
        <n v="86240"/>
        <n v="36480"/>
        <n v="48590"/>
        <n v="41670"/>
        <n v="92010"/>
        <n v="59560"/>
        <n v="114810"/>
        <n v="113790"/>
        <n v="38250"/>
        <n v="99630"/>
        <n v="86340"/>
        <n v="88590"/>
        <n v="61100"/>
        <n v="71240"/>
        <n v="114650"/>
        <n v="76900"/>
        <n v="116590"/>
        <n v="78390"/>
        <n v="103610"/>
        <n v="98110"/>
        <n v="71370"/>
        <n v="67910"/>
        <n v="100370"/>
        <n v="90240"/>
      </sharedItems>
    </cacheField>
    <cacheField name="Salary Grouping" numFmtId="165">
      <sharedItems count="10">
        <s v="Almost High"/>
        <s v="Over Half"/>
        <s v="Mid-Level"/>
        <s v="Higher"/>
        <s v="Low"/>
        <s v="Really Low"/>
        <s v="Highest"/>
        <s v="Okay"/>
        <s v="Very Low"/>
        <s v="High"/>
      </sharedItems>
    </cacheField>
    <cacheField name="Location" numFmtId="0">
      <sharedItems count="3">
        <s v="Lagos"/>
        <s v="Kaduna"/>
        <s v="Abuja"/>
      </sharedItems>
    </cacheField>
    <cacheField name="Rating" numFmtId="0">
      <sharedItems/>
    </cacheField>
    <cacheField name="Bonus Criteria" numFmtId="0">
      <sharedItems/>
    </cacheField>
    <cacheField name="Bonus Percentage" numFmtId="10">
      <sharedItems containsSemiMixedTypes="0" containsString="0" containsNumber="1" minValue="5.0000000000000001E-3" maxValue="9.9000000000000005E-2"/>
    </cacheField>
    <cacheField name="Bonus" numFmtId="165">
      <sharedItems containsSemiMixedTypes="0" containsString="0" containsNumber="1" minValue="28471.65" maxValue="127096.85"/>
    </cacheField>
  </cacheFields>
  <extLst>
    <ext xmlns:x14="http://schemas.microsoft.com/office/spreadsheetml/2009/9/main" uri="{725AE2AE-9491-48be-B2B4-4EB974FC3084}">
      <x14:pivotCacheDefinition pivotCacheId="134827436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 refreshedDate="44805.889337499997" backgroundQuery="1" createdVersion="8" refreshedVersion="8" minRefreshableVersion="3" recordCount="0" supportSubquery="1" supportAdvancedDrill="1" xr:uid="{01A2DA6D-77D0-41AB-A9C7-78ED19DF797A}">
  <cacheSource type="external" connectionId="1"/>
  <cacheFields count="4">
    <cacheField name="[Measures].[Count of Gender]" caption="Count of Gender" numFmtId="0" hierarchy="13" level="32767"/>
    <cacheField name="[emp].[Department].[Department]" caption="Department" numFmtId="0" hierarchy="3" level="1">
      <sharedItems count="12">
        <s v="Accounting"/>
        <s v="Business Development"/>
        <s v="Engineering"/>
        <s v="Human Resources"/>
        <s v="Legal"/>
        <s v="Marketing"/>
        <s v="Product Management"/>
        <s v="Research and Development"/>
        <s v="Sales"/>
        <s v="Services"/>
        <s v="Support"/>
        <s v="Training"/>
      </sharedItems>
    </cacheField>
    <cacheField name="[emp].[Gender].[Gender]" caption="Gender" numFmtId="0" hierarchy="2" level="1">
      <sharedItems count="3">
        <s v="Female"/>
        <s v="Gender Fluid"/>
        <s v="Male"/>
      </sharedItems>
    </cacheField>
    <cacheField name="[emp].[Location].[Location]" caption="Location" numFmtId="0" hierarchy="6" level="1">
      <sharedItems containsSemiMixedTypes="0" containsNonDate="0" containsString="0"/>
    </cacheField>
  </cacheFields>
  <cacheHierarchies count="18">
    <cacheHierarchy uniqueName="[emp].[First Name]" caption="First Name" attribute="1" defaultMemberUniqueName="[emp].[First Name].[All]" allUniqueName="[emp].[First Name].[All]" dimensionUniqueName="[emp]" displayFolder="" count="2" memberValueDatatype="130" unbalanced="0"/>
    <cacheHierarchy uniqueName="[emp].[Last Name]" caption="Last Name" attribute="1" defaultMemberUniqueName="[emp].[Last Name].[All]" allUniqueName="[emp].[Last Name].[All]" dimensionUniqueName="[emp]" displayFolder="" count="2" memberValueDatatype="130" unbalanced="0"/>
    <cacheHierarchy uniqueName="[emp].[Gender]" caption="Gender" attribute="1" defaultMemberUniqueName="[emp].[Gender].[All]" allUniqueName="[emp].[Gender].[All]" dimensionUniqueName="[emp]" displayFolder="" count="2" memberValueDatatype="130" unbalanced="0">
      <fieldsUsage count="2">
        <fieldUsage x="-1"/>
        <fieldUsage x="2"/>
      </fieldsUsage>
    </cacheHierarchy>
    <cacheHierarchy uniqueName="[emp].[Department]" caption="Department" attribute="1" defaultMemberUniqueName="[emp].[Department].[All]" allUniqueName="[emp].[Department].[All]" dimensionUniqueName="[emp]" displayFolder="" count="2" memberValueDatatype="130" unbalanced="0">
      <fieldsUsage count="2">
        <fieldUsage x="-1"/>
        <fieldUsage x="1"/>
      </fieldsUsage>
    </cacheHierarchy>
    <cacheHierarchy uniqueName="[emp].[Salary]" caption="Salary" attribute="1" defaultMemberUniqueName="[emp].[Salary].[All]" allUniqueName="[emp].[Salary].[All]" dimensionUniqueName="[emp]" displayFolder="" count="2" memberValueDatatype="20" unbalanced="0"/>
    <cacheHierarchy uniqueName="[emp].[Salary Grouping]" caption="Salary Grouping" attribute="1" defaultMemberUniqueName="[emp].[Salary Grouping].[All]" allUniqueName="[emp].[Salary Grouping].[All]" dimensionUniqueName="[emp]" displayFolder="" count="2" memberValueDatatype="130" unbalanced="0"/>
    <cacheHierarchy uniqueName="[emp].[Location]" caption="Location" attribute="1" defaultMemberUniqueName="[emp].[Location].[All]" allUniqueName="[emp].[Location].[All]" dimensionUniqueName="[emp]" displayFolder="" count="2" memberValueDatatype="130" unbalanced="0">
      <fieldsUsage count="2">
        <fieldUsage x="-1"/>
        <fieldUsage x="3"/>
      </fieldsUsage>
    </cacheHierarchy>
    <cacheHierarchy uniqueName="[emp].[Rating]" caption="Rating" attribute="1" defaultMemberUniqueName="[emp].[Rating].[All]" allUniqueName="[emp].[Rating].[All]" dimensionUniqueName="[emp]" displayFolder="" count="2" memberValueDatatype="130" unbalanced="0"/>
    <cacheHierarchy uniqueName="[emp].[Helper Column]" caption="Helper Column" attribute="1" defaultMemberUniqueName="[emp].[Helper Column].[All]" allUniqueName="[emp].[Helper Column].[All]" dimensionUniqueName="[emp]" displayFolder="" count="2" memberValueDatatype="130" unbalanced="0"/>
    <cacheHierarchy uniqueName="[emp].[Bonus Percentage]" caption="Bonus Percentage" attribute="1" defaultMemberUniqueName="[emp].[Bonus Percentage].[All]" allUniqueName="[emp].[Bonus Percentage].[All]" dimensionUniqueName="[emp]" displayFolder="" count="2" memberValueDatatype="5" unbalanced="0"/>
    <cacheHierarchy uniqueName="[emp].[Column1]" caption="Column1" attribute="1" defaultMemberUniqueName="[emp].[Column1].[All]" allUniqueName="[emp].[Column1].[All]" dimensionUniqueName="[emp]" displayFolder="" count="2" memberValueDatatype="5" unbalanced="0"/>
    <cacheHierarchy uniqueName="[Measures].[__XL_Count emp]" caption="__XL_Count emp" measure="1" displayFolder="" measureGroup="emp" count="0" hidden="1"/>
    <cacheHierarchy uniqueName="[Measures].[__No measures defined]" caption="__No measures defined" measure="1" displayFolder="" count="0" hidden="1"/>
    <cacheHierarchy uniqueName="[Measures].[Count of Gender]" caption="Count of Gender" measure="1" displayFolder="" measureGroup="emp"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emp" count="0" hidden="1">
      <extLst>
        <ext xmlns:x15="http://schemas.microsoft.com/office/spreadsheetml/2010/11/main" uri="{B97F6D7D-B522-45F9-BDA1-12C45D357490}">
          <x15:cacheHierarchy aggregatedColumn="4"/>
        </ext>
      </extLst>
    </cacheHierarchy>
    <cacheHierarchy uniqueName="[Measures].[Max of Salary]" caption="Max of Salary" measure="1" displayFolder="" measureGroup="emp" count="0" hidden="1">
      <extLst>
        <ext xmlns:x15="http://schemas.microsoft.com/office/spreadsheetml/2010/11/main" uri="{B97F6D7D-B522-45F9-BDA1-12C45D357490}">
          <x15:cacheHierarchy aggregatedColumn="4"/>
        </ext>
      </extLst>
    </cacheHierarchy>
    <cacheHierarchy uniqueName="[Measures].[Min of Salary]" caption="Min of Salary" measure="1" displayFolder="" measureGroup="emp" count="0" hidden="1">
      <extLst>
        <ext xmlns:x15="http://schemas.microsoft.com/office/spreadsheetml/2010/11/main" uri="{B97F6D7D-B522-45F9-BDA1-12C45D357490}">
          <x15:cacheHierarchy aggregatedColumn="4"/>
        </ext>
      </extLst>
    </cacheHierarchy>
    <cacheHierarchy uniqueName="[Measures].[Average of Salary]" caption="Average of Salary" measure="1" displayFolder="" measureGroup="emp" count="0" hidden="1">
      <extLst>
        <ext xmlns:x15="http://schemas.microsoft.com/office/spreadsheetml/2010/11/main" uri="{B97F6D7D-B522-45F9-BDA1-12C45D357490}">
          <x15:cacheHierarchy aggregatedColumn="4"/>
        </ext>
      </extLst>
    </cacheHierarchy>
  </cacheHierarchies>
  <kpis count="0"/>
  <dimensions count="2">
    <dimension name="emp" uniqueName="[emp]" caption="emp"/>
    <dimension measure="1" name="Measures" uniqueName="[Measures]" caption="Measures"/>
  </dimensions>
  <measureGroups count="1">
    <measureGroup name="emp" caption="em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 refreshedDate="44805.896499537041" backgroundQuery="1" createdVersion="8" refreshedVersion="8" minRefreshableVersion="3" recordCount="0" supportSubquery="1" supportAdvancedDrill="1" xr:uid="{FC34FF31-6D21-4248-AB97-3D7B98169F03}">
  <cacheSource type="external" connectionId="1"/>
  <cacheFields count="4">
    <cacheField name="[emp].[Rating].[Rating]" caption="Rating" numFmtId="0" hierarchy="7" level="1">
      <sharedItems count="5">
        <s v="Average"/>
        <s v="Good"/>
        <s v="Poor"/>
        <s v="Very Good"/>
        <s v="Very Poor"/>
      </sharedItems>
    </cacheField>
    <cacheField name="[emp].[Gender].[Gender]" caption="Gender" numFmtId="0" hierarchy="2" level="1">
      <sharedItems count="3">
        <s v="Female"/>
        <s v="Gender Fluid"/>
        <s v="Male"/>
      </sharedItems>
    </cacheField>
    <cacheField name="[Measures].[Count of Gender]" caption="Count of Gender" numFmtId="0" hierarchy="13" level="32767"/>
    <cacheField name="[emp].[Location].[Location]" caption="Location" numFmtId="0" hierarchy="6" level="1">
      <sharedItems containsSemiMixedTypes="0" containsNonDate="0" containsString="0"/>
    </cacheField>
  </cacheFields>
  <cacheHierarchies count="18">
    <cacheHierarchy uniqueName="[emp].[First Name]" caption="First Name" attribute="1" defaultMemberUniqueName="[emp].[First Name].[All]" allUniqueName="[emp].[First Name].[All]" dimensionUniqueName="[emp]" displayFolder="" count="2" memberValueDatatype="130" unbalanced="0"/>
    <cacheHierarchy uniqueName="[emp].[Last Name]" caption="Last Name" attribute="1" defaultMemberUniqueName="[emp].[Last Name].[All]" allUniqueName="[emp].[Last Name].[All]" dimensionUniqueName="[emp]" displayFolder="" count="2" memberValueDatatype="130" unbalanced="0"/>
    <cacheHierarchy uniqueName="[emp].[Gender]" caption="Gender" attribute="1" defaultMemberUniqueName="[emp].[Gender].[All]" allUniqueName="[emp].[Gender].[All]" dimensionUniqueName="[emp]" displayFolder="" count="2" memberValueDatatype="130" unbalanced="0">
      <fieldsUsage count="2">
        <fieldUsage x="-1"/>
        <fieldUsage x="1"/>
      </fieldsUsage>
    </cacheHierarchy>
    <cacheHierarchy uniqueName="[emp].[Department]" caption="Department" attribute="1" defaultMemberUniqueName="[emp].[Department].[All]" allUniqueName="[emp].[Department].[All]" dimensionUniqueName="[emp]" displayFolder="" count="2" memberValueDatatype="130" unbalanced="0"/>
    <cacheHierarchy uniqueName="[emp].[Salary]" caption="Salary" attribute="1" defaultMemberUniqueName="[emp].[Salary].[All]" allUniqueName="[emp].[Salary].[All]" dimensionUniqueName="[emp]" displayFolder="" count="2" memberValueDatatype="20" unbalanced="0"/>
    <cacheHierarchy uniqueName="[emp].[Salary Grouping]" caption="Salary Grouping" attribute="1" defaultMemberUniqueName="[emp].[Salary Grouping].[All]" allUniqueName="[emp].[Salary Grouping].[All]" dimensionUniqueName="[emp]" displayFolder="" count="2" memberValueDatatype="130" unbalanced="0"/>
    <cacheHierarchy uniqueName="[emp].[Location]" caption="Location" attribute="1" defaultMemberUniqueName="[emp].[Location].[All]" allUniqueName="[emp].[Location].[All]" dimensionUniqueName="[emp]" displayFolder="" count="2" memberValueDatatype="130" unbalanced="0">
      <fieldsUsage count="2">
        <fieldUsage x="-1"/>
        <fieldUsage x="3"/>
      </fieldsUsage>
    </cacheHierarchy>
    <cacheHierarchy uniqueName="[emp].[Rating]" caption="Rating" attribute="1" defaultMemberUniqueName="[emp].[Rating].[All]" allUniqueName="[emp].[Rating].[All]" dimensionUniqueName="[emp]" displayFolder="" count="2" memberValueDatatype="130" unbalanced="0">
      <fieldsUsage count="2">
        <fieldUsage x="-1"/>
        <fieldUsage x="0"/>
      </fieldsUsage>
    </cacheHierarchy>
    <cacheHierarchy uniqueName="[emp].[Helper Column]" caption="Helper Column" attribute="1" defaultMemberUniqueName="[emp].[Helper Column].[All]" allUniqueName="[emp].[Helper Column].[All]" dimensionUniqueName="[emp]" displayFolder="" count="2" memberValueDatatype="130" unbalanced="0"/>
    <cacheHierarchy uniqueName="[emp].[Bonus Percentage]" caption="Bonus Percentage" attribute="1" defaultMemberUniqueName="[emp].[Bonus Percentage].[All]" allUniqueName="[emp].[Bonus Percentage].[All]" dimensionUniqueName="[emp]" displayFolder="" count="2" memberValueDatatype="5" unbalanced="0"/>
    <cacheHierarchy uniqueName="[emp].[Column1]" caption="Column1" attribute="1" defaultMemberUniqueName="[emp].[Column1].[All]" allUniqueName="[emp].[Column1].[All]" dimensionUniqueName="[emp]" displayFolder="" count="2" memberValueDatatype="5" unbalanced="0"/>
    <cacheHierarchy uniqueName="[Measures].[__XL_Count emp]" caption="__XL_Count emp" measure="1" displayFolder="" measureGroup="emp" count="0" hidden="1"/>
    <cacheHierarchy uniqueName="[Measures].[__No measures defined]" caption="__No measures defined" measure="1" displayFolder="" count="0" hidden="1"/>
    <cacheHierarchy uniqueName="[Measures].[Count of Gender]" caption="Count of Gender" measure="1" displayFolder="" measureGroup="emp"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emp" count="0" hidden="1">
      <extLst>
        <ext xmlns:x15="http://schemas.microsoft.com/office/spreadsheetml/2010/11/main" uri="{B97F6D7D-B522-45F9-BDA1-12C45D357490}">
          <x15:cacheHierarchy aggregatedColumn="4"/>
        </ext>
      </extLst>
    </cacheHierarchy>
    <cacheHierarchy uniqueName="[Measures].[Max of Salary]" caption="Max of Salary" measure="1" displayFolder="" measureGroup="emp" count="0" hidden="1">
      <extLst>
        <ext xmlns:x15="http://schemas.microsoft.com/office/spreadsheetml/2010/11/main" uri="{B97F6D7D-B522-45F9-BDA1-12C45D357490}">
          <x15:cacheHierarchy aggregatedColumn="4"/>
        </ext>
      </extLst>
    </cacheHierarchy>
    <cacheHierarchy uniqueName="[Measures].[Min of Salary]" caption="Min of Salary" measure="1" displayFolder="" measureGroup="emp" count="0" hidden="1">
      <extLst>
        <ext xmlns:x15="http://schemas.microsoft.com/office/spreadsheetml/2010/11/main" uri="{B97F6D7D-B522-45F9-BDA1-12C45D357490}">
          <x15:cacheHierarchy aggregatedColumn="4"/>
        </ext>
      </extLst>
    </cacheHierarchy>
    <cacheHierarchy uniqueName="[Measures].[Average of Salary]" caption="Average of Salary" measure="1" displayFolder="" measureGroup="emp" count="0" hidden="1">
      <extLst>
        <ext xmlns:x15="http://schemas.microsoft.com/office/spreadsheetml/2010/11/main" uri="{B97F6D7D-B522-45F9-BDA1-12C45D357490}">
          <x15:cacheHierarchy aggregatedColumn="4"/>
        </ext>
      </extLst>
    </cacheHierarchy>
  </cacheHierarchies>
  <kpis count="0"/>
  <dimensions count="2">
    <dimension name="emp" uniqueName="[emp]" caption="emp"/>
    <dimension measure="1" name="Measures" uniqueName="[Measures]" caption="Measures"/>
  </dimensions>
  <measureGroups count="1">
    <measureGroup name="emp" caption="em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 refreshedDate="44805.860045949077" backgroundQuery="1" createdVersion="3" refreshedVersion="8" minRefreshableVersion="3" recordCount="0" supportSubquery="1" supportAdvancedDrill="1" xr:uid="{82D2FDF4-F345-4FC8-9F07-E5D643E49EB2}">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emp].[First Name]" caption="First Name" attribute="1" defaultMemberUniqueName="[emp].[First Name].[All]" allUniqueName="[emp].[First Name].[All]" dimensionUniqueName="[emp]" displayFolder="" count="0" memberValueDatatype="130" unbalanced="0"/>
    <cacheHierarchy uniqueName="[emp].[Last Name]" caption="Last Name" attribute="1" defaultMemberUniqueName="[emp].[Last Name].[All]" allUniqueName="[emp].[Last Name].[All]" dimensionUniqueName="[emp]" displayFolder="" count="0" memberValueDatatype="130" unbalanced="0"/>
    <cacheHierarchy uniqueName="[emp].[Gender]" caption="Gender" attribute="1" defaultMemberUniqueName="[emp].[Gender].[All]" allUniqueName="[emp].[Gender].[All]" dimensionUniqueName="[emp]" displayFolder="" count="0" memberValueDatatype="130" unbalanced="0"/>
    <cacheHierarchy uniqueName="[emp].[Department]" caption="Department" attribute="1" defaultMemberUniqueName="[emp].[Department].[All]" allUniqueName="[emp].[Department].[All]" dimensionUniqueName="[emp]" displayFolder="" count="0" memberValueDatatype="130" unbalanced="0"/>
    <cacheHierarchy uniqueName="[emp].[Salary]" caption="Salary" attribute="1" defaultMemberUniqueName="[emp].[Salary].[All]" allUniqueName="[emp].[Salary].[All]" dimensionUniqueName="[emp]" displayFolder="" count="0" memberValueDatatype="20" unbalanced="0"/>
    <cacheHierarchy uniqueName="[emp].[Salary Grouping]" caption="Salary Grouping" attribute="1" defaultMemberUniqueName="[emp].[Salary Grouping].[All]" allUniqueName="[emp].[Salary Grouping].[All]" dimensionUniqueName="[emp]" displayFolder="" count="0" memberValueDatatype="130" unbalanced="0"/>
    <cacheHierarchy uniqueName="[emp].[Location]" caption="Location" attribute="1" defaultMemberUniqueName="[emp].[Location].[All]" allUniqueName="[emp].[Location].[All]" dimensionUniqueName="[emp]" displayFolder="" count="2" memberValueDatatype="130" unbalanced="0"/>
    <cacheHierarchy uniqueName="[emp].[Rating]" caption="Rating" attribute="1" defaultMemberUniqueName="[emp].[Rating].[All]" allUniqueName="[emp].[Rating].[All]" dimensionUniqueName="[emp]" displayFolder="" count="0" memberValueDatatype="130" unbalanced="0"/>
    <cacheHierarchy uniqueName="[emp].[Helper Column]" caption="Helper Column" attribute="1" defaultMemberUniqueName="[emp].[Helper Column].[All]" allUniqueName="[emp].[Helper Column].[All]" dimensionUniqueName="[emp]" displayFolder="" count="0" memberValueDatatype="130" unbalanced="0"/>
    <cacheHierarchy uniqueName="[emp].[Bonus Percentage]" caption="Bonus Percentage" attribute="1" defaultMemberUniqueName="[emp].[Bonus Percentage].[All]" allUniqueName="[emp].[Bonus Percentage].[All]" dimensionUniqueName="[emp]" displayFolder="" count="0" memberValueDatatype="5" unbalanced="0"/>
    <cacheHierarchy uniqueName="[emp].[Column1]" caption="Column1" attribute="1" defaultMemberUniqueName="[emp].[Column1].[All]" allUniqueName="[emp].[Column1].[All]" dimensionUniqueName="[emp]" displayFolder="" count="0" memberValueDatatype="5" unbalanced="0"/>
    <cacheHierarchy uniqueName="[Measures].[__XL_Count emp]" caption="__XL_Count emp" measure="1" displayFolder="" measureGroup="emp" count="0" hidden="1"/>
    <cacheHierarchy uniqueName="[Measures].[__No measures defined]" caption="__No measures defined" measure="1" displayFolder="" count="0" hidden="1"/>
    <cacheHierarchy uniqueName="[Measures].[Count of Gender]" caption="Count of Gender" measure="1" displayFolder="" measureGroup="emp"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emp" count="0" hidden="1">
      <extLst>
        <ext xmlns:x15="http://schemas.microsoft.com/office/spreadsheetml/2010/11/main" uri="{B97F6D7D-B522-45F9-BDA1-12C45D357490}">
          <x15:cacheHierarchy aggregatedColumn="4"/>
        </ext>
      </extLst>
    </cacheHierarchy>
    <cacheHierarchy uniqueName="[Measures].[Max of Salary]" caption="Max of Salary" measure="1" displayFolder="" measureGroup="emp" count="0" hidden="1">
      <extLst>
        <ext xmlns:x15="http://schemas.microsoft.com/office/spreadsheetml/2010/11/main" uri="{B97F6D7D-B522-45F9-BDA1-12C45D357490}">
          <x15:cacheHierarchy aggregatedColumn="4"/>
        </ext>
      </extLst>
    </cacheHierarchy>
    <cacheHierarchy uniqueName="[Measures].[Min of Salary]" caption="Min of Salary" measure="1" displayFolder="" measureGroup="emp" count="0" hidden="1">
      <extLst>
        <ext xmlns:x15="http://schemas.microsoft.com/office/spreadsheetml/2010/11/main" uri="{B97F6D7D-B522-45F9-BDA1-12C45D357490}">
          <x15:cacheHierarchy aggregatedColumn="4"/>
        </ext>
      </extLst>
    </cacheHierarchy>
    <cacheHierarchy uniqueName="[Measures].[Average of Salary]" caption="Average of Salary" measure="1" displayFolder="" measureGroup="emp"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13695557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2">
  <r>
    <s v="Ches"/>
    <s v="Bonnell"/>
    <x v="0"/>
    <x v="0"/>
    <x v="0"/>
    <x v="0"/>
    <x v="0"/>
    <s v="Very Good"/>
    <s v="Sales|Very Good"/>
    <n v="8.7999999999999995E-2"/>
    <n v="95798.399999999994"/>
  </r>
  <r>
    <s v="Garwin"/>
    <s v="Peasegood"/>
    <x v="1"/>
    <x v="1"/>
    <x v="1"/>
    <x v="1"/>
    <x v="0"/>
    <s v="Good"/>
    <s v="Engineering|Good"/>
    <n v="4.2999999999999997E-2"/>
    <n v="71153.460000000006"/>
  </r>
  <r>
    <s v="Saunders"/>
    <s v="Blumson"/>
    <x v="2"/>
    <x v="2"/>
    <x v="2"/>
    <x v="2"/>
    <x v="1"/>
    <s v="Very Good"/>
    <s v="Legal|Very Good"/>
    <n v="6.4000000000000001E-2"/>
    <n v="59977.68"/>
  </r>
  <r>
    <s v="Gardy"/>
    <s v="Grigorey"/>
    <x v="1"/>
    <x v="3"/>
    <x v="3"/>
    <x v="3"/>
    <x v="1"/>
    <s v="Poor"/>
    <s v="Support|Poor"/>
    <n v="0.01"/>
    <n v="108160.9"/>
  </r>
  <r>
    <s v="Marlie"/>
    <s v="Charsley"/>
    <x v="0"/>
    <x v="3"/>
    <x v="4"/>
    <x v="3"/>
    <x v="2"/>
    <s v="Poor"/>
    <s v="Support|Poor"/>
    <n v="0.01"/>
    <n v="109534.5"/>
  </r>
  <r>
    <s v="Adella"/>
    <s v="Hartshorne"/>
    <x v="1"/>
    <x v="4"/>
    <x v="5"/>
    <x v="4"/>
    <x v="0"/>
    <s v="Average"/>
    <s v="Human Resources|Average"/>
    <n v="2.7E-2"/>
    <n v="42271.32"/>
  </r>
  <r>
    <s v="Rasla"/>
    <s v="Fisby"/>
    <x v="0"/>
    <x v="2"/>
    <x v="6"/>
    <x v="3"/>
    <x v="2"/>
    <s v="Very Good"/>
    <s v="Legal|Very Good"/>
    <n v="6.4000000000000001E-2"/>
    <n v="115976"/>
  </r>
  <r>
    <s v="Willi"/>
    <s v="Vasey"/>
    <x v="1"/>
    <x v="3"/>
    <x v="7"/>
    <x v="4"/>
    <x v="1"/>
    <s v="Average"/>
    <s v="Support|Average"/>
    <n v="2.8000000000000001E-2"/>
    <n v="44224.56"/>
  </r>
  <r>
    <s v="Selby"/>
    <s v="Hacker"/>
    <x v="0"/>
    <x v="5"/>
    <x v="8"/>
    <x v="5"/>
    <x v="0"/>
    <s v="Average"/>
    <s v="Business Development|Average"/>
    <n v="2.4E-2"/>
    <n v="38707.199999999997"/>
  </r>
  <r>
    <s v="Stefa"/>
    <s v="Eggleston"/>
    <x v="0"/>
    <x v="0"/>
    <x v="9"/>
    <x v="0"/>
    <x v="1"/>
    <s v="Average"/>
    <s v="Sales|Average"/>
    <n v="2.1000000000000001E-2"/>
    <n v="90235.98"/>
  </r>
  <r>
    <s v="Phylys"/>
    <s v="Benitez"/>
    <x v="1"/>
    <x v="6"/>
    <x v="10"/>
    <x v="0"/>
    <x v="2"/>
    <s v="Average"/>
    <s v="Product Management|Average"/>
    <n v="3.2000000000000001E-2"/>
    <n v="87121.44"/>
  </r>
  <r>
    <s v="Ronnie"/>
    <s v="Sinyard"/>
    <x v="1"/>
    <x v="2"/>
    <x v="11"/>
    <x v="3"/>
    <x v="2"/>
    <s v="Good"/>
    <s v="Legal|Good"/>
    <n v="5.3999999999999999E-2"/>
    <n v="107255.03999999999"/>
  </r>
  <r>
    <s v="Axel"/>
    <s v="Grigaut"/>
    <x v="0"/>
    <x v="0"/>
    <x v="12"/>
    <x v="6"/>
    <x v="2"/>
    <s v="Poor"/>
    <s v="Sales|Poor"/>
    <n v="1.2E-2"/>
    <n v="112109.36"/>
  </r>
  <r>
    <s v="Timmi"/>
    <s v="Durran"/>
    <x v="0"/>
    <x v="4"/>
    <x v="13"/>
    <x v="1"/>
    <x v="2"/>
    <s v="Good"/>
    <s v="Human Resources|Good"/>
    <n v="5.3999999999999999E-2"/>
    <n v="72125.22"/>
  </r>
  <r>
    <s v="Minna"/>
    <s v="Showler"/>
    <x v="1"/>
    <x v="7"/>
    <x v="14"/>
    <x v="3"/>
    <x v="1"/>
    <s v="Good"/>
    <s v="Training|Good"/>
    <n v="5.8999999999999997E-2"/>
    <n v="111586.83"/>
  </r>
  <r>
    <s v="Dyanne"/>
    <s v="Strafen"/>
    <x v="0"/>
    <x v="1"/>
    <x v="15"/>
    <x v="6"/>
    <x v="0"/>
    <s v="Average"/>
    <s v="Engineering|Average"/>
    <n v="3.5000000000000003E-2"/>
    <n v="117783"/>
  </r>
  <r>
    <s v="Dorolice"/>
    <s v="Farry"/>
    <x v="1"/>
    <x v="0"/>
    <x v="16"/>
    <x v="7"/>
    <x v="1"/>
    <s v="Average"/>
    <s v="Sales|Average"/>
    <n v="2.1000000000000001E-2"/>
    <n v="77902.3"/>
  </r>
  <r>
    <s v="Elliot"/>
    <s v="Tuplin"/>
    <x v="1"/>
    <x v="0"/>
    <x v="17"/>
    <x v="4"/>
    <x v="1"/>
    <s v="Average"/>
    <s v="Sales|Average"/>
    <n v="2.1000000000000001E-2"/>
    <n v="45465.13"/>
  </r>
  <r>
    <s v="Lion"/>
    <s v="Adcock"/>
    <x v="1"/>
    <x v="2"/>
    <x v="18"/>
    <x v="1"/>
    <x v="0"/>
    <s v="Average"/>
    <s v="Legal|Average"/>
    <n v="2.1000000000000001E-2"/>
    <n v="65047.91"/>
  </r>
  <r>
    <s v="Vic"/>
    <s v="Radolf"/>
    <x v="1"/>
    <x v="6"/>
    <x v="19"/>
    <x v="1"/>
    <x v="2"/>
    <s v="Very Good"/>
    <s v="Product Management|Very Good"/>
    <n v="6.2E-2"/>
    <n v="66672.36"/>
  </r>
  <r>
    <s v="Tiffani"/>
    <s v="Mecozzi"/>
    <x v="1"/>
    <x v="7"/>
    <x v="20"/>
    <x v="6"/>
    <x v="0"/>
    <s v="Average"/>
    <s v="Training|Average"/>
    <n v="0.04"/>
    <n v="124540"/>
  </r>
  <r>
    <s v="Jeane"/>
    <s v="Bermingham"/>
    <x v="0"/>
    <x v="8"/>
    <x v="21"/>
    <x v="6"/>
    <x v="1"/>
    <s v="Very Poor"/>
    <s v="Research and Development|Very Poor"/>
    <n v="5.0000000000000001E-3"/>
    <n v="117564.9"/>
  </r>
  <r>
    <s v="Gavan"/>
    <s v="Puttan"/>
    <x v="0"/>
    <x v="9"/>
    <x v="22"/>
    <x v="5"/>
    <x v="2"/>
    <s v="Good"/>
    <s v="Accounting|Good"/>
    <n v="5.8000000000000003E-2"/>
    <n v="38024.519999999997"/>
  </r>
  <r>
    <s v="Danielle"/>
    <s v="Johananoff"/>
    <x v="0"/>
    <x v="10"/>
    <x v="23"/>
    <x v="3"/>
    <x v="0"/>
    <s v="Average"/>
    <s v="Services|Average"/>
    <n v="2.3E-2"/>
    <n v="111547.92"/>
  </r>
  <r>
    <s v="Rafaelita"/>
    <s v="Blaksland"/>
    <x v="1"/>
    <x v="10"/>
    <x v="24"/>
    <x v="3"/>
    <x v="1"/>
    <s v="Good"/>
    <s v="Services|Good"/>
    <n v="5.2999999999999999E-2"/>
    <n v="114945.48"/>
  </r>
  <r>
    <s v="Brit"/>
    <s v="Hamnett"/>
    <x v="0"/>
    <x v="4"/>
    <x v="25"/>
    <x v="7"/>
    <x v="2"/>
    <s v="Average"/>
    <s v="Human Resources|Average"/>
    <n v="2.7E-2"/>
    <n v="77579.58"/>
  </r>
  <r>
    <s v="Mable"/>
    <s v="Phythian"/>
    <x v="1"/>
    <x v="1"/>
    <x v="26"/>
    <x v="5"/>
    <x v="1"/>
    <s v="Average"/>
    <s v="Engineering|Average"/>
    <n v="3.5000000000000003E-2"/>
    <n v="31050"/>
  </r>
  <r>
    <s v="Joella"/>
    <s v="Maevela"/>
    <x v="1"/>
    <x v="0"/>
    <x v="27"/>
    <x v="7"/>
    <x v="2"/>
    <s v="Good"/>
    <s v="Sales|Good"/>
    <n v="5.0999999999999997E-2"/>
    <n v="80096.710000000006"/>
  </r>
  <r>
    <s v="Obidiah"/>
    <s v="Westrope"/>
    <x v="0"/>
    <x v="2"/>
    <x v="28"/>
    <x v="3"/>
    <x v="1"/>
    <s v="Good"/>
    <s v="Legal|Good"/>
    <n v="5.3999999999999999E-2"/>
    <n v="114316.84"/>
  </r>
  <r>
    <s v="Murry"/>
    <s v="Dryburgh"/>
    <x v="0"/>
    <x v="8"/>
    <x v="29"/>
    <x v="1"/>
    <x v="1"/>
    <s v="Poor"/>
    <s v="Research and Development|Poor"/>
    <n v="0.02"/>
    <n v="70451.399999999994"/>
  </r>
  <r>
    <s v="Abbie"/>
    <s v="Tann"/>
    <x v="1"/>
    <x v="5"/>
    <x v="30"/>
    <x v="6"/>
    <x v="0"/>
    <s v="Good"/>
    <s v="Business Development|Good"/>
    <n v="0.05"/>
    <n v="122346"/>
  </r>
  <r>
    <s v="Bennett"/>
    <s v="Gimenez"/>
    <x v="1"/>
    <x v="4"/>
    <x v="31"/>
    <x v="5"/>
    <x v="2"/>
    <s v="Good"/>
    <s v="Human Resources|Good"/>
    <n v="5.3999999999999999E-2"/>
    <n v="38428.839999999997"/>
  </r>
  <r>
    <s v="Isa"/>
    <s v="Mogie"/>
    <x v="1"/>
    <x v="7"/>
    <x v="32"/>
    <x v="2"/>
    <x v="1"/>
    <s v="Good"/>
    <s v="Training|Good"/>
    <n v="5.8999999999999997E-2"/>
    <n v="53956.05"/>
  </r>
  <r>
    <s v="Yves"/>
    <s v="Clunie"/>
    <x v="1"/>
    <x v="11"/>
    <x v="33"/>
    <x v="7"/>
    <x v="0"/>
    <s v="Average"/>
    <s v="Marketing|Average"/>
    <n v="3.5000000000000003E-2"/>
    <n v="78080.399999999994"/>
  </r>
  <r>
    <s v="Iain"/>
    <s v="Wiburn"/>
    <x v="1"/>
    <x v="0"/>
    <x v="34"/>
    <x v="0"/>
    <x v="1"/>
    <s v="Average"/>
    <s v="Sales|Average"/>
    <n v="2.1000000000000001E-2"/>
    <n v="86539.96"/>
  </r>
  <r>
    <s v="Nonah"/>
    <s v="Bissell"/>
    <x v="0"/>
    <x v="1"/>
    <x v="35"/>
    <x v="0"/>
    <x v="1"/>
    <s v="Poor"/>
    <s v="Engineering|Poor"/>
    <n v="1.0999999999999999E-2"/>
    <n v="83144.639999999999"/>
  </r>
  <r>
    <s v="Mendel"/>
    <s v="Gentsch"/>
    <x v="0"/>
    <x v="4"/>
    <x v="36"/>
    <x v="8"/>
    <x v="0"/>
    <s v="Very Poor"/>
    <s v="Human Resources|Very Poor"/>
    <n v="5.0000000000000001E-3"/>
    <n v="28471.65"/>
  </r>
  <r>
    <s v="Alfred"/>
    <s v="Peplay"/>
    <x v="1"/>
    <x v="4"/>
    <x v="37"/>
    <x v="1"/>
    <x v="0"/>
    <s v="Very Good"/>
    <s v="Human Resources|Very Good"/>
    <n v="7.5999999999999998E-2"/>
    <n v="65184.08"/>
  </r>
  <r>
    <s v="Adelina"/>
    <s v="Cheeseman"/>
    <x v="0"/>
    <x v="3"/>
    <x v="38"/>
    <x v="4"/>
    <x v="1"/>
    <s v="Very Good"/>
    <s v="Support|Very Good"/>
    <n v="7.5999999999999998E-2"/>
    <n v="48968.76"/>
  </r>
  <r>
    <s v="Minetta"/>
    <s v="Parsons"/>
    <x v="1"/>
    <x v="4"/>
    <x v="39"/>
    <x v="6"/>
    <x v="2"/>
    <s v="Good"/>
    <s v="Human Resources|Good"/>
    <n v="5.3999999999999999E-2"/>
    <n v="116751.58"/>
  </r>
  <r>
    <s v="Hobard"/>
    <s v="Benninger"/>
    <x v="1"/>
    <x v="6"/>
    <x v="40"/>
    <x v="0"/>
    <x v="2"/>
    <s v="Average"/>
    <s v="Product Management|Average"/>
    <n v="3.2000000000000001E-2"/>
    <n v="89701.440000000002"/>
  </r>
  <r>
    <s v="Fancy"/>
    <s v="Bonin"/>
    <x v="2"/>
    <x v="7"/>
    <x v="41"/>
    <x v="0"/>
    <x v="0"/>
    <s v="Good"/>
    <s v="Training|Good"/>
    <n v="5.8999999999999997E-2"/>
    <n v="89676.12"/>
  </r>
  <r>
    <s v="Laura"/>
    <s v="Gomar"/>
    <x v="1"/>
    <x v="8"/>
    <x v="42"/>
    <x v="5"/>
    <x v="0"/>
    <s v="Poor"/>
    <s v="Research and Development|Poor"/>
    <n v="0.02"/>
    <n v="37597.199999999997"/>
  </r>
  <r>
    <s v="Beatrix"/>
    <s v="Schoales"/>
    <x v="2"/>
    <x v="0"/>
    <x v="43"/>
    <x v="6"/>
    <x v="1"/>
    <s v="Average"/>
    <s v="Sales|Average"/>
    <n v="2.1000000000000001E-2"/>
    <n v="116404.21"/>
  </r>
  <r>
    <s v="Clemmie"/>
    <s v="Hebblewaite"/>
    <x v="2"/>
    <x v="10"/>
    <x v="44"/>
    <x v="2"/>
    <x v="1"/>
    <s v="Very Poor"/>
    <s v="Services|Very Poor"/>
    <n v="5.0000000000000001E-3"/>
    <n v="54400.65"/>
  </r>
  <r>
    <s v="Issie"/>
    <s v="Crippes"/>
    <x v="1"/>
    <x v="6"/>
    <x v="45"/>
    <x v="0"/>
    <x v="2"/>
    <s v="Very Good"/>
    <s v="Product Management|Very Good"/>
    <n v="6.2E-2"/>
    <n v="86786.64"/>
  </r>
  <r>
    <s v="Vasily"/>
    <s v="MacVanamy"/>
    <x v="0"/>
    <x v="4"/>
    <x v="46"/>
    <x v="0"/>
    <x v="0"/>
    <s v="Average"/>
    <s v="Human Resources|Average"/>
    <n v="2.7E-2"/>
    <n v="86750.69"/>
  </r>
  <r>
    <s v="Aile"/>
    <s v="Strathearn"/>
    <x v="1"/>
    <x v="11"/>
    <x v="47"/>
    <x v="6"/>
    <x v="0"/>
    <s v="Good"/>
    <s v="Marketing|Good"/>
    <n v="5.8000000000000003E-2"/>
    <n v="121246.8"/>
  </r>
  <r>
    <s v="Shellysheldon"/>
    <s v="Mahady"/>
    <x v="0"/>
    <x v="7"/>
    <x v="48"/>
    <x v="6"/>
    <x v="0"/>
    <s v="Very Poor"/>
    <s v="Training|Very Poor"/>
    <n v="5.0000000000000001E-3"/>
    <n v="115263.45"/>
  </r>
  <r>
    <s v="Laney"/>
    <s v="Renne"/>
    <x v="0"/>
    <x v="1"/>
    <x v="49"/>
    <x v="2"/>
    <x v="1"/>
    <s v="Good"/>
    <s v="Engineering|Good"/>
    <n v="4.2999999999999997E-2"/>
    <n v="59816.05"/>
  </r>
  <r>
    <s v="Trace"/>
    <s v="Sidsaff"/>
    <x v="1"/>
    <x v="9"/>
    <x v="50"/>
    <x v="2"/>
    <x v="1"/>
    <s v="Poor"/>
    <s v="Accounting|Poor"/>
    <n v="1.2E-2"/>
    <n v="51814.400000000001"/>
  </r>
  <r>
    <s v="Kelly"/>
    <s v="Corkitt"/>
    <x v="1"/>
    <x v="4"/>
    <x v="51"/>
    <x v="0"/>
    <x v="0"/>
    <s v="Poor"/>
    <s v="Human Resources|Poor"/>
    <n v="1.2999999999999999E-2"/>
    <n v="86368.38"/>
  </r>
  <r>
    <s v="Karlen"/>
    <s v="McCaffrey"/>
    <x v="1"/>
    <x v="10"/>
    <x v="52"/>
    <x v="7"/>
    <x v="1"/>
    <s v="Very Poor"/>
    <s v="Services|Very Poor"/>
    <n v="5.0000000000000001E-3"/>
    <n v="71586.149999999994"/>
  </r>
  <r>
    <s v="Jordain"/>
    <s v="Sparkwill"/>
    <x v="1"/>
    <x v="6"/>
    <x v="53"/>
    <x v="3"/>
    <x v="2"/>
    <s v="Good"/>
    <s v="Product Management|Good"/>
    <n v="4.1000000000000002E-2"/>
    <n v="112074.06"/>
  </r>
  <r>
    <s v="Billie"/>
    <s v="Croucher"/>
    <x v="1"/>
    <x v="1"/>
    <x v="54"/>
    <x v="7"/>
    <x v="1"/>
    <s v="Poor"/>
    <s v="Engineering|Poor"/>
    <n v="1.0999999999999999E-2"/>
    <n v="76057.53"/>
  </r>
  <r>
    <s v="Izzy"/>
    <s v="Brisco"/>
    <x v="1"/>
    <x v="11"/>
    <x v="55"/>
    <x v="3"/>
    <x v="2"/>
    <s v="Average"/>
    <s v="Marketing|Average"/>
    <n v="3.5000000000000003E-2"/>
    <n v="111862.8"/>
  </r>
  <r>
    <s v="Ignacius"/>
    <s v="Losel"/>
    <x v="0"/>
    <x v="2"/>
    <x v="56"/>
    <x v="8"/>
    <x v="1"/>
    <s v="Good"/>
    <s v="Legal|Good"/>
    <n v="5.3999999999999999E-2"/>
    <n v="30017.919999999998"/>
  </r>
  <r>
    <s v="Peggi"/>
    <s v="Bullas"/>
    <x v="0"/>
    <x v="3"/>
    <x v="57"/>
    <x v="2"/>
    <x v="2"/>
    <s v="Average"/>
    <s v="Support|Average"/>
    <n v="2.8000000000000001E-2"/>
    <n v="58205.36"/>
  </r>
  <r>
    <s v="Dyna"/>
    <s v="Doucette"/>
    <x v="0"/>
    <x v="0"/>
    <x v="58"/>
    <x v="3"/>
    <x v="2"/>
    <s v="Average"/>
    <s v="Sales|Average"/>
    <n v="2.1000000000000001E-2"/>
    <n v="105724.55"/>
  </r>
  <r>
    <s v="Marcellina"/>
    <s v="Kitt"/>
    <x v="1"/>
    <x v="5"/>
    <x v="59"/>
    <x v="7"/>
    <x v="1"/>
    <s v="Very Good"/>
    <s v="Business Development|Very Good"/>
    <n v="7.2999999999999995E-2"/>
    <n v="84230.5"/>
  </r>
  <r>
    <s v="Shela"/>
    <s v="Goade"/>
    <x v="0"/>
    <x v="2"/>
    <x v="60"/>
    <x v="9"/>
    <x v="1"/>
    <s v="Good"/>
    <s v="Legal|Good"/>
    <n v="5.3999999999999999E-2"/>
    <n v="99002.22"/>
  </r>
  <r>
    <s v="Christopher"/>
    <s v="Kezourec"/>
    <x v="0"/>
    <x v="7"/>
    <x v="61"/>
    <x v="2"/>
    <x v="1"/>
    <s v="Very Poor"/>
    <s v="Training|Very Poor"/>
    <n v="5.0000000000000001E-3"/>
    <n v="55586.55"/>
  </r>
  <r>
    <s v="Larry"/>
    <s v="Pioch"/>
    <x v="0"/>
    <x v="8"/>
    <x v="62"/>
    <x v="4"/>
    <x v="2"/>
    <s v="Poor"/>
    <s v="Research and Development|Poor"/>
    <n v="0.02"/>
    <n v="50663.4"/>
  </r>
  <r>
    <s v="Reidar"/>
    <s v="Skechley"/>
    <x v="0"/>
    <x v="6"/>
    <x v="63"/>
    <x v="4"/>
    <x v="2"/>
    <s v="Average"/>
    <s v="Product Management|Average"/>
    <n v="3.2000000000000001E-2"/>
    <n v="42074.64"/>
  </r>
  <r>
    <s v="Bari"/>
    <s v="Toffano"/>
    <x v="0"/>
    <x v="6"/>
    <x v="64"/>
    <x v="3"/>
    <x v="1"/>
    <s v="Poor"/>
    <s v="Product Management|Poor"/>
    <n v="0.01"/>
    <n v="107847.8"/>
  </r>
  <r>
    <s v="Robinia"/>
    <s v="Scholling"/>
    <x v="1"/>
    <x v="4"/>
    <x v="65"/>
    <x v="3"/>
    <x v="1"/>
    <s v="Average"/>
    <s v="Human Resources|Average"/>
    <n v="2.7E-2"/>
    <n v="103449.71"/>
  </r>
  <r>
    <s v="Grover"/>
    <s v="Cooksey"/>
    <x v="2"/>
    <x v="10"/>
    <x v="66"/>
    <x v="7"/>
    <x v="1"/>
    <s v="Poor"/>
    <s v="Services|Poor"/>
    <n v="1.4999999999999999E-2"/>
    <n v="75739.3"/>
  </r>
  <r>
    <s v="Layton"/>
    <s v="Crayden"/>
    <x v="0"/>
    <x v="6"/>
    <x v="67"/>
    <x v="4"/>
    <x v="1"/>
    <s v="Average"/>
    <s v="Product Management|Average"/>
    <n v="3.2000000000000001E-2"/>
    <n v="41744.400000000001"/>
  </r>
  <r>
    <s v="Marlowe"/>
    <s v="Constantine"/>
    <x v="0"/>
    <x v="10"/>
    <x v="68"/>
    <x v="1"/>
    <x v="2"/>
    <s v="Average"/>
    <s v="Services|Average"/>
    <n v="2.3E-2"/>
    <n v="61952.88"/>
  </r>
  <r>
    <s v="Rhianna"/>
    <s v="McLeoid"/>
    <x v="0"/>
    <x v="2"/>
    <x v="69"/>
    <x v="6"/>
    <x v="1"/>
    <s v="Average"/>
    <s v="Legal|Average"/>
    <n v="2.1000000000000001E-2"/>
    <n v="117312.9"/>
  </r>
  <r>
    <s v="Alida"/>
    <s v="Welman"/>
    <x v="0"/>
    <x v="4"/>
    <x v="70"/>
    <x v="1"/>
    <x v="1"/>
    <s v="Average"/>
    <s v="Human Resources|Average"/>
    <n v="2.7E-2"/>
    <n v="71746.22"/>
  </r>
  <r>
    <s v="Jacobo"/>
    <s v="Lasham"/>
    <x v="1"/>
    <x v="10"/>
    <x v="71"/>
    <x v="2"/>
    <x v="1"/>
    <s v="Very Poor"/>
    <s v="Services|Very Poor"/>
    <n v="5.0000000000000001E-3"/>
    <n v="51576.6"/>
  </r>
  <r>
    <s v="Rhody"/>
    <s v="Odhams"/>
    <x v="0"/>
    <x v="7"/>
    <x v="72"/>
    <x v="3"/>
    <x v="0"/>
    <s v="Good"/>
    <s v="Training|Good"/>
    <n v="5.8999999999999997E-2"/>
    <n v="109712.4"/>
  </r>
  <r>
    <s v="Zach"/>
    <s v="Polon"/>
    <x v="0"/>
    <x v="11"/>
    <x v="73"/>
    <x v="2"/>
    <x v="1"/>
    <s v="Poor"/>
    <s v="Marketing|Poor"/>
    <n v="1.2999999999999999E-2"/>
    <n v="54236.02"/>
  </r>
  <r>
    <s v="Taddeo"/>
    <s v="Jovis"/>
    <x v="1"/>
    <x v="0"/>
    <x v="74"/>
    <x v="9"/>
    <x v="2"/>
    <s v="Poor"/>
    <s v="Sales|Poor"/>
    <n v="1.2E-2"/>
    <n v="99924.88"/>
  </r>
  <r>
    <s v="Katerine"/>
    <s v="Lohden"/>
    <x v="0"/>
    <x v="3"/>
    <x v="75"/>
    <x v="6"/>
    <x v="1"/>
    <s v="Average"/>
    <s v="Support|Average"/>
    <n v="2.8000000000000001E-2"/>
    <n v="118312.52"/>
  </r>
  <r>
    <s v="Jakob"/>
    <s v="Philippe"/>
    <x v="0"/>
    <x v="11"/>
    <x v="76"/>
    <x v="2"/>
    <x v="1"/>
    <s v="Good"/>
    <s v="Marketing|Good"/>
    <n v="5.8000000000000003E-2"/>
    <n v="54920.78"/>
  </r>
  <r>
    <s v="Fred"/>
    <s v="Dudeney"/>
    <x v="0"/>
    <x v="10"/>
    <x v="77"/>
    <x v="0"/>
    <x v="0"/>
    <s v="Poor"/>
    <s v="Services|Poor"/>
    <n v="1.4999999999999999E-2"/>
    <n v="90020.35"/>
  </r>
  <r>
    <s v="Brose"/>
    <s v="MacCorkell"/>
    <x v="1"/>
    <x v="4"/>
    <x v="22"/>
    <x v="5"/>
    <x v="1"/>
    <s v="Average"/>
    <s v="Human Resources|Average"/>
    <n v="2.7E-2"/>
    <n v="36910.379999999997"/>
  </r>
  <r>
    <s v="Madelene"/>
    <s v="Upcott"/>
    <x v="0"/>
    <x v="2"/>
    <x v="78"/>
    <x v="3"/>
    <x v="2"/>
    <s v="Average"/>
    <s v="Legal|Average"/>
    <n v="2.1000000000000001E-2"/>
    <n v="111482.99"/>
  </r>
  <r>
    <s v="Cara"/>
    <s v="Havers"/>
    <x v="0"/>
    <x v="11"/>
    <x v="79"/>
    <x v="0"/>
    <x v="0"/>
    <s v="Good"/>
    <s v="Marketing|Good"/>
    <n v="5.8000000000000003E-2"/>
    <n v="94807.38"/>
  </r>
  <r>
    <s v="Gisella"/>
    <s v="Mewe"/>
    <x v="1"/>
    <x v="3"/>
    <x v="80"/>
    <x v="3"/>
    <x v="2"/>
    <s v="Good"/>
    <s v="Support|Good"/>
    <n v="4.9000000000000002E-2"/>
    <n v="115138.24000000001"/>
  </r>
  <r>
    <s v="Daryn"/>
    <s v="Kniveton"/>
    <x v="1"/>
    <x v="11"/>
    <x v="81"/>
    <x v="3"/>
    <x v="0"/>
    <s v="Poor"/>
    <s v="Marketing|Poor"/>
    <n v="1.2999999999999999E-2"/>
    <n v="109799.07"/>
  </r>
  <r>
    <s v="Stormy"/>
    <s v="Church"/>
    <x v="0"/>
    <x v="8"/>
    <x v="82"/>
    <x v="8"/>
    <x v="0"/>
    <s v="Very Poor"/>
    <s v="Research and Development|Very Poor"/>
    <n v="5.0000000000000001E-3"/>
    <n v="30029.4"/>
  </r>
  <r>
    <s v="Cull"/>
    <s v="Nannetti"/>
    <x v="0"/>
    <x v="3"/>
    <x v="83"/>
    <x v="1"/>
    <x v="1"/>
    <s v="Average"/>
    <s v="Support|Average"/>
    <n v="2.8000000000000001E-2"/>
    <n v="69996.52"/>
  </r>
  <r>
    <s v="Konstanze"/>
    <s v="Wyleman"/>
    <x v="0"/>
    <x v="1"/>
    <x v="84"/>
    <x v="9"/>
    <x v="2"/>
    <s v="Average"/>
    <s v="Engineering|Average"/>
    <n v="3.5000000000000003E-2"/>
    <n v="93978"/>
  </r>
  <r>
    <s v="Vernor"/>
    <s v="Atyea"/>
    <x v="1"/>
    <x v="7"/>
    <x v="85"/>
    <x v="3"/>
    <x v="1"/>
    <s v="Good"/>
    <s v="Training|Good"/>
    <n v="5.8999999999999997E-2"/>
    <n v="109002.87"/>
  </r>
  <r>
    <s v="Tris"/>
    <s v="Hynard"/>
    <x v="1"/>
    <x v="6"/>
    <x v="86"/>
    <x v="8"/>
    <x v="1"/>
    <s v="Average"/>
    <s v="Product Management|Average"/>
    <n v="3.2000000000000001E-2"/>
    <n v="30010.560000000001"/>
  </r>
  <r>
    <s v="Calvin"/>
    <s v="O'Carroll"/>
    <x v="1"/>
    <x v="8"/>
    <x v="87"/>
    <x v="4"/>
    <x v="2"/>
    <s v="Very Good"/>
    <s v="Research and Development|Very Good"/>
    <n v="8.4000000000000005E-2"/>
    <n v="48183.8"/>
  </r>
  <r>
    <s v="Jessica"/>
    <s v="Burditt"/>
    <x v="1"/>
    <x v="10"/>
    <x v="88"/>
    <x v="9"/>
    <x v="1"/>
    <s v="Average"/>
    <s v="Services|Average"/>
    <n v="2.3E-2"/>
    <n v="99353.76"/>
  </r>
  <r>
    <s v="Aurelea"/>
    <s v="Devitt"/>
    <x v="0"/>
    <x v="3"/>
    <x v="89"/>
    <x v="2"/>
    <x v="2"/>
    <s v="Average"/>
    <s v="Support|Average"/>
    <n v="2.8000000000000001E-2"/>
    <n v="60487.519999999997"/>
  </r>
  <r>
    <s v="Meryl"/>
    <s v="Waggatt"/>
    <x v="1"/>
    <x v="5"/>
    <x v="90"/>
    <x v="7"/>
    <x v="1"/>
    <s v="Good"/>
    <s v="Business Development|Good"/>
    <n v="0.05"/>
    <n v="80913"/>
  </r>
  <r>
    <s v="Evyn"/>
    <s v="Fyrth"/>
    <x v="0"/>
    <x v="3"/>
    <x v="91"/>
    <x v="9"/>
    <x v="1"/>
    <s v="Average"/>
    <s v="Support|Average"/>
    <n v="2.8000000000000001E-2"/>
    <n v="92602.240000000005"/>
  </r>
  <r>
    <s v="Sarene"/>
    <s v="Creeboe"/>
    <x v="0"/>
    <x v="6"/>
    <x v="92"/>
    <x v="5"/>
    <x v="1"/>
    <s v="Average"/>
    <s v="Product Management|Average"/>
    <n v="3.2000000000000001E-2"/>
    <n v="36976.559999999998"/>
  </r>
  <r>
    <s v="Steven"/>
    <s v="Labat"/>
    <x v="0"/>
    <x v="2"/>
    <x v="93"/>
    <x v="5"/>
    <x v="1"/>
    <s v="Average"/>
    <s v="Legal|Average"/>
    <n v="2.1000000000000001E-2"/>
    <n v="37889.31"/>
  </r>
  <r>
    <s v="Lindy"/>
    <s v="Guillet"/>
    <x v="0"/>
    <x v="7"/>
    <x v="94"/>
    <x v="6"/>
    <x v="2"/>
    <s v="Poor"/>
    <s v="Training|Poor"/>
    <n v="1.9E-2"/>
    <n v="114922.82"/>
  </r>
  <r>
    <s v="Loren"/>
    <s v="Rettie"/>
    <x v="1"/>
    <x v="1"/>
    <x v="95"/>
    <x v="9"/>
    <x v="1"/>
    <s v="Average"/>
    <s v="Engineering|Average"/>
    <n v="3.5000000000000003E-2"/>
    <n v="99360"/>
  </r>
  <r>
    <s v="Daron"/>
    <s v="Biaggioli"/>
    <x v="1"/>
    <x v="6"/>
    <x v="96"/>
    <x v="6"/>
    <x v="1"/>
    <s v="Average"/>
    <s v="Product Management|Average"/>
    <n v="3.2000000000000001E-2"/>
    <n v="116151.6"/>
  </r>
  <r>
    <s v="Georg"/>
    <s v="Dinnage"/>
    <x v="0"/>
    <x v="7"/>
    <x v="97"/>
    <x v="0"/>
    <x v="1"/>
    <s v="Poor"/>
    <s v="Training|Poor"/>
    <n v="1.9E-2"/>
    <n v="90008.27"/>
  </r>
  <r>
    <s v="Ewart"/>
    <s v="Hovel"/>
    <x v="1"/>
    <x v="7"/>
    <x v="98"/>
    <x v="6"/>
    <x v="0"/>
    <s v="Good"/>
    <s v="Training|Good"/>
    <n v="5.8999999999999997E-2"/>
    <n v="123659.43"/>
  </r>
  <r>
    <s v="Archaimbaud"/>
    <s v="Pinchin"/>
    <x v="0"/>
    <x v="11"/>
    <x v="99"/>
    <x v="4"/>
    <x v="1"/>
    <s v="Average"/>
    <s v="Marketing|Average"/>
    <n v="3.5000000000000003E-2"/>
    <n v="41679.449999999997"/>
  </r>
  <r>
    <s v="Garwood"/>
    <s v="Penhale"/>
    <x v="1"/>
    <x v="5"/>
    <x v="100"/>
    <x v="9"/>
    <x v="1"/>
    <s v="Very Good"/>
    <s v="Business Development|Very Good"/>
    <n v="7.2999999999999995E-2"/>
    <n v="103694.72"/>
  </r>
  <r>
    <s v="Valentia"/>
    <s v="Etteridge"/>
    <x v="1"/>
    <x v="5"/>
    <x v="101"/>
    <x v="6"/>
    <x v="0"/>
    <s v="Average"/>
    <s v="Business Development|Average"/>
    <n v="2.4E-2"/>
    <n v="120934.39999999999"/>
  </r>
  <r>
    <s v="Courtney"/>
    <s v="Given"/>
    <x v="0"/>
    <x v="1"/>
    <x v="102"/>
    <x v="4"/>
    <x v="2"/>
    <s v="Average"/>
    <s v="Engineering|Average"/>
    <n v="3.5000000000000003E-2"/>
    <n v="45126"/>
  </r>
  <r>
    <s v="Claudetta"/>
    <s v="Petherick"/>
    <x v="1"/>
    <x v="2"/>
    <x v="103"/>
    <x v="2"/>
    <x v="2"/>
    <s v="Poor"/>
    <s v="Legal|Poor"/>
    <n v="1.9E-2"/>
    <n v="55555.88"/>
  </r>
  <r>
    <s v="Eberto"/>
    <s v="William"/>
    <x v="1"/>
    <x v="8"/>
    <x v="104"/>
    <x v="2"/>
    <x v="2"/>
    <s v="Average"/>
    <s v="Research and Development|Average"/>
    <n v="3.3000000000000002E-2"/>
    <n v="59655.75"/>
  </r>
  <r>
    <s v="Bernie"/>
    <s v="Gorges"/>
    <x v="1"/>
    <x v="7"/>
    <x v="105"/>
    <x v="9"/>
    <x v="0"/>
    <s v="Average"/>
    <s v="Training|Average"/>
    <n v="0.04"/>
    <n v="103968.8"/>
  </r>
  <r>
    <s v="Myrle"/>
    <s v="Prandoni"/>
    <x v="0"/>
    <x v="0"/>
    <x v="106"/>
    <x v="1"/>
    <x v="1"/>
    <s v="Very Good"/>
    <s v="Sales|Very Good"/>
    <n v="8.7999999999999995E-2"/>
    <n v="67673.600000000006"/>
  </r>
  <r>
    <s v="Josepha"/>
    <s v="Keningham"/>
    <x v="0"/>
    <x v="4"/>
    <x v="107"/>
    <x v="4"/>
    <x v="1"/>
    <s v="Average"/>
    <s v="Human Resources|Average"/>
    <n v="2.7E-2"/>
    <n v="44150.73"/>
  </r>
  <r>
    <s v="Garrick"/>
    <s v="Hadwick"/>
    <x v="0"/>
    <x v="3"/>
    <x v="108"/>
    <x v="6"/>
    <x v="2"/>
    <s v="Average"/>
    <s v="Support|Average"/>
    <n v="2.8000000000000001E-2"/>
    <n v="121108.68"/>
  </r>
  <r>
    <s v="Nessy"/>
    <s v="Baskwell"/>
    <x v="0"/>
    <x v="10"/>
    <x v="109"/>
    <x v="2"/>
    <x v="1"/>
    <s v="Average"/>
    <s v="Services|Average"/>
    <n v="2.3E-2"/>
    <n v="59466.99"/>
  </r>
  <r>
    <s v="Rosco"/>
    <s v="Cogley"/>
    <x v="0"/>
    <x v="10"/>
    <x v="110"/>
    <x v="0"/>
    <x v="2"/>
    <s v="Average"/>
    <s v="Services|Average"/>
    <n v="2.3E-2"/>
    <n v="88837.32"/>
  </r>
  <r>
    <s v="Camille"/>
    <s v="Baldinotti"/>
    <x v="1"/>
    <x v="6"/>
    <x v="111"/>
    <x v="4"/>
    <x v="0"/>
    <s v="Good"/>
    <s v="Product Management|Good"/>
    <n v="4.1000000000000002E-2"/>
    <n v="43409.7"/>
  </r>
  <r>
    <s v="Crawford"/>
    <s v="Scad"/>
    <x v="0"/>
    <x v="4"/>
    <x v="112"/>
    <x v="7"/>
    <x v="1"/>
    <s v="Average"/>
    <s v="Human Resources|Average"/>
    <n v="2.7E-2"/>
    <n v="74847.759999999995"/>
  </r>
  <r>
    <s v="Larry"/>
    <s v="Pioch"/>
    <x v="0"/>
    <x v="8"/>
    <x v="62"/>
    <x v="4"/>
    <x v="2"/>
    <s v="Good"/>
    <s v="Research and Development|Good"/>
    <n v="5.3999999999999999E-2"/>
    <n v="52352.18"/>
  </r>
  <r>
    <s v="Judie"/>
    <s v="Bernardo"/>
    <x v="0"/>
    <x v="9"/>
    <x v="113"/>
    <x v="6"/>
    <x v="2"/>
    <s v="Average"/>
    <s v="Accounting|Average"/>
    <n v="0.02"/>
    <n v="119493"/>
  </r>
  <r>
    <s v="Kakalina"/>
    <s v="Stanaway"/>
    <x v="0"/>
    <x v="4"/>
    <x v="114"/>
    <x v="9"/>
    <x v="1"/>
    <s v="Poor"/>
    <s v="Human Resources|Poor"/>
    <n v="1.2999999999999999E-2"/>
    <n v="98281.26"/>
  </r>
  <r>
    <s v="Juditha"/>
    <s v="Hatherleigh"/>
    <x v="1"/>
    <x v="4"/>
    <x v="115"/>
    <x v="5"/>
    <x v="1"/>
    <s v="Average"/>
    <s v="Human Resources|Average"/>
    <n v="2.7E-2"/>
    <n v="35770.410000000003"/>
  </r>
  <r>
    <s v="Lanny"/>
    <s v="Beaney"/>
    <x v="0"/>
    <x v="2"/>
    <x v="116"/>
    <x v="5"/>
    <x v="2"/>
    <s v="Average"/>
    <s v="Legal|Average"/>
    <n v="2.1000000000000001E-2"/>
    <n v="39543.33"/>
  </r>
  <r>
    <s v="Jim"/>
    <s v="Perrygo"/>
    <x v="0"/>
    <x v="10"/>
    <x v="117"/>
    <x v="9"/>
    <x v="0"/>
    <s v="Good"/>
    <s v="Services|Good"/>
    <n v="5.2999999999999999E-2"/>
    <n v="101919.87"/>
  </r>
  <r>
    <s v="Shannen"/>
    <s v="Crittal"/>
    <x v="1"/>
    <x v="1"/>
    <x v="118"/>
    <x v="1"/>
    <x v="1"/>
    <s v="Good"/>
    <s v="Engineering|Good"/>
    <n v="4.2999999999999997E-2"/>
    <n v="70965.72"/>
  </r>
  <r>
    <s v="Katya"/>
    <s v="Hundy"/>
    <x v="0"/>
    <x v="5"/>
    <x v="119"/>
    <x v="0"/>
    <x v="0"/>
    <s v="Average"/>
    <s v="Business Development|Average"/>
    <n v="2.4E-2"/>
    <n v="90634.240000000005"/>
  </r>
  <r>
    <s v="Cordelia"/>
    <s v="Djuricic"/>
    <x v="1"/>
    <x v="4"/>
    <x v="120"/>
    <x v="1"/>
    <x v="2"/>
    <s v="Very Poor"/>
    <s v="Human Resources|Very Poor"/>
    <n v="5.0000000000000001E-3"/>
    <n v="65676.75"/>
  </r>
  <r>
    <s v="Philis"/>
    <s v="Rowlstone"/>
    <x v="1"/>
    <x v="4"/>
    <x v="121"/>
    <x v="0"/>
    <x v="0"/>
    <s v="Average"/>
    <s v="Human Resources|Average"/>
    <n v="2.7E-2"/>
    <n v="88054.98"/>
  </r>
  <r>
    <s v="Fedora"/>
    <s v="Graffin"/>
    <x v="0"/>
    <x v="8"/>
    <x v="122"/>
    <x v="9"/>
    <x v="0"/>
    <s v="Good"/>
    <s v="Research and Development|Good"/>
    <n v="5.3999999999999999E-2"/>
    <n v="97495"/>
  </r>
  <r>
    <s v="Marjie"/>
    <s v="Bamford"/>
    <x v="0"/>
    <x v="0"/>
    <x v="123"/>
    <x v="0"/>
    <x v="2"/>
    <s v="Very Good"/>
    <s v="Sales|Very Good"/>
    <n v="8.7999999999999995E-2"/>
    <n v="87877.759999999995"/>
  </r>
  <r>
    <s v="Adella"/>
    <s v="Hartshorne"/>
    <x v="1"/>
    <x v="4"/>
    <x v="5"/>
    <x v="4"/>
    <x v="2"/>
    <s v="Good"/>
    <s v="Human Resources|Good"/>
    <n v="5.3999999999999999E-2"/>
    <n v="43382.64"/>
  </r>
  <r>
    <s v="Barney"/>
    <s v="Bonafant"/>
    <x v="1"/>
    <x v="1"/>
    <x v="124"/>
    <x v="4"/>
    <x v="2"/>
    <s v="Poor"/>
    <s v="Engineering|Poor"/>
    <n v="1.0999999999999999E-2"/>
    <n v="48588.66"/>
  </r>
  <r>
    <s v="Nessi"/>
    <s v="Delves"/>
    <x v="0"/>
    <x v="7"/>
    <x v="125"/>
    <x v="2"/>
    <x v="1"/>
    <s v="Very Good"/>
    <s v="Training|Very Good"/>
    <n v="6.3E-2"/>
    <n v="60410.29"/>
  </r>
  <r>
    <s v="Addi"/>
    <s v="Studdeard"/>
    <x v="1"/>
    <x v="6"/>
    <x v="126"/>
    <x v="7"/>
    <x v="0"/>
    <s v="Very Poor"/>
    <s v="Product Management|Very Poor"/>
    <n v="5.0000000000000001E-3"/>
    <n v="72862.5"/>
  </r>
  <r>
    <s v="Benoite"/>
    <s v="Ackermann"/>
    <x v="1"/>
    <x v="10"/>
    <x v="127"/>
    <x v="2"/>
    <x v="2"/>
    <s v="Average"/>
    <s v="Services|Average"/>
    <n v="2.3E-2"/>
    <n v="58392.84"/>
  </r>
  <r>
    <s v="Sharity"/>
    <s v="Brands"/>
    <x v="0"/>
    <x v="6"/>
    <x v="128"/>
    <x v="3"/>
    <x v="2"/>
    <s v="Very Poor"/>
    <s v="Product Management|Very Poor"/>
    <n v="5.0000000000000001E-3"/>
    <n v="104600.4"/>
  </r>
  <r>
    <s v="Beryl"/>
    <s v="Burnsyde"/>
    <x v="0"/>
    <x v="2"/>
    <x v="129"/>
    <x v="8"/>
    <x v="0"/>
    <s v="Good"/>
    <s v="Legal|Good"/>
    <n v="5.3999999999999999E-2"/>
    <n v="31377.58"/>
  </r>
  <r>
    <s v="Ollie"/>
    <s v="Schirak"/>
    <x v="0"/>
    <x v="2"/>
    <x v="130"/>
    <x v="4"/>
    <x v="0"/>
    <s v="Average"/>
    <s v="Legal|Average"/>
    <n v="2.1000000000000001E-2"/>
    <n v="49712.49"/>
  </r>
  <r>
    <s v="Amaleta"/>
    <s v="Baltzar"/>
    <x v="2"/>
    <x v="8"/>
    <x v="131"/>
    <x v="7"/>
    <x v="0"/>
    <s v="Very Poor"/>
    <s v="Research and Development|Very Poor"/>
    <n v="5.0000000000000001E-3"/>
    <n v="70430.399999999994"/>
  </r>
  <r>
    <s v="Katya"/>
    <s v="Hundy"/>
    <x v="0"/>
    <x v="5"/>
    <x v="119"/>
    <x v="0"/>
    <x v="1"/>
    <s v="Poor"/>
    <s v="Business Development|Poor"/>
    <n v="1.7999999999999999E-2"/>
    <n v="90103.18"/>
  </r>
  <r>
    <s v="Wyn"/>
    <s v="Treadger"/>
    <x v="1"/>
    <x v="5"/>
    <x v="132"/>
    <x v="1"/>
    <x v="2"/>
    <s v="Average"/>
    <s v="Business Development|Average"/>
    <n v="2.4E-2"/>
    <n v="70850.559999999998"/>
  </r>
  <r>
    <s v="Orton"/>
    <s v="Livick"/>
    <x v="0"/>
    <x v="10"/>
    <x v="133"/>
    <x v="5"/>
    <x v="2"/>
    <s v="Average"/>
    <s v="Services|Average"/>
    <n v="2.3E-2"/>
    <n v="38792.160000000003"/>
  </r>
  <r>
    <s v="Haven"/>
    <s v="Belward"/>
    <x v="0"/>
    <x v="9"/>
    <x v="134"/>
    <x v="0"/>
    <x v="0"/>
    <s v="Good"/>
    <s v="Accounting|Good"/>
    <n v="5.8000000000000003E-2"/>
    <n v="94288.960000000006"/>
  </r>
  <r>
    <s v="Yasmeen"/>
    <s v="Klimkiewich"/>
    <x v="1"/>
    <x v="2"/>
    <x v="135"/>
    <x v="4"/>
    <x v="2"/>
    <s v="Very Good"/>
    <s v="Legal|Very Good"/>
    <n v="6.4000000000000001E-2"/>
    <n v="51220.959999999999"/>
  </r>
  <r>
    <s v="Kristofor"/>
    <s v="Powner"/>
    <x v="0"/>
    <x v="3"/>
    <x v="136"/>
    <x v="1"/>
    <x v="0"/>
    <s v="Average"/>
    <s v="Support|Average"/>
    <n v="2.8000000000000001E-2"/>
    <n v="71281.52"/>
  </r>
  <r>
    <s v="Phillipp"/>
    <s v="Nekrews"/>
    <x v="0"/>
    <x v="4"/>
    <x v="137"/>
    <x v="7"/>
    <x v="1"/>
    <s v="Very Good"/>
    <s v="Human Resources|Very Good"/>
    <n v="7.5999999999999998E-2"/>
    <n v="76751.08"/>
  </r>
  <r>
    <s v="Delora"/>
    <s v="Arendt"/>
    <x v="1"/>
    <x v="11"/>
    <x v="138"/>
    <x v="1"/>
    <x v="2"/>
    <s v="Good"/>
    <s v="Marketing|Good"/>
    <n v="5.8000000000000003E-2"/>
    <n v="71541.960000000006"/>
  </r>
  <r>
    <s v="Jeane"/>
    <s v="Blaszczak"/>
    <x v="1"/>
    <x v="1"/>
    <x v="139"/>
    <x v="4"/>
    <x v="0"/>
    <s v="Good"/>
    <s v="Engineering|Good"/>
    <n v="4.2999999999999997E-2"/>
    <n v="46204.9"/>
  </r>
  <r>
    <s v="Codi"/>
    <s v="Beck"/>
    <x v="1"/>
    <x v="5"/>
    <x v="140"/>
    <x v="4"/>
    <x v="0"/>
    <s v="Poor"/>
    <s v="Business Development|Poor"/>
    <n v="1.7999999999999999E-2"/>
    <n v="41290.080000000002"/>
  </r>
  <r>
    <s v="Faunie"/>
    <s v="Sinton"/>
    <x v="1"/>
    <x v="0"/>
    <x v="141"/>
    <x v="6"/>
    <x v="2"/>
    <s v="Good"/>
    <s v="Sales|Good"/>
    <n v="5.0999999999999997E-2"/>
    <n v="121106.73"/>
  </r>
  <r>
    <s v="Nicol"/>
    <s v="Giacomi"/>
    <x v="1"/>
    <x v="7"/>
    <x v="142"/>
    <x v="5"/>
    <x v="1"/>
    <s v="Average"/>
    <s v="Training|Average"/>
    <n v="0.04"/>
    <n v="41340"/>
  </r>
  <r>
    <s v="Crawford"/>
    <s v="Scad"/>
    <x v="0"/>
    <x v="4"/>
    <x v="112"/>
    <x v="7"/>
    <x v="0"/>
    <s v="Average"/>
    <s v="Human Resources|Average"/>
    <n v="2.7E-2"/>
    <n v="74847.759999999995"/>
  </r>
  <r>
    <s v="Vassili"/>
    <s v="Flay"/>
    <x v="2"/>
    <x v="8"/>
    <x v="143"/>
    <x v="3"/>
    <x v="2"/>
    <s v="Average"/>
    <s v="Research and Development|Average"/>
    <n v="3.3000000000000002E-2"/>
    <n v="112566.01"/>
  </r>
  <r>
    <s v="Halimeda"/>
    <s v="Kuscha"/>
    <x v="1"/>
    <x v="1"/>
    <x v="144"/>
    <x v="6"/>
    <x v="2"/>
    <s v="Poor"/>
    <s v="Engineering|Poor"/>
    <n v="1.0999999999999999E-2"/>
    <n v="113808.27"/>
  </r>
  <r>
    <s v="Charmaine"/>
    <s v="Howie"/>
    <x v="0"/>
    <x v="9"/>
    <x v="145"/>
    <x v="2"/>
    <x v="1"/>
    <s v="Poor"/>
    <s v="Accounting|Poor"/>
    <n v="1.2E-2"/>
    <n v="57491.72"/>
  </r>
  <r>
    <s v="Norrie"/>
    <s v="Grahl"/>
    <x v="2"/>
    <x v="5"/>
    <x v="146"/>
    <x v="4"/>
    <x v="2"/>
    <s v="Poor"/>
    <s v="Business Development|Poor"/>
    <n v="1.7999999999999999E-2"/>
    <n v="43723.1"/>
  </r>
  <r>
    <s v="Ulick"/>
    <s v="Maingot"/>
    <x v="1"/>
    <x v="10"/>
    <x v="147"/>
    <x v="4"/>
    <x v="1"/>
    <s v="Average"/>
    <s v="Services|Average"/>
    <n v="2.3E-2"/>
    <n v="43804.86"/>
  </r>
  <r>
    <s v="Millie"/>
    <s v="Fiveash"/>
    <x v="1"/>
    <x v="0"/>
    <x v="127"/>
    <x v="2"/>
    <x v="1"/>
    <s v="Average"/>
    <s v="Sales|Average"/>
    <n v="2.1000000000000001E-2"/>
    <n v="58278.68"/>
  </r>
  <r>
    <s v="Kayley"/>
    <s v="Southwell"/>
    <x v="1"/>
    <x v="11"/>
    <x v="148"/>
    <x v="3"/>
    <x v="1"/>
    <s v="Average"/>
    <s v="Marketing|Average"/>
    <n v="3.5000000000000003E-2"/>
    <n v="105228.45"/>
  </r>
  <r>
    <s v="Reena"/>
    <s v="McKernan"/>
    <x v="1"/>
    <x v="11"/>
    <x v="149"/>
    <x v="3"/>
    <x v="1"/>
    <s v="Average"/>
    <s v="Marketing|Average"/>
    <n v="3.5000000000000003E-2"/>
    <n v="108416.25"/>
  </r>
  <r>
    <s v="Seward"/>
    <s v="Kubera"/>
    <x v="0"/>
    <x v="1"/>
    <x v="150"/>
    <x v="4"/>
    <x v="2"/>
    <s v="Very Good"/>
    <s v="Engineering|Very Good"/>
    <n v="6.0999999999999999E-2"/>
    <n v="45973.13"/>
  </r>
  <r>
    <s v="Rois"/>
    <s v="Garrigan"/>
    <x v="0"/>
    <x v="9"/>
    <x v="151"/>
    <x v="1"/>
    <x v="1"/>
    <s v="Poor"/>
    <s v="Accounting|Poor"/>
    <n v="1.2E-2"/>
    <n v="62167.16"/>
  </r>
  <r>
    <s v="Euell"/>
    <s v="Willoughley"/>
    <x v="0"/>
    <x v="6"/>
    <x v="152"/>
    <x v="3"/>
    <x v="1"/>
    <s v="Very Good"/>
    <s v="Product Management|Very Good"/>
    <n v="6.2E-2"/>
    <n v="112359.6"/>
  </r>
  <r>
    <s v="Lindi"/>
    <s v="Morfey"/>
    <x v="0"/>
    <x v="7"/>
    <x v="153"/>
    <x v="9"/>
    <x v="1"/>
    <s v="Good"/>
    <s v="Training|Good"/>
    <n v="5.8999999999999997E-2"/>
    <n v="105338.73"/>
  </r>
  <r>
    <s v="Gradey"/>
    <s v="Litton"/>
    <x v="1"/>
    <x v="9"/>
    <x v="154"/>
    <x v="1"/>
    <x v="1"/>
    <s v="Good"/>
    <s v="Accounting|Good"/>
    <n v="5.8000000000000003E-2"/>
    <n v="72885.62"/>
  </r>
  <r>
    <s v="Angeline"/>
    <s v="Christophersen"/>
    <x v="1"/>
    <x v="1"/>
    <x v="155"/>
    <x v="0"/>
    <x v="1"/>
    <s v="Average"/>
    <s v="Engineering|Average"/>
    <n v="3.5000000000000003E-2"/>
    <n v="89982.9"/>
  </r>
  <r>
    <s v="Farrel"/>
    <s v="Vanyatin"/>
    <x v="0"/>
    <x v="3"/>
    <x v="156"/>
    <x v="6"/>
    <x v="0"/>
    <s v="Average"/>
    <s v="Support|Average"/>
    <n v="2.8000000000000001E-2"/>
    <n v="121427.36"/>
  </r>
  <r>
    <s v="Kienan"/>
    <s v="Epinay"/>
    <x v="0"/>
    <x v="11"/>
    <x v="157"/>
    <x v="9"/>
    <x v="1"/>
    <s v="Poor"/>
    <s v="Marketing|Poor"/>
    <n v="1.2999999999999999E-2"/>
    <n v="92304.56"/>
  </r>
  <r>
    <s v="Aloisia"/>
    <s v="Minto"/>
    <x v="0"/>
    <x v="8"/>
    <x v="158"/>
    <x v="4"/>
    <x v="2"/>
    <s v="Good"/>
    <s v="Research and Development|Good"/>
    <n v="5.3999999999999999E-2"/>
    <n v="43656.68"/>
  </r>
  <r>
    <s v="Melisa"/>
    <s v="Knott"/>
    <x v="1"/>
    <x v="7"/>
    <x v="159"/>
    <x v="0"/>
    <x v="1"/>
    <s v="Average"/>
    <s v="Training|Average"/>
    <n v="0.04"/>
    <n v="89450.4"/>
  </r>
  <r>
    <s v="Koral"/>
    <s v="Gerriet"/>
    <x v="0"/>
    <x v="3"/>
    <x v="160"/>
    <x v="5"/>
    <x v="2"/>
    <s v="Average"/>
    <s v="Support|Average"/>
    <n v="2.8000000000000001E-2"/>
    <n v="30922.240000000002"/>
  </r>
  <r>
    <s v="Constantino"/>
    <s v="Espley"/>
    <x v="0"/>
    <x v="9"/>
    <x v="161"/>
    <x v="9"/>
    <x v="2"/>
    <s v="Average"/>
    <s v="Accounting|Average"/>
    <n v="0.02"/>
    <n v="98736"/>
  </r>
  <r>
    <s v="Desi"/>
    <s v="Peniman"/>
    <x v="1"/>
    <x v="2"/>
    <x v="162"/>
    <x v="5"/>
    <x v="0"/>
    <s v="Average"/>
    <s v="Legal|Average"/>
    <n v="2.1000000000000001E-2"/>
    <n v="31742.89"/>
  </r>
  <r>
    <s v="Torrance"/>
    <s v="Collier"/>
    <x v="1"/>
    <x v="7"/>
    <x v="163"/>
    <x v="9"/>
    <x v="0"/>
    <s v="Good"/>
    <s v="Training|Good"/>
    <n v="5.8999999999999997E-2"/>
    <n v="101812.26"/>
  </r>
  <r>
    <s v="Ede"/>
    <s v="Mignot"/>
    <x v="1"/>
    <x v="8"/>
    <x v="164"/>
    <x v="9"/>
    <x v="1"/>
    <s v="Good"/>
    <s v="Research and Development|Good"/>
    <n v="5.3999999999999999E-2"/>
    <n v="103966.56"/>
  </r>
  <r>
    <s v="Marcia"/>
    <s v="Muldrew"/>
    <x v="1"/>
    <x v="0"/>
    <x v="165"/>
    <x v="7"/>
    <x v="0"/>
    <s v="Good"/>
    <s v="Sales|Good"/>
    <n v="5.0999999999999997E-2"/>
    <n v="75157.009999999995"/>
  </r>
  <r>
    <s v="Quintina"/>
    <s v="Kilgannon"/>
    <x v="1"/>
    <x v="2"/>
    <x v="166"/>
    <x v="0"/>
    <x v="1"/>
    <s v="Poor"/>
    <s v="Legal|Poor"/>
    <n v="1.9E-2"/>
    <n v="88133.31"/>
  </r>
  <r>
    <s v="Peria"/>
    <s v="Revey"/>
    <x v="2"/>
    <x v="1"/>
    <x v="167"/>
    <x v="3"/>
    <x v="1"/>
    <s v="Good"/>
    <s v="Engineering|Good"/>
    <n v="4.2999999999999997E-2"/>
    <n v="107679.32"/>
  </r>
  <r>
    <s v="Carry"/>
    <s v="Loblie"/>
    <x v="1"/>
    <x v="0"/>
    <x v="168"/>
    <x v="4"/>
    <x v="1"/>
    <s v="Average"/>
    <s v="Sales|Average"/>
    <n v="2.1000000000000001E-2"/>
    <n v="48548.55"/>
  </r>
  <r>
    <s v="Isadora"/>
    <s v="Maunsell"/>
    <x v="0"/>
    <x v="0"/>
    <x v="169"/>
    <x v="7"/>
    <x v="2"/>
    <s v="Average"/>
    <s v="Sales|Average"/>
    <n v="2.1000000000000001E-2"/>
    <n v="80138.289999999994"/>
  </r>
  <r>
    <s v="Tamara"/>
    <s v="Couvet"/>
    <x v="1"/>
    <x v="1"/>
    <x v="170"/>
    <x v="1"/>
    <x v="2"/>
    <s v="Average"/>
    <s v="Engineering|Average"/>
    <n v="3.5000000000000003E-2"/>
    <n v="63186.75"/>
  </r>
  <r>
    <s v="Von"/>
    <s v="Boeter"/>
    <x v="0"/>
    <x v="6"/>
    <x v="171"/>
    <x v="5"/>
    <x v="0"/>
    <s v="Good"/>
    <s v="Product Management|Good"/>
    <n v="4.1000000000000002E-2"/>
    <n v="37861.17"/>
  </r>
  <r>
    <s v="Forester"/>
    <s v="Feakins"/>
    <x v="0"/>
    <x v="5"/>
    <x v="172"/>
    <x v="4"/>
    <x v="2"/>
    <s v="Average"/>
    <s v="Business Development|Average"/>
    <n v="2.4E-2"/>
    <n v="48424.959999999999"/>
  </r>
  <r>
    <s v="Gardy"/>
    <s v="Eckersall"/>
    <x v="0"/>
    <x v="0"/>
    <x v="173"/>
    <x v="7"/>
    <x v="1"/>
    <s v="Good"/>
    <s v="Sales|Good"/>
    <n v="5.0999999999999997E-2"/>
    <n v="83712.149999999994"/>
  </r>
  <r>
    <s v="Gamaliel"/>
    <s v="Ewins"/>
    <x v="0"/>
    <x v="6"/>
    <x v="174"/>
    <x v="6"/>
    <x v="2"/>
    <s v="Average"/>
    <s v="Product Management|Average"/>
    <n v="3.2000000000000001E-2"/>
    <n v="123489.12"/>
  </r>
  <r>
    <s v="Win"/>
    <s v="Arthurs"/>
    <x v="1"/>
    <x v="3"/>
    <x v="175"/>
    <x v="4"/>
    <x v="2"/>
    <s v="Average"/>
    <s v="Support|Average"/>
    <n v="2.8000000000000001E-2"/>
    <n v="44409.599999999999"/>
  </r>
  <r>
    <s v="Richy"/>
    <s v="Gray"/>
    <x v="1"/>
    <x v="6"/>
    <x v="176"/>
    <x v="0"/>
    <x v="1"/>
    <s v="Very Good"/>
    <s v="Product Management|Very Good"/>
    <n v="6.2E-2"/>
    <n v="95399.46"/>
  </r>
  <r>
    <s v="Patricia"/>
    <s v="Dwelly"/>
    <x v="0"/>
    <x v="9"/>
    <x v="177"/>
    <x v="9"/>
    <x v="0"/>
    <s v="Poor"/>
    <s v="Accounting|Poor"/>
    <n v="1.2E-2"/>
    <n v="92598"/>
  </r>
  <r>
    <s v="Erv"/>
    <s v="Balmann"/>
    <x v="1"/>
    <x v="10"/>
    <x v="178"/>
    <x v="8"/>
    <x v="0"/>
    <s v="Very Good"/>
    <s v="Services|Very Good"/>
    <n v="7.1999999999999995E-2"/>
    <n v="31806.239999999998"/>
  </r>
  <r>
    <s v="Demetria"/>
    <s v="Estut"/>
    <x v="1"/>
    <x v="3"/>
    <x v="179"/>
    <x v="7"/>
    <x v="2"/>
    <s v="Very Poor"/>
    <s v="Support|Very Poor"/>
    <n v="5.0000000000000001E-3"/>
    <n v="76098.600000000006"/>
  </r>
  <r>
    <s v="Evanne"/>
    <s v="Sheryn"/>
    <x v="1"/>
    <x v="10"/>
    <x v="180"/>
    <x v="0"/>
    <x v="2"/>
    <s v="Average"/>
    <s v="Services|Average"/>
    <n v="2.3E-2"/>
    <n v="83783.7"/>
  </r>
  <r>
    <s v="Collette"/>
    <s v="Blackaller"/>
    <x v="1"/>
    <x v="4"/>
    <x v="181"/>
    <x v="4"/>
    <x v="1"/>
    <s v="Good"/>
    <s v="Human Resources|Good"/>
    <n v="5.3999999999999999E-2"/>
    <n v="44668.52"/>
  </r>
  <r>
    <s v="Mariann"/>
    <s v="Mowat"/>
    <x v="0"/>
    <x v="11"/>
    <x v="182"/>
    <x v="5"/>
    <x v="1"/>
    <s v="Good"/>
    <s v="Marketing|Good"/>
    <n v="5.8000000000000003E-2"/>
    <n v="34511.96"/>
  </r>
  <r>
    <s v="Tabbatha"/>
    <s v="Pickston"/>
    <x v="0"/>
    <x v="11"/>
    <x v="183"/>
    <x v="7"/>
    <x v="2"/>
    <s v="Average"/>
    <s v="Marketing|Average"/>
    <n v="3.5000000000000003E-2"/>
    <n v="74561.399999999994"/>
  </r>
  <r>
    <s v="Vlad"/>
    <s v="Strangeway"/>
    <x v="0"/>
    <x v="6"/>
    <x v="184"/>
    <x v="7"/>
    <x v="2"/>
    <s v="Good"/>
    <s v="Product Management|Good"/>
    <n v="4.1000000000000002E-2"/>
    <n v="80927.34"/>
  </r>
  <r>
    <s v="Duky"/>
    <s v="Wallace"/>
    <x v="0"/>
    <x v="5"/>
    <x v="185"/>
    <x v="3"/>
    <x v="1"/>
    <s v="Average"/>
    <s v="Business Development|Average"/>
    <n v="2.4E-2"/>
    <n v="104591.36"/>
  </r>
  <r>
    <s v="Shana"/>
    <s v="Bewly"/>
    <x v="1"/>
    <x v="2"/>
    <x v="186"/>
    <x v="3"/>
    <x v="2"/>
    <s v="Poor"/>
    <s v="Legal|Poor"/>
    <n v="1.9E-2"/>
    <n v="107973.24"/>
  </r>
  <r>
    <s v="Mick"/>
    <s v="Tanguy"/>
    <x v="1"/>
    <x v="8"/>
    <x v="187"/>
    <x v="9"/>
    <x v="0"/>
    <s v="Good"/>
    <s v="Research and Development|Good"/>
    <n v="5.3999999999999999E-2"/>
    <n v="102659.6"/>
  </r>
  <r>
    <s v="Tadio"/>
    <s v="Audritt"/>
    <x v="2"/>
    <x v="4"/>
    <x v="188"/>
    <x v="9"/>
    <x v="2"/>
    <s v="Average"/>
    <s v="Human Resources|Average"/>
    <n v="2.7E-2"/>
    <n v="102135.15"/>
  </r>
  <r>
    <s v="Torey"/>
    <s v="Rosell"/>
    <x v="0"/>
    <x v="9"/>
    <x v="189"/>
    <x v="0"/>
    <x v="1"/>
    <s v="Average"/>
    <s v="Accounting|Average"/>
    <n v="0.02"/>
    <n v="84323.4"/>
  </r>
  <r>
    <s v="Chrisy"/>
    <s v="Kyme"/>
    <x v="1"/>
    <x v="11"/>
    <x v="190"/>
    <x v="9"/>
    <x v="0"/>
    <s v="Very Good"/>
    <s v="Marketing|Very Good"/>
    <n v="9.9000000000000005E-2"/>
    <n v="109020.8"/>
  </r>
  <r>
    <s v="Morten"/>
    <s v="Dumphy"/>
    <x v="0"/>
    <x v="2"/>
    <x v="191"/>
    <x v="6"/>
    <x v="1"/>
    <s v="Poor"/>
    <s v="Legal|Poor"/>
    <n v="1.9E-2"/>
    <n v="113598.12"/>
  </r>
  <r>
    <s v="Issy"/>
    <s v="McLevie"/>
    <x v="0"/>
    <x v="8"/>
    <x v="192"/>
    <x v="0"/>
    <x v="1"/>
    <s v="Poor"/>
    <s v="Research and Development|Poor"/>
    <n v="0.02"/>
    <n v="86638.8"/>
  </r>
  <r>
    <s v="Michaeline"/>
    <s v="Capehorn"/>
    <x v="1"/>
    <x v="3"/>
    <x v="193"/>
    <x v="9"/>
    <x v="0"/>
    <s v="Poor"/>
    <s v="Support|Poor"/>
    <n v="0.01"/>
    <n v="96293.4"/>
  </r>
  <r>
    <s v="Corny"/>
    <s v="Linturn"/>
    <x v="1"/>
    <x v="6"/>
    <x v="194"/>
    <x v="4"/>
    <x v="1"/>
    <s v="Poor"/>
    <s v="Product Management|Poor"/>
    <n v="0.01"/>
    <n v="48439.6"/>
  </r>
  <r>
    <s v="Berny"/>
    <s v="Bastide"/>
    <x v="2"/>
    <x v="8"/>
    <x v="195"/>
    <x v="2"/>
    <x v="1"/>
    <s v="Average"/>
    <s v="Research and Development|Average"/>
    <n v="3.3000000000000002E-2"/>
    <n v="58581.43"/>
  </r>
  <r>
    <s v="Aindrea"/>
    <s v="Lenormand"/>
    <x v="1"/>
    <x v="4"/>
    <x v="196"/>
    <x v="7"/>
    <x v="2"/>
    <s v="Good"/>
    <s v="Human Resources|Good"/>
    <n v="5.3999999999999999E-2"/>
    <n v="75023.72"/>
  </r>
  <r>
    <s v="Shanon"/>
    <s v="Deverell"/>
    <x v="1"/>
    <x v="8"/>
    <x v="197"/>
    <x v="7"/>
    <x v="0"/>
    <s v="Very Good"/>
    <s v="Research and Development|Very Good"/>
    <n v="8.4000000000000005E-2"/>
    <n v="84747.12"/>
  </r>
  <r>
    <s v="Vaughn"/>
    <s v="Carvill"/>
    <x v="1"/>
    <x v="7"/>
    <x v="198"/>
    <x v="0"/>
    <x v="0"/>
    <s v="Average"/>
    <s v="Training|Average"/>
    <n v="0.04"/>
    <n v="88140"/>
  </r>
  <r>
    <s v="Millard"/>
    <s v="Brakewell"/>
    <x v="0"/>
    <x v="6"/>
    <x v="199"/>
    <x v="7"/>
    <x v="1"/>
    <s v="Good"/>
    <s v="Product Management|Good"/>
    <n v="4.1000000000000002E-2"/>
    <n v="79698.960000000006"/>
  </r>
  <r>
    <s v="Florie"/>
    <s v="Tortoise"/>
    <x v="1"/>
    <x v="0"/>
    <x v="200"/>
    <x v="5"/>
    <x v="2"/>
    <s v="Average"/>
    <s v="Sales|Average"/>
    <n v="2.1000000000000001E-2"/>
    <n v="36684.53"/>
  </r>
  <r>
    <s v="Caro"/>
    <s v="Chappel"/>
    <x v="1"/>
    <x v="0"/>
    <x v="201"/>
    <x v="3"/>
    <x v="1"/>
    <s v="Average"/>
    <s v="Sales|Average"/>
    <n v="2.1000000000000001E-2"/>
    <n v="106602.61"/>
  </r>
  <r>
    <s v="Letisha"/>
    <s v="Carrett"/>
    <x v="1"/>
    <x v="0"/>
    <x v="202"/>
    <x v="0"/>
    <x v="2"/>
    <s v="Very Poor"/>
    <s v="Sales|Very Poor"/>
    <n v="5.0000000000000001E-3"/>
    <n v="85023"/>
  </r>
  <r>
    <s v="Melva"/>
    <s v="Jickells"/>
    <x v="1"/>
    <x v="6"/>
    <x v="203"/>
    <x v="1"/>
    <x v="0"/>
    <s v="Poor"/>
    <s v="Product Management|Poor"/>
    <n v="0.01"/>
    <n v="69488"/>
  </r>
  <r>
    <s v="Riccardo"/>
    <s v="Hagan"/>
    <x v="0"/>
    <x v="4"/>
    <x v="204"/>
    <x v="0"/>
    <x v="2"/>
    <s v="Average"/>
    <s v="Human Resources|Average"/>
    <n v="2.7E-2"/>
    <n v="88897.12"/>
  </r>
  <r>
    <s v="Chauncey"/>
    <s v="Schild"/>
    <x v="1"/>
    <x v="3"/>
    <x v="205"/>
    <x v="3"/>
    <x v="2"/>
    <s v="Average"/>
    <s v="Support|Average"/>
    <n v="2.8000000000000001E-2"/>
    <n v="110345.52"/>
  </r>
  <r>
    <s v="Amery"/>
    <s v="Ofer"/>
    <x v="1"/>
    <x v="2"/>
    <x v="206"/>
    <x v="6"/>
    <x v="2"/>
    <s v="Very Good"/>
    <s v="Legal|Very Good"/>
    <n v="6.4000000000000001E-2"/>
    <n v="118157.2"/>
  </r>
  <r>
    <s v="Michaella"/>
    <s v="Perri"/>
    <x v="0"/>
    <x v="7"/>
    <x v="207"/>
    <x v="7"/>
    <x v="0"/>
    <s v="Very Poor"/>
    <s v="Training|Very Poor"/>
    <n v="5.0000000000000001E-3"/>
    <n v="75696.600000000006"/>
  </r>
  <r>
    <s v="Mord"/>
    <s v="Cromblehome"/>
    <x v="0"/>
    <x v="2"/>
    <x v="208"/>
    <x v="2"/>
    <x v="1"/>
    <s v="Average"/>
    <s v="Legal|Average"/>
    <n v="2.1000000000000001E-2"/>
    <n v="59126.11"/>
  </r>
  <r>
    <s v="Joana"/>
    <s v="Bartocci"/>
    <x v="0"/>
    <x v="4"/>
    <x v="209"/>
    <x v="2"/>
    <x v="1"/>
    <s v="Average"/>
    <s v="Human Resources|Average"/>
    <n v="2.7E-2"/>
    <n v="54092.09"/>
  </r>
  <r>
    <s v="Sly"/>
    <s v="Cowley"/>
    <x v="0"/>
    <x v="9"/>
    <x v="210"/>
    <x v="4"/>
    <x v="2"/>
    <s v="Average"/>
    <s v="Accounting|Average"/>
    <n v="0.02"/>
    <n v="49500.6"/>
  </r>
  <r>
    <s v="Augusta"/>
    <s v="Cheetham"/>
    <x v="0"/>
    <x v="8"/>
    <x v="211"/>
    <x v="3"/>
    <x v="2"/>
    <s v="Average"/>
    <s v="Research and Development|Average"/>
    <n v="3.3000000000000002E-2"/>
    <n v="108950.51"/>
  </r>
  <r>
    <s v="Diarmid"/>
    <s v="Alman"/>
    <x v="1"/>
    <x v="7"/>
    <x v="212"/>
    <x v="9"/>
    <x v="2"/>
    <s v="Poor"/>
    <s v="Training|Poor"/>
    <n v="1.9E-2"/>
    <n v="100065.8"/>
  </r>
  <r>
    <s v="Gearard"/>
    <s v="Wixon"/>
    <x v="0"/>
    <x v="4"/>
    <x v="213"/>
    <x v="3"/>
    <x v="2"/>
    <s v="Very Good"/>
    <s v="Human Resources|Very Good"/>
    <n v="7.5999999999999998E-2"/>
    <n v="114260.44"/>
  </r>
  <r>
    <s v="Kaye"/>
    <s v="Crocroft"/>
    <x v="0"/>
    <x v="0"/>
    <x v="214"/>
    <x v="2"/>
    <x v="0"/>
    <s v="Poor"/>
    <s v="Sales|Poor"/>
    <n v="1.2E-2"/>
    <n v="53241.32"/>
  </r>
  <r>
    <s v="Egor"/>
    <s v="Minto"/>
    <x v="2"/>
    <x v="2"/>
    <x v="215"/>
    <x v="1"/>
    <x v="2"/>
    <s v="Good"/>
    <s v="Legal|Good"/>
    <n v="5.3999999999999999E-2"/>
    <n v="66876.3"/>
  </r>
  <r>
    <s v="Bren"/>
    <s v="Absolon"/>
    <x v="0"/>
    <x v="9"/>
    <x v="216"/>
    <x v="7"/>
    <x v="2"/>
    <s v="Good"/>
    <s v="Accounting|Good"/>
    <n v="5.8000000000000003E-2"/>
    <n v="79043.179999999993"/>
  </r>
  <r>
    <s v="Alexine"/>
    <s v="Portail"/>
    <x v="1"/>
    <x v="0"/>
    <x v="217"/>
    <x v="1"/>
    <x v="0"/>
    <s v="Average"/>
    <s v="Sales|Average"/>
    <n v="2.1000000000000001E-2"/>
    <n v="61596.93"/>
  </r>
  <r>
    <s v="Duffie"/>
    <s v="Ibel"/>
    <x v="0"/>
    <x v="0"/>
    <x v="218"/>
    <x v="1"/>
    <x v="1"/>
    <s v="Average"/>
    <s v="Sales|Average"/>
    <n v="2.1000000000000001E-2"/>
    <n v="62291.21"/>
  </r>
  <r>
    <s v="Payton"/>
    <s v="Pickervance"/>
    <x v="0"/>
    <x v="11"/>
    <x v="219"/>
    <x v="6"/>
    <x v="1"/>
    <s v="Average"/>
    <s v="Marketing|Average"/>
    <n v="3.5000000000000003E-2"/>
    <n v="121115.7"/>
  </r>
  <r>
    <s v="Barny"/>
    <s v="Fairweather"/>
    <x v="0"/>
    <x v="11"/>
    <x v="220"/>
    <x v="7"/>
    <x v="0"/>
    <s v="Very Poor"/>
    <s v="Marketing|Very Poor"/>
    <n v="5.0000000000000001E-3"/>
    <n v="77515.649999999994"/>
  </r>
  <r>
    <s v="Margot"/>
    <s v="Royds"/>
    <x v="1"/>
    <x v="4"/>
    <x v="221"/>
    <x v="3"/>
    <x v="0"/>
    <s v="Average"/>
    <s v="Human Resources|Average"/>
    <n v="2.7E-2"/>
    <n v="109817.11"/>
  </r>
  <r>
    <s v="Frederik"/>
    <s v="Dartan"/>
    <x v="0"/>
    <x v="1"/>
    <x v="222"/>
    <x v="1"/>
    <x v="2"/>
    <s v="Very Good"/>
    <s v="Engineering|Very Good"/>
    <n v="6.0999999999999999E-2"/>
    <n v="65877.490000000005"/>
  </r>
  <r>
    <s v="Aubert"/>
    <s v="Wedmore."/>
    <x v="1"/>
    <x v="11"/>
    <x v="223"/>
    <x v="1"/>
    <x v="0"/>
    <s v="Average"/>
    <s v="Marketing|Average"/>
    <n v="3.5000000000000003E-2"/>
    <n v="63476.55"/>
  </r>
  <r>
    <s v="Nanice"/>
    <s v="Boatwright"/>
    <x v="2"/>
    <x v="11"/>
    <x v="224"/>
    <x v="3"/>
    <x v="2"/>
    <s v="Very Poor"/>
    <s v="Marketing|Very Poor"/>
    <n v="5.0000000000000001E-3"/>
    <n v="106399.35"/>
  </r>
  <r>
    <s v="Northrup"/>
    <s v="Aires"/>
    <x v="1"/>
    <x v="4"/>
    <x v="225"/>
    <x v="6"/>
    <x v="1"/>
    <s v="Average"/>
    <s v="Human Resources|Average"/>
    <n v="2.7E-2"/>
    <n v="121494.1"/>
  </r>
  <r>
    <s v="Janina"/>
    <s v="Wolverson"/>
    <x v="1"/>
    <x v="8"/>
    <x v="226"/>
    <x v="9"/>
    <x v="1"/>
    <s v="Good"/>
    <s v="Research and Development|Good"/>
    <n v="5.3999999999999999E-2"/>
    <n v="105062.72"/>
  </r>
  <r>
    <s v="Floria"/>
    <s v="Olivia"/>
    <x v="1"/>
    <x v="0"/>
    <x v="227"/>
    <x v="3"/>
    <x v="2"/>
    <s v="Good"/>
    <s v="Sales|Good"/>
    <n v="5.0999999999999997E-2"/>
    <n v="106676.5"/>
  </r>
  <r>
    <s v="Andrea"/>
    <s v="Becker"/>
    <x v="1"/>
    <x v="4"/>
    <x v="228"/>
    <x v="4"/>
    <x v="1"/>
    <s v="Average"/>
    <s v="Human Resources|Average"/>
    <n v="2.7E-2"/>
    <n v="47406.32"/>
  </r>
  <r>
    <s v="Louise"/>
    <s v="Lamming"/>
    <x v="1"/>
    <x v="0"/>
    <x v="229"/>
    <x v="4"/>
    <x v="0"/>
    <s v="Average"/>
    <s v="Sales|Average"/>
    <n v="2.1000000000000001E-2"/>
    <n v="42810.53"/>
  </r>
  <r>
    <s v="Renaldo"/>
    <s v="Thomassin"/>
    <x v="0"/>
    <x v="5"/>
    <x v="230"/>
    <x v="7"/>
    <x v="1"/>
    <s v="Average"/>
    <s v="Business Development|Average"/>
    <n v="2.4E-2"/>
    <n v="75120.639999999999"/>
  </r>
  <r>
    <s v="Carmel"/>
    <s v="Pancoust"/>
    <x v="1"/>
    <x v="10"/>
    <x v="231"/>
    <x v="6"/>
    <x v="2"/>
    <s v="Good"/>
    <s v="Services|Good"/>
    <n v="5.2999999999999999E-2"/>
    <n v="125886.15"/>
  </r>
  <r>
    <s v="Tatum"/>
    <s v="Hush"/>
    <x v="1"/>
    <x v="4"/>
    <x v="232"/>
    <x v="2"/>
    <x v="2"/>
    <s v="Good"/>
    <s v="Human Resources|Good"/>
    <n v="5.3999999999999999E-2"/>
    <n v="56114.96"/>
  </r>
  <r>
    <s v="Aldrich"/>
    <s v="Glenny"/>
    <x v="0"/>
    <x v="5"/>
    <x v="233"/>
    <x v="9"/>
    <x v="1"/>
    <s v="Average"/>
    <s v="Business Development|Average"/>
    <n v="2.4E-2"/>
    <n v="93061.119999999995"/>
  </r>
  <r>
    <s v="Calvin"/>
    <s v="O'Carroll"/>
    <x v="1"/>
    <x v="8"/>
    <x v="87"/>
    <x v="4"/>
    <x v="1"/>
    <s v="Very Poor"/>
    <s v="Research and Development|Very Poor"/>
    <n v="5.0000000000000001E-3"/>
    <n v="44672.25"/>
  </r>
  <r>
    <s v="Griz"/>
    <s v="Thorington"/>
    <x v="0"/>
    <x v="3"/>
    <x v="234"/>
    <x v="4"/>
    <x v="2"/>
    <s v="Average"/>
    <s v="Support|Average"/>
    <n v="2.8000000000000001E-2"/>
    <n v="49004.76"/>
  </r>
  <r>
    <s v="Eddy"/>
    <s v="Stolze"/>
    <x v="0"/>
    <x v="7"/>
    <x v="235"/>
    <x v="4"/>
    <x v="1"/>
    <s v="Average"/>
    <s v="Training|Average"/>
    <n v="0.04"/>
    <n v="49670.400000000001"/>
  </r>
  <r>
    <s v="L"/>
    <s v="Bontein"/>
    <x v="0"/>
    <x v="6"/>
    <x v="236"/>
    <x v="4"/>
    <x v="2"/>
    <s v="Good"/>
    <s v="Product Management|Good"/>
    <n v="4.1000000000000002E-2"/>
    <n v="49603.65"/>
  </r>
  <r>
    <s v="Cindee"/>
    <s v="Saice"/>
    <x v="1"/>
    <x v="10"/>
    <x v="237"/>
    <x v="3"/>
    <x v="2"/>
    <s v="Very Good"/>
    <s v="Services|Very Good"/>
    <n v="7.1999999999999995E-2"/>
    <n v="110801.92"/>
  </r>
  <r>
    <s v="Erin"/>
    <s v="Androsik"/>
    <x v="0"/>
    <x v="4"/>
    <x v="210"/>
    <x v="4"/>
    <x v="1"/>
    <s v="Poor"/>
    <s v="Human Resources|Poor"/>
    <n v="1.2999999999999999E-2"/>
    <n v="49160.89"/>
  </r>
  <r>
    <s v="Genovera"/>
    <s v="Ghost"/>
    <x v="0"/>
    <x v="11"/>
    <x v="238"/>
    <x v="7"/>
    <x v="1"/>
    <s v="Average"/>
    <s v="Marketing|Average"/>
    <n v="3.5000000000000003E-2"/>
    <n v="74685.600000000006"/>
  </r>
  <r>
    <s v="Felicdad"/>
    <s v="Heibel"/>
    <x v="0"/>
    <x v="5"/>
    <x v="239"/>
    <x v="1"/>
    <x v="2"/>
    <s v="Average"/>
    <s v="Business Development|Average"/>
    <n v="2.4E-2"/>
    <n v="62259.199999999997"/>
  </r>
  <r>
    <s v="Jobey"/>
    <s v="Boneham"/>
    <x v="1"/>
    <x v="10"/>
    <x v="240"/>
    <x v="7"/>
    <x v="1"/>
    <s v="Average"/>
    <s v="Services|Average"/>
    <n v="2.3E-2"/>
    <n v="75712.23"/>
  </r>
  <r>
    <s v="Radcliffe"/>
    <s v="Fairpool"/>
    <x v="1"/>
    <x v="10"/>
    <x v="241"/>
    <x v="1"/>
    <x v="0"/>
    <s v="Very Good"/>
    <s v="Services|Very Good"/>
    <n v="7.1999999999999995E-2"/>
    <n v="65134.720000000001"/>
  </r>
  <r>
    <s v="Gigi"/>
    <s v="Bohling"/>
    <x v="0"/>
    <x v="1"/>
    <x v="242"/>
    <x v="7"/>
    <x v="0"/>
    <s v="Average"/>
    <s v="Engineering|Average"/>
    <n v="3.5000000000000003E-2"/>
    <n v="77159.25"/>
  </r>
  <r>
    <s v="Gare"/>
    <s v="Mattiussi"/>
    <x v="0"/>
    <x v="1"/>
    <x v="243"/>
    <x v="5"/>
    <x v="2"/>
    <s v="Poor"/>
    <s v="Engineering|Poor"/>
    <n v="1.0999999999999999E-2"/>
    <n v="32857.5"/>
  </r>
  <r>
    <s v="Carlin"/>
    <s v="Demke"/>
    <x v="0"/>
    <x v="5"/>
    <x v="244"/>
    <x v="6"/>
    <x v="0"/>
    <s v="Good"/>
    <s v="Business Development|Good"/>
    <n v="0.05"/>
    <n v="115542"/>
  </r>
  <r>
    <s v="Wilt"/>
    <s v="Wayvill"/>
    <x v="1"/>
    <x v="2"/>
    <x v="245"/>
    <x v="9"/>
    <x v="1"/>
    <s v="Average"/>
    <s v="Legal|Average"/>
    <n v="2.1000000000000001E-2"/>
    <n v="101844.75"/>
  </r>
  <r>
    <s v="Ardyce"/>
    <s v="Eacott"/>
    <x v="1"/>
    <x v="4"/>
    <x v="246"/>
    <x v="9"/>
    <x v="1"/>
    <s v="Average"/>
    <s v="Human Resources|Average"/>
    <n v="2.7E-2"/>
    <n v="94966.69"/>
  </r>
  <r>
    <s v="Lane"/>
    <s v="Monteaux"/>
    <x v="1"/>
    <x v="1"/>
    <x v="247"/>
    <x v="3"/>
    <x v="1"/>
    <s v="Average"/>
    <s v="Engineering|Average"/>
    <n v="3.5000000000000003E-2"/>
    <n v="113829.3"/>
  </r>
  <r>
    <s v="Cathi"/>
    <s v="Gillbee"/>
    <x v="0"/>
    <x v="2"/>
    <x v="248"/>
    <x v="4"/>
    <x v="2"/>
    <s v="Average"/>
    <s v="Legal|Average"/>
    <n v="2.1000000000000001E-2"/>
    <n v="42667.59"/>
  </r>
  <r>
    <s v="Ronnie"/>
    <s v="Mesias"/>
    <x v="0"/>
    <x v="3"/>
    <x v="249"/>
    <x v="0"/>
    <x v="1"/>
    <s v="Very Poor"/>
    <s v="Support|Very Poor"/>
    <n v="5.0000000000000001E-3"/>
    <n v="86791.8"/>
  </r>
  <r>
    <s v="Hali"/>
    <s v="Behnecke"/>
    <x v="0"/>
    <x v="4"/>
    <x v="250"/>
    <x v="1"/>
    <x v="1"/>
    <s v="Very Good"/>
    <s v="Human Resources|Very Good"/>
    <n v="7.5999999999999998E-2"/>
    <n v="70553.320000000007"/>
  </r>
  <r>
    <s v="Grady"/>
    <s v="Rochelle"/>
    <x v="1"/>
    <x v="9"/>
    <x v="251"/>
    <x v="1"/>
    <x v="1"/>
    <s v="Very Good"/>
    <s v="Accounting|Very Good"/>
    <n v="7.0999999999999994E-2"/>
    <n v="74070.36"/>
  </r>
  <r>
    <s v="Crissie"/>
    <s v="Cordel"/>
    <x v="1"/>
    <x v="6"/>
    <x v="252"/>
    <x v="4"/>
    <x v="2"/>
    <s v="Good"/>
    <s v="Product Management|Good"/>
    <n v="4.1000000000000002E-2"/>
    <n v="43274.37"/>
  </r>
  <r>
    <s v="Durand"/>
    <s v="Backhouse"/>
    <x v="1"/>
    <x v="0"/>
    <x v="253"/>
    <x v="0"/>
    <x v="1"/>
    <s v="Poor"/>
    <s v="Sales|Poor"/>
    <n v="1.2E-2"/>
    <n v="84400.8"/>
  </r>
  <r>
    <s v="Wendel"/>
    <s v="Malletratt"/>
    <x v="0"/>
    <x v="5"/>
    <x v="254"/>
    <x v="1"/>
    <x v="1"/>
    <s v="Very Poor"/>
    <s v="Business Development|Very Poor"/>
    <n v="5.0000000000000001E-3"/>
    <n v="67998.3"/>
  </r>
  <r>
    <s v="Shellysheldon"/>
    <s v="Ellerman"/>
    <x v="1"/>
    <x v="6"/>
    <x v="255"/>
    <x v="5"/>
    <x v="2"/>
    <s v="Good"/>
    <s v="Product Management|Good"/>
    <n v="4.1000000000000002E-2"/>
    <n v="35883.269999999997"/>
  </r>
  <r>
    <s v="Marmaduke"/>
    <s v="Worssam"/>
    <x v="1"/>
    <x v="1"/>
    <x v="256"/>
    <x v="7"/>
    <x v="2"/>
    <s v="Very Poor"/>
    <s v="Engineering|Very Poor"/>
    <n v="5.0000000000000001E-3"/>
    <n v="78771.899999999994"/>
  </r>
  <r>
    <s v="Murial"/>
    <s v="Ickovici"/>
    <x v="1"/>
    <x v="5"/>
    <x v="126"/>
    <x v="7"/>
    <x v="0"/>
    <s v="Average"/>
    <s v="Business Development|Average"/>
    <n v="2.4E-2"/>
    <n v="74240"/>
  </r>
  <r>
    <s v="Honoria"/>
    <s v="Cootes"/>
    <x v="1"/>
    <x v="1"/>
    <x v="257"/>
    <x v="6"/>
    <x v="2"/>
    <s v="Average"/>
    <s v="Engineering|Average"/>
    <n v="3.5000000000000003E-2"/>
    <n v="119687.4"/>
  </r>
  <r>
    <s v="Merrel"/>
    <s v="Blind"/>
    <x v="1"/>
    <x v="6"/>
    <x v="258"/>
    <x v="0"/>
    <x v="0"/>
    <s v="Average"/>
    <s v="Product Management|Average"/>
    <n v="3.2000000000000001E-2"/>
    <n v="84747.839999999997"/>
  </r>
  <r>
    <s v="Rosamond"/>
    <s v="Fishe"/>
    <x v="0"/>
    <x v="10"/>
    <x v="259"/>
    <x v="3"/>
    <x v="0"/>
    <s v="Good"/>
    <s v="Services|Good"/>
    <n v="5.2999999999999999E-2"/>
    <n v="113892.48"/>
  </r>
  <r>
    <s v="Shelley"/>
    <s v="Moncreiffe"/>
    <x v="0"/>
    <x v="0"/>
    <x v="260"/>
    <x v="3"/>
    <x v="2"/>
    <s v="Average"/>
    <s v="Sales|Average"/>
    <n v="2.1000000000000001E-2"/>
    <n v="110635.56"/>
  </r>
  <r>
    <s v="Cecilla"/>
    <s v="Joselevitch"/>
    <x v="1"/>
    <x v="4"/>
    <x v="261"/>
    <x v="7"/>
    <x v="2"/>
    <s v="Poor"/>
    <s v="Human Resources|Poor"/>
    <n v="1.2999999999999999E-2"/>
    <n v="78851.92"/>
  </r>
  <r>
    <s v="Jolynn"/>
    <s v="Behnecken"/>
    <x v="1"/>
    <x v="10"/>
    <x v="262"/>
    <x v="0"/>
    <x v="1"/>
    <s v="Poor"/>
    <s v="Services|Poor"/>
    <n v="1.4999999999999999E-2"/>
    <n v="86457.7"/>
  </r>
  <r>
    <s v="Adolph"/>
    <s v="McNalley"/>
    <x v="0"/>
    <x v="5"/>
    <x v="263"/>
    <x v="0"/>
    <x v="2"/>
    <s v="Poor"/>
    <s v="Business Development|Poor"/>
    <n v="1.7999999999999999E-2"/>
    <n v="87466.559999999998"/>
  </r>
  <r>
    <s v="Pippy"/>
    <s v="Roxby"/>
    <x v="1"/>
    <x v="4"/>
    <x v="264"/>
    <x v="3"/>
    <x v="1"/>
    <s v="Average"/>
    <s v="Human Resources|Average"/>
    <n v="2.7E-2"/>
    <n v="109365.23"/>
  </r>
  <r>
    <s v="Jessi"/>
    <s v="Calterone"/>
    <x v="0"/>
    <x v="2"/>
    <x v="265"/>
    <x v="5"/>
    <x v="0"/>
    <s v="Poor"/>
    <s v="Legal|Poor"/>
    <n v="1.9E-2"/>
    <n v="39251.879999999997"/>
  </r>
  <r>
    <s v="Moore"/>
    <s v="Gligoraci"/>
    <x v="1"/>
    <x v="7"/>
    <x v="266"/>
    <x v="4"/>
    <x v="0"/>
    <s v="Average"/>
    <s v="Training|Average"/>
    <n v="0.04"/>
    <n v="51511.199999999997"/>
  </r>
  <r>
    <s v="Mallory"/>
    <s v="Goldsberry"/>
    <x v="0"/>
    <x v="6"/>
    <x v="267"/>
    <x v="8"/>
    <x v="2"/>
    <s v="Average"/>
    <s v="Product Management|Average"/>
    <n v="3.2000000000000001E-2"/>
    <n v="30557.52"/>
  </r>
  <r>
    <s v="Nerissa"/>
    <s v="Kavanagh"/>
    <x v="0"/>
    <x v="7"/>
    <x v="268"/>
    <x v="0"/>
    <x v="2"/>
    <s v="Good"/>
    <s v="Training|Good"/>
    <n v="5.8999999999999997E-2"/>
    <n v="89136.03"/>
  </r>
  <r>
    <s v="Foss"/>
    <s v="Asquez"/>
    <x v="0"/>
    <x v="3"/>
    <x v="269"/>
    <x v="9"/>
    <x v="2"/>
    <s v="Average"/>
    <s v="Support|Average"/>
    <n v="2.8000000000000001E-2"/>
    <n v="94771.32"/>
  </r>
  <r>
    <s v="Mickey"/>
    <s v="Pybus"/>
    <x v="0"/>
    <x v="4"/>
    <x v="270"/>
    <x v="0"/>
    <x v="1"/>
    <s v="Good"/>
    <s v="Human Resources|Good"/>
    <n v="5.3999999999999999E-2"/>
    <n v="92593.9"/>
  </r>
  <r>
    <s v="Timmy"/>
    <s v="Brenston"/>
    <x v="0"/>
    <x v="5"/>
    <x v="271"/>
    <x v="4"/>
    <x v="0"/>
    <s v="Average"/>
    <s v="Business Development|Average"/>
    <n v="2.4E-2"/>
    <n v="44748.800000000003"/>
  </r>
  <r>
    <s v="Bendite"/>
    <s v="Bloan"/>
    <x v="0"/>
    <x v="11"/>
    <x v="272"/>
    <x v="5"/>
    <x v="0"/>
    <s v="Average"/>
    <s v="Marketing|Average"/>
    <n v="3.5000000000000003E-2"/>
    <n v="32933.699999999997"/>
  </r>
  <r>
    <s v="Andrea"/>
    <s v="Penfold"/>
    <x v="0"/>
    <x v="11"/>
    <x v="273"/>
    <x v="7"/>
    <x v="1"/>
    <s v="Average"/>
    <s v="Marketing|Average"/>
    <n v="3.5000000000000003E-2"/>
    <n v="72688.05"/>
  </r>
  <r>
    <s v="Shari"/>
    <s v="Pickston"/>
    <x v="0"/>
    <x v="2"/>
    <x v="274"/>
    <x v="9"/>
    <x v="2"/>
    <s v="Average"/>
    <s v="Legal|Average"/>
    <n v="2.1000000000000001E-2"/>
    <n v="98342.720000000001"/>
  </r>
  <r>
    <s v="Dennison"/>
    <s v="Crosswaite"/>
    <x v="0"/>
    <x v="2"/>
    <x v="275"/>
    <x v="9"/>
    <x v="2"/>
    <s v="Very Poor"/>
    <s v="Legal|Very Poor"/>
    <n v="5.0000000000000001E-3"/>
    <n v="91153.5"/>
  </r>
  <r>
    <s v="Lucias"/>
    <s v="Minico"/>
    <x v="1"/>
    <x v="10"/>
    <x v="276"/>
    <x v="1"/>
    <x v="1"/>
    <s v="Average"/>
    <s v="Services|Average"/>
    <n v="2.3E-2"/>
    <n v="69523.08"/>
  </r>
  <r>
    <s v="Helaine"/>
    <s v="Lyddy"/>
    <x v="0"/>
    <x v="10"/>
    <x v="277"/>
    <x v="3"/>
    <x v="1"/>
    <s v="Good"/>
    <s v="Services|Good"/>
    <n v="5.2999999999999999E-2"/>
    <n v="108574.83"/>
  </r>
  <r>
    <s v="Carlene"/>
    <s v="Torry"/>
    <x v="1"/>
    <x v="1"/>
    <x v="278"/>
    <x v="2"/>
    <x v="0"/>
    <s v="Good"/>
    <s v="Engineering|Good"/>
    <n v="4.2999999999999997E-2"/>
    <n v="62173.23"/>
  </r>
  <r>
    <s v="Vere"/>
    <s v="Kulic"/>
    <x v="0"/>
    <x v="2"/>
    <x v="279"/>
    <x v="1"/>
    <x v="2"/>
    <s v="Poor"/>
    <s v="Legal|Poor"/>
    <n v="1.9E-2"/>
    <n v="67834.83"/>
  </r>
  <r>
    <s v="Enrichetta"/>
    <s v="Mowles"/>
    <x v="1"/>
    <x v="9"/>
    <x v="280"/>
    <x v="7"/>
    <x v="1"/>
    <s v="Average"/>
    <s v="Accounting|Average"/>
    <n v="0.02"/>
    <n v="75877.8"/>
  </r>
  <r>
    <s v="Delinda"/>
    <s v="Snozzwell"/>
    <x v="2"/>
    <x v="1"/>
    <x v="281"/>
    <x v="1"/>
    <x v="2"/>
    <s v="Good"/>
    <s v="Engineering|Good"/>
    <n v="4.2999999999999997E-2"/>
    <n v="69891.429999999993"/>
  </r>
  <r>
    <s v="Cecilio"/>
    <s v="Sprankling"/>
    <x v="0"/>
    <x v="8"/>
    <x v="282"/>
    <x v="3"/>
    <x v="2"/>
    <s v="Average"/>
    <s v="Research and Development|Average"/>
    <n v="3.3000000000000002E-2"/>
    <n v="113330.43"/>
  </r>
  <r>
    <s v="Nickolai"/>
    <s v="Artin"/>
    <x v="1"/>
    <x v="6"/>
    <x v="283"/>
    <x v="6"/>
    <x v="0"/>
    <s v="Average"/>
    <s v="Product Management|Average"/>
    <n v="3.2000000000000001E-2"/>
    <n v="114459.12"/>
  </r>
  <r>
    <s v="Beryl"/>
    <s v="Burnsyde"/>
    <x v="0"/>
    <x v="2"/>
    <x v="129"/>
    <x v="8"/>
    <x v="2"/>
    <s v="Very Good"/>
    <s v="Legal|Very Good"/>
    <n v="6.4000000000000001E-2"/>
    <n v="31675.279999999999"/>
  </r>
  <r>
    <s v="Ambrosio"/>
    <s v="Daniely"/>
    <x v="1"/>
    <x v="3"/>
    <x v="284"/>
    <x v="0"/>
    <x v="1"/>
    <s v="Very Good"/>
    <s v="Support|Very Good"/>
    <n v="7.5999999999999998E-2"/>
    <n v="86144.56"/>
  </r>
  <r>
    <s v="Simon"/>
    <s v="Kembery"/>
    <x v="0"/>
    <x v="7"/>
    <x v="245"/>
    <x v="9"/>
    <x v="0"/>
    <s v="Average"/>
    <s v="Training|Average"/>
    <n v="0.04"/>
    <n v="103740"/>
  </r>
  <r>
    <s v="Brig"/>
    <s v="Dewi"/>
    <x v="0"/>
    <x v="0"/>
    <x v="285"/>
    <x v="3"/>
    <x v="0"/>
    <s v="Average"/>
    <s v="Sales|Average"/>
    <n v="2.1000000000000001E-2"/>
    <n v="110523.25"/>
  </r>
  <r>
    <s v="Althea"/>
    <s v="Bronger"/>
    <x v="0"/>
    <x v="6"/>
    <x v="286"/>
    <x v="3"/>
    <x v="1"/>
    <s v="Average"/>
    <s v="Product Management|Average"/>
    <n v="3.2000000000000001E-2"/>
    <n v="107678.88"/>
  </r>
  <r>
    <s v="Ansley"/>
    <s v="Gounel"/>
    <x v="1"/>
    <x v="6"/>
    <x v="287"/>
    <x v="5"/>
    <x v="0"/>
    <s v="Average"/>
    <s v="Product Management|Average"/>
    <n v="3.2000000000000001E-2"/>
    <n v="39670.080000000002"/>
  </r>
  <r>
    <s v="Daven"/>
    <s v="Smout"/>
    <x v="1"/>
    <x v="3"/>
    <x v="288"/>
    <x v="2"/>
    <x v="2"/>
    <s v="Very Good"/>
    <s v="Support|Very Good"/>
    <n v="7.5999999999999998E-2"/>
    <n v="54660.800000000003"/>
  </r>
  <r>
    <s v="Niall"/>
    <s v="Selesnick"/>
    <x v="1"/>
    <x v="1"/>
    <x v="289"/>
    <x v="5"/>
    <x v="0"/>
    <s v="Good"/>
    <s v="Engineering|Good"/>
    <n v="4.2999999999999997E-2"/>
    <n v="36484.14"/>
  </r>
  <r>
    <s v="Lia"/>
    <s v="Lurner"/>
    <x v="1"/>
    <x v="3"/>
    <x v="290"/>
    <x v="7"/>
    <x v="2"/>
    <s v="Average"/>
    <s v="Support|Average"/>
    <n v="2.8000000000000001E-2"/>
    <n v="79423.28"/>
  </r>
  <r>
    <s v="Rodrigo"/>
    <s v="Congdon"/>
    <x v="1"/>
    <x v="2"/>
    <x v="291"/>
    <x v="6"/>
    <x v="0"/>
    <s v="Average"/>
    <s v="Legal|Average"/>
    <n v="2.1000000000000001E-2"/>
    <n v="120416.74"/>
  </r>
  <r>
    <s v="Brendan"/>
    <s v="Edgeller"/>
    <x v="1"/>
    <x v="2"/>
    <x v="292"/>
    <x v="5"/>
    <x v="2"/>
    <s v="Good"/>
    <s v="Legal|Good"/>
    <n v="5.3999999999999999E-2"/>
    <n v="32716.16"/>
  </r>
  <r>
    <s v="Ginger"/>
    <s v="Myott"/>
    <x v="1"/>
    <x v="10"/>
    <x v="293"/>
    <x v="5"/>
    <x v="2"/>
    <s v="Average"/>
    <s v="Services|Average"/>
    <n v="2.3E-2"/>
    <n v="31886.91"/>
  </r>
  <r>
    <s v="Hatti"/>
    <s v="Vezey"/>
    <x v="1"/>
    <x v="5"/>
    <x v="294"/>
    <x v="6"/>
    <x v="1"/>
    <s v="Average"/>
    <s v="Business Development|Average"/>
    <n v="2.4E-2"/>
    <n v="119029.75999999999"/>
  </r>
  <r>
    <s v="Eilis"/>
    <s v="Pavlasek"/>
    <x v="0"/>
    <x v="6"/>
    <x v="295"/>
    <x v="6"/>
    <x v="1"/>
    <s v="Very Poor"/>
    <s v="Product Management|Very Poor"/>
    <n v="5.0000000000000001E-3"/>
    <n v="115765.95"/>
  </r>
  <r>
    <s v="Kellsie"/>
    <s v="Waby"/>
    <x v="0"/>
    <x v="7"/>
    <x v="296"/>
    <x v="7"/>
    <x v="1"/>
    <s v="Average"/>
    <s v="Training|Average"/>
    <n v="0.04"/>
    <n v="82752.800000000003"/>
  </r>
  <r>
    <s v="Easter"/>
    <s v="Pyke"/>
    <x v="1"/>
    <x v="7"/>
    <x v="297"/>
    <x v="9"/>
    <x v="1"/>
    <s v="Very Good"/>
    <s v="Training|Very Good"/>
    <n v="6.3E-2"/>
    <n v="101707.84"/>
  </r>
  <r>
    <s v="Inger"/>
    <s v="Andriveaux"/>
    <x v="2"/>
    <x v="9"/>
    <x v="298"/>
    <x v="3"/>
    <x v="2"/>
    <s v="Good"/>
    <s v="Accounting|Good"/>
    <n v="5.8000000000000003E-2"/>
    <n v="113322.38"/>
  </r>
  <r>
    <s v="Corina"/>
    <s v="Triner"/>
    <x v="0"/>
    <x v="0"/>
    <x v="299"/>
    <x v="1"/>
    <x v="1"/>
    <s v="Poor"/>
    <s v="Sales|Poor"/>
    <n v="1.2E-2"/>
    <n v="66893.2"/>
  </r>
  <r>
    <s v="Loralyn"/>
    <s v="Bruton"/>
    <x v="0"/>
    <x v="2"/>
    <x v="300"/>
    <x v="5"/>
    <x v="2"/>
    <s v="Average"/>
    <s v="Legal|Average"/>
    <n v="2.1000000000000001E-2"/>
    <n v="40799.160000000003"/>
  </r>
  <r>
    <s v="Susy"/>
    <s v="Challoner"/>
    <x v="1"/>
    <x v="5"/>
    <x v="301"/>
    <x v="8"/>
    <x v="1"/>
    <s v="Good"/>
    <s v="Business Development|Good"/>
    <n v="0.05"/>
    <n v="31384.5"/>
  </r>
  <r>
    <s v="Jan"/>
    <s v="Morforth"/>
    <x v="0"/>
    <x v="11"/>
    <x v="302"/>
    <x v="4"/>
    <x v="2"/>
    <s v="Good"/>
    <s v="Marketing|Good"/>
    <n v="5.8000000000000003E-2"/>
    <n v="50963.86"/>
  </r>
  <r>
    <s v="Cindi"/>
    <s v="Stratten"/>
    <x v="1"/>
    <x v="10"/>
    <x v="190"/>
    <x v="9"/>
    <x v="0"/>
    <s v="Good"/>
    <s v="Services|Good"/>
    <n v="5.2999999999999999E-2"/>
    <n v="104457.60000000001"/>
  </r>
  <r>
    <s v="Marline"/>
    <s v="Wahncke"/>
    <x v="0"/>
    <x v="2"/>
    <x v="303"/>
    <x v="7"/>
    <x v="2"/>
    <s v="Average"/>
    <s v="Legal|Average"/>
    <n v="2.1000000000000001E-2"/>
    <n v="74369.64"/>
  </r>
  <r>
    <s v="Violetta"/>
    <s v="Vial"/>
    <x v="0"/>
    <x v="1"/>
    <x v="304"/>
    <x v="1"/>
    <x v="1"/>
    <s v="Average"/>
    <s v="Engineering|Average"/>
    <n v="3.5000000000000003E-2"/>
    <n v="71383.95"/>
  </r>
  <r>
    <s v="Beatriz"/>
    <s v="Bateson"/>
    <x v="0"/>
    <x v="11"/>
    <x v="305"/>
    <x v="0"/>
    <x v="1"/>
    <s v="Good"/>
    <s v="Marketing|Good"/>
    <n v="5.8000000000000003E-2"/>
    <n v="94257.22"/>
  </r>
  <r>
    <s v="Angeline"/>
    <s v="Christophersen"/>
    <x v="1"/>
    <x v="1"/>
    <x v="155"/>
    <x v="0"/>
    <x v="2"/>
    <s v="Poor"/>
    <s v="Engineering|Poor"/>
    <n v="1.0999999999999999E-2"/>
    <n v="87896.34"/>
  </r>
  <r>
    <s v="Evangelia"/>
    <s v="Gowers"/>
    <x v="0"/>
    <x v="5"/>
    <x v="306"/>
    <x v="6"/>
    <x v="1"/>
    <s v="Very Good"/>
    <s v="Business Development|Very Good"/>
    <n v="7.2999999999999995E-2"/>
    <n v="127096.85"/>
  </r>
  <r>
    <s v="Fonzie"/>
    <s v="O'Shea"/>
    <x v="0"/>
    <x v="6"/>
    <x v="307"/>
    <x v="0"/>
    <x v="1"/>
    <s v="Average"/>
    <s v="Product Management|Average"/>
    <n v="3.2000000000000001E-2"/>
    <n v="82931.520000000004"/>
  </r>
  <r>
    <s v="Janene"/>
    <s v="Hairsine"/>
    <x v="1"/>
    <x v="11"/>
    <x v="308"/>
    <x v="3"/>
    <x v="2"/>
    <s v="Average"/>
    <s v="Marketing|Average"/>
    <n v="3.5000000000000003E-2"/>
    <n v="108436.95"/>
  </r>
  <r>
    <s v="Linell"/>
    <s v="Compfort"/>
    <x v="1"/>
    <x v="9"/>
    <x v="309"/>
    <x v="7"/>
    <x v="2"/>
    <s v="Very Good"/>
    <s v="Accounting|Very Good"/>
    <n v="7.0999999999999994E-2"/>
    <n v="75441.240000000005"/>
  </r>
  <r>
    <s v="Shaylah"/>
    <s v="Owbrick"/>
    <x v="0"/>
    <x v="3"/>
    <x v="310"/>
    <x v="2"/>
    <x v="2"/>
    <s v="Average"/>
    <s v="Support|Average"/>
    <n v="2.8000000000000001E-2"/>
    <n v="58493.2"/>
  </r>
  <r>
    <s v="Erin"/>
    <s v="Androsik"/>
    <x v="0"/>
    <x v="4"/>
    <x v="210"/>
    <x v="4"/>
    <x v="0"/>
    <s v="Very Good"/>
    <s v="Human Resources|Very Good"/>
    <n v="7.5999999999999998E-2"/>
    <n v="52218.28"/>
  </r>
  <r>
    <s v="Barnaby"/>
    <s v="Farnall"/>
    <x v="2"/>
    <x v="1"/>
    <x v="311"/>
    <x v="6"/>
    <x v="1"/>
    <s v="Very Good"/>
    <s v="Engineering|Very Good"/>
    <n v="6.0999999999999999E-2"/>
    <n v="126046.8"/>
  </r>
  <r>
    <s v="Ashien"/>
    <s v="Gallen"/>
    <x v="1"/>
    <x v="8"/>
    <x v="312"/>
    <x v="6"/>
    <x v="2"/>
    <s v="Very Good"/>
    <s v="Research and Development|Very Good"/>
    <n v="8.4000000000000005E-2"/>
    <n v="124746.72"/>
  </r>
  <r>
    <s v="Stan"/>
    <s v="Tolliday"/>
    <x v="1"/>
    <x v="0"/>
    <x v="313"/>
    <x v="5"/>
    <x v="0"/>
    <s v="Average"/>
    <s v="Sales|Average"/>
    <n v="2.1000000000000001E-2"/>
    <n v="40370.339999999997"/>
  </r>
  <r>
    <s v="Minetta"/>
    <s v="Parsons"/>
    <x v="1"/>
    <x v="4"/>
    <x v="39"/>
    <x v="6"/>
    <x v="2"/>
    <s v="Average"/>
    <s v="Human Resources|Average"/>
    <n v="2.7E-2"/>
    <n v="113760.79"/>
  </r>
  <r>
    <s v="Kissiah"/>
    <s v="Maydway"/>
    <x v="0"/>
    <x v="9"/>
    <x v="314"/>
    <x v="3"/>
    <x v="0"/>
    <s v="Poor"/>
    <s v="Accounting|Poor"/>
    <n v="1.2E-2"/>
    <n v="107737.52"/>
  </r>
  <r>
    <s v="Charline"/>
    <s v="Husset"/>
    <x v="0"/>
    <x v="3"/>
    <x v="315"/>
    <x v="9"/>
    <x v="2"/>
    <s v="Poor"/>
    <s v="Support|Poor"/>
    <n v="0.01"/>
    <n v="95475.3"/>
  </r>
  <r>
    <s v="Lorain"/>
    <s v="Tew"/>
    <x v="1"/>
    <x v="5"/>
    <x v="316"/>
    <x v="7"/>
    <x v="0"/>
    <s v="Poor"/>
    <s v="Business Development|Poor"/>
    <n v="1.7999999999999999E-2"/>
    <n v="72878.62"/>
  </r>
  <r>
    <s v="North"/>
    <s v="Bertomeu"/>
    <x v="1"/>
    <x v="11"/>
    <x v="317"/>
    <x v="3"/>
    <x v="2"/>
    <s v="Good"/>
    <s v="Marketing|Good"/>
    <n v="5.8000000000000003E-2"/>
    <n v="110984.2"/>
  </r>
  <r>
    <s v="Janaya"/>
    <s v="MacGinlay"/>
    <x v="1"/>
    <x v="3"/>
    <x v="318"/>
    <x v="5"/>
    <x v="2"/>
    <s v="Average"/>
    <s v="Support|Average"/>
    <n v="2.8000000000000001E-2"/>
    <n v="33975.4"/>
  </r>
  <r>
    <s v="Cara"/>
    <s v="Havers"/>
    <x v="0"/>
    <x v="11"/>
    <x v="79"/>
    <x v="0"/>
    <x v="1"/>
    <s v="Very Good"/>
    <s v="Marketing|Very Good"/>
    <n v="9.9000000000000005E-2"/>
    <n v="98481.39"/>
  </r>
  <r>
    <s v="Ancell"/>
    <s v="Moretto"/>
    <x v="1"/>
    <x v="6"/>
    <x v="319"/>
    <x v="9"/>
    <x v="2"/>
    <s v="Very Poor"/>
    <s v="Product Management|Very Poor"/>
    <n v="5.0000000000000001E-3"/>
    <n v="97404.6"/>
  </r>
  <r>
    <s v="Toby"/>
    <s v="Brodhead"/>
    <x v="1"/>
    <x v="9"/>
    <x v="320"/>
    <x v="9"/>
    <x v="0"/>
    <s v="Average"/>
    <s v="Accounting|Average"/>
    <n v="0.02"/>
    <n v="100368"/>
  </r>
  <r>
    <s v="Niles"/>
    <s v="Mahomet"/>
    <x v="1"/>
    <x v="4"/>
    <x v="321"/>
    <x v="2"/>
    <x v="2"/>
    <s v="Average"/>
    <s v="Human Resources|Average"/>
    <n v="2.7E-2"/>
    <n v="51370.54"/>
  </r>
  <r>
    <s v="Avigdor"/>
    <s v="Karel"/>
    <x v="0"/>
    <x v="7"/>
    <x v="322"/>
    <x v="7"/>
    <x v="1"/>
    <s v="Average"/>
    <s v="Training|Average"/>
    <n v="0.04"/>
    <n v="74058.399999999994"/>
  </r>
  <r>
    <s v="Luca"/>
    <s v="Wolstenholme"/>
    <x v="0"/>
    <x v="1"/>
    <x v="323"/>
    <x v="2"/>
    <x v="1"/>
    <s v="Average"/>
    <s v="Engineering|Average"/>
    <n v="3.5000000000000003E-2"/>
    <n v="55041.3"/>
  </r>
  <r>
    <s v="Efrem"/>
    <s v="Mathonnet"/>
    <x v="1"/>
    <x v="4"/>
    <x v="324"/>
    <x v="3"/>
    <x v="1"/>
    <s v="Average"/>
    <s v="Human Resources|Average"/>
    <n v="2.7E-2"/>
    <n v="109909.54"/>
  </r>
  <r>
    <s v="Latisha"/>
    <s v="Jolly"/>
    <x v="1"/>
    <x v="8"/>
    <x v="325"/>
    <x v="2"/>
    <x v="0"/>
    <s v="Average"/>
    <s v="Research and Development|Average"/>
    <n v="3.3000000000000002E-2"/>
    <n v="60327.199999999997"/>
  </r>
  <r>
    <s v="Quentin"/>
    <s v="Ferraresi"/>
    <x v="1"/>
    <x v="9"/>
    <x v="326"/>
    <x v="4"/>
    <x v="2"/>
    <s v="Good"/>
    <s v="Accounting|Good"/>
    <n v="5.8000000000000003E-2"/>
    <n v="51842"/>
  </r>
  <r>
    <s v="Marco"/>
    <s v="Wooland"/>
    <x v="1"/>
    <x v="10"/>
    <x v="327"/>
    <x v="0"/>
    <x v="1"/>
    <s v="Average"/>
    <s v="Services|Average"/>
    <n v="2.3E-2"/>
    <n v="87497.19"/>
  </r>
  <r>
    <s v="Thekla"/>
    <s v="Lynnett"/>
    <x v="0"/>
    <x v="7"/>
    <x v="328"/>
    <x v="2"/>
    <x v="0"/>
    <s v="Poor"/>
    <s v="Training|Poor"/>
    <n v="1.9E-2"/>
    <n v="54975.05"/>
  </r>
  <r>
    <s v="Pedro"/>
    <s v="Carluccio"/>
    <x v="0"/>
    <x v="10"/>
    <x v="329"/>
    <x v="4"/>
    <x v="0"/>
    <s v="Average"/>
    <s v="Services|Average"/>
    <n v="2.3E-2"/>
    <n v="42086.22"/>
  </r>
  <r>
    <s v="Caron"/>
    <s v="Kolakovic"/>
    <x v="0"/>
    <x v="9"/>
    <x v="330"/>
    <x v="4"/>
    <x v="1"/>
    <s v="Average"/>
    <s v="Accounting|Average"/>
    <n v="0.02"/>
    <n v="50918.400000000001"/>
  </r>
  <r>
    <s v="Debera"/>
    <s v="Gow"/>
    <x v="1"/>
    <x v="8"/>
    <x v="331"/>
    <x v="5"/>
    <x v="0"/>
    <s v="Average"/>
    <s v="Research and Development|Average"/>
    <n v="3.3000000000000002E-2"/>
    <n v="41010.1"/>
  </r>
  <r>
    <s v="Hoyt"/>
    <s v="D'Alesco"/>
    <x v="0"/>
    <x v="0"/>
    <x v="73"/>
    <x v="2"/>
    <x v="2"/>
    <s v="Poor"/>
    <s v="Sales|Poor"/>
    <n v="1.2E-2"/>
    <n v="54182.48"/>
  </r>
  <r>
    <s v="Rudyard"/>
    <s v="Tomsa"/>
    <x v="1"/>
    <x v="11"/>
    <x v="332"/>
    <x v="4"/>
    <x v="1"/>
    <s v="Good"/>
    <s v="Marketing|Good"/>
    <n v="5.8000000000000003E-2"/>
    <n v="46446.2"/>
  </r>
  <r>
    <s v="Tyson"/>
    <s v="Prescote"/>
    <x v="0"/>
    <x v="4"/>
    <x v="333"/>
    <x v="8"/>
    <x v="1"/>
    <s v="Average"/>
    <s v="Human Resources|Average"/>
    <n v="2.7E-2"/>
    <n v="30214.34"/>
  </r>
  <r>
    <s v="Berenice"/>
    <s v="Osbaldstone"/>
    <x v="1"/>
    <x v="2"/>
    <x v="334"/>
    <x v="2"/>
    <x v="2"/>
    <s v="Average"/>
    <s v="Legal|Average"/>
    <n v="2.1000000000000001E-2"/>
    <n v="59503.88"/>
  </r>
  <r>
    <s v="Jessika"/>
    <s v="Jaycocks"/>
    <x v="1"/>
    <x v="8"/>
    <x v="335"/>
    <x v="1"/>
    <x v="0"/>
    <s v="Average"/>
    <s v="Research and Development|Average"/>
    <n v="3.3000000000000002E-2"/>
    <n v="70223.34"/>
  </r>
  <r>
    <s v="Gabie"/>
    <s v="Millichip"/>
    <x v="0"/>
    <x v="2"/>
    <x v="336"/>
    <x v="4"/>
    <x v="2"/>
    <s v="Very Good"/>
    <s v="Legal|Very Good"/>
    <n v="6.4000000000000001E-2"/>
    <n v="52944.639999999999"/>
  </r>
  <r>
    <s v="Pearla"/>
    <s v="Beteriss"/>
    <x v="0"/>
    <x v="10"/>
    <x v="337"/>
    <x v="1"/>
    <x v="1"/>
    <s v="Good"/>
    <s v="Services|Good"/>
    <n v="5.2999999999999999E-2"/>
    <n v="73615.23"/>
  </r>
  <r>
    <s v="Harwilll"/>
    <s v="Domotor"/>
    <x v="0"/>
    <x v="7"/>
    <x v="338"/>
    <x v="6"/>
    <x v="1"/>
    <s v="Average"/>
    <s v="Training|Average"/>
    <n v="0.04"/>
    <n v="116864.8"/>
  </r>
  <r>
    <s v="Carolina"/>
    <s v="Blumsom"/>
    <x v="0"/>
    <x v="2"/>
    <x v="339"/>
    <x v="8"/>
    <x v="2"/>
    <s v="Average"/>
    <s v="Legal|Average"/>
    <n v="2.1000000000000001E-2"/>
    <n v="29180.18"/>
  </r>
  <r>
    <s v="Ryon"/>
    <s v="Baroch"/>
    <x v="0"/>
    <x v="9"/>
    <x v="340"/>
    <x v="4"/>
    <x v="2"/>
    <s v="Poor"/>
    <s v="Accounting|Poor"/>
    <n v="1.2E-2"/>
    <n v="44113.08"/>
  </r>
  <r>
    <s v="Georg"/>
    <s v="Dinnage"/>
    <x v="0"/>
    <x v="7"/>
    <x v="97"/>
    <x v="0"/>
    <x v="1"/>
    <s v="Good"/>
    <s v="Training|Good"/>
    <n v="5.8999999999999997E-2"/>
    <n v="93541.47"/>
  </r>
  <r>
    <s v="Marissa"/>
    <s v="Infante"/>
    <x v="2"/>
    <x v="7"/>
    <x v="341"/>
    <x v="7"/>
    <x v="0"/>
    <s v="Average"/>
    <s v="Training|Average"/>
    <n v="0.04"/>
    <n v="81993.600000000006"/>
  </r>
  <r>
    <s v="Joli"/>
    <s v="Jodrelle"/>
    <x v="0"/>
    <x v="10"/>
    <x v="342"/>
    <x v="7"/>
    <x v="1"/>
    <s v="Good"/>
    <s v="Services|Good"/>
    <n v="5.2999999999999999E-2"/>
    <n v="81186.3"/>
  </r>
  <r>
    <s v="Jessica"/>
    <s v="Callcott"/>
    <x v="1"/>
    <x v="11"/>
    <x v="343"/>
    <x v="1"/>
    <x v="0"/>
    <s v="Very Good"/>
    <s v="Marketing|Very Good"/>
    <n v="9.9000000000000005E-2"/>
    <n v="72555.98"/>
  </r>
  <r>
    <s v="Sabina"/>
    <s v="Scorrer"/>
    <x v="1"/>
    <x v="3"/>
    <x v="344"/>
    <x v="7"/>
    <x v="1"/>
    <s v="Average"/>
    <s v="Support|Average"/>
    <n v="2.8000000000000001E-2"/>
    <n v="72916.039999999994"/>
  </r>
  <r>
    <s v="Bayard"/>
    <s v="Gendricke"/>
    <x v="0"/>
    <x v="2"/>
    <x v="345"/>
    <x v="4"/>
    <x v="1"/>
    <s v="Very Poor"/>
    <s v="Legal|Very Poor"/>
    <n v="5.0000000000000001E-3"/>
    <n v="41184.9"/>
  </r>
  <r>
    <s v="Esmaria"/>
    <s v="Denecamp"/>
    <x v="0"/>
    <x v="11"/>
    <x v="346"/>
    <x v="4"/>
    <x v="1"/>
    <s v="Very Poor"/>
    <s v="Marketing|Very Poor"/>
    <n v="5.0000000000000001E-3"/>
    <n v="49224.9"/>
  </r>
  <r>
    <s v="Antone"/>
    <s v="Tolmie"/>
    <x v="0"/>
    <x v="7"/>
    <x v="347"/>
    <x v="6"/>
    <x v="1"/>
    <s v="Good"/>
    <s v="Training|Good"/>
    <n v="5.8999999999999997E-2"/>
    <n v="117358.38"/>
  </r>
  <r>
    <s v="Tammi"/>
    <s v="Lackham"/>
    <x v="1"/>
    <x v="5"/>
    <x v="348"/>
    <x v="1"/>
    <x v="2"/>
    <s v="Good"/>
    <s v="Business Development|Good"/>
    <n v="0.05"/>
    <n v="64774.5"/>
  </r>
  <r>
    <s v="Nananne"/>
    <s v="Gehringer"/>
    <x v="2"/>
    <x v="3"/>
    <x v="349"/>
    <x v="3"/>
    <x v="0"/>
    <s v="Average"/>
    <s v="Support|Average"/>
    <n v="2.8000000000000001E-2"/>
    <n v="107734.39999999999"/>
  </r>
  <r>
    <s v="Loren"/>
    <s v="Bentote"/>
    <x v="0"/>
    <x v="9"/>
    <x v="350"/>
    <x v="2"/>
    <x v="1"/>
    <s v="Poor"/>
    <s v="Accounting|Poor"/>
    <n v="1.2E-2"/>
    <n v="56955.360000000001"/>
  </r>
  <r>
    <s v="Manolo"/>
    <s v="Gasnell"/>
    <x v="0"/>
    <x v="1"/>
    <x v="9"/>
    <x v="0"/>
    <x v="1"/>
    <s v="Good"/>
    <s v="Engineering|Good"/>
    <n v="4.2999999999999997E-2"/>
    <n v="92180.34"/>
  </r>
  <r>
    <s v="Wyatt"/>
    <s v="Clinch"/>
    <x v="0"/>
    <x v="1"/>
    <x v="351"/>
    <x v="2"/>
    <x v="0"/>
    <s v="Good"/>
    <s v="Engineering|Good"/>
    <n v="4.2999999999999997E-2"/>
    <n v="54851.37"/>
  </r>
  <r>
    <s v="Giselbert"/>
    <s v="Newlands"/>
    <x v="0"/>
    <x v="10"/>
    <x v="236"/>
    <x v="4"/>
    <x v="2"/>
    <s v="Poor"/>
    <s v="Services|Poor"/>
    <n v="1.4999999999999999E-2"/>
    <n v="48364.75"/>
  </r>
  <r>
    <s v="Cristal"/>
    <s v="Demangeot"/>
    <x v="1"/>
    <x v="0"/>
    <x v="352"/>
    <x v="7"/>
    <x v="2"/>
    <s v="Good"/>
    <s v="Sales|Good"/>
    <n v="5.0999999999999997E-2"/>
    <n v="76039.850000000006"/>
  </r>
  <r>
    <s v="Jaime"/>
    <s v="Dowe"/>
    <x v="1"/>
    <x v="9"/>
    <x v="353"/>
    <x v="5"/>
    <x v="0"/>
    <s v="Average"/>
    <s v="Accounting|Average"/>
    <n v="0.02"/>
    <n v="40738.800000000003"/>
  </r>
  <r>
    <s v="Addia"/>
    <s v="Penwright"/>
    <x v="0"/>
    <x v="8"/>
    <x v="354"/>
    <x v="8"/>
    <x v="2"/>
    <s v="Poor"/>
    <s v="Research and Development|Poor"/>
    <n v="0.02"/>
    <n v="28692.6"/>
  </r>
  <r>
    <s v="Ali"/>
    <s v="Roubert"/>
    <x v="2"/>
    <x v="1"/>
    <x v="355"/>
    <x v="1"/>
    <x v="2"/>
    <s v="Very Good"/>
    <s v="Engineering|Very Good"/>
    <n v="6.0999999999999999E-2"/>
    <n v="73697.06"/>
  </r>
  <r>
    <s v="Emmye"/>
    <s v="Corry"/>
    <x v="0"/>
    <x v="10"/>
    <x v="356"/>
    <x v="3"/>
    <x v="2"/>
    <s v="Very Good"/>
    <s v="Services|Very Good"/>
    <n v="7.1999999999999995E-2"/>
    <n v="116880.16"/>
  </r>
  <r>
    <s v="Addy"/>
    <s v="Pimblett"/>
    <x v="0"/>
    <x v="6"/>
    <x v="357"/>
    <x v="1"/>
    <x v="0"/>
    <s v="Average"/>
    <s v="Product Management|Average"/>
    <n v="3.2000000000000001E-2"/>
    <n v="68586.720000000001"/>
  </r>
  <r>
    <s v="Baudoin"/>
    <s v="Dummigan"/>
    <x v="0"/>
    <x v="2"/>
    <x v="358"/>
    <x v="6"/>
    <x v="1"/>
    <s v="Average"/>
    <s v="Legal|Average"/>
    <n v="2.1000000000000001E-2"/>
    <n v="116914.71"/>
  </r>
  <r>
    <s v="Lissy"/>
    <s v="McCoy"/>
    <x v="1"/>
    <x v="5"/>
    <x v="359"/>
    <x v="0"/>
    <x v="2"/>
    <s v="Poor"/>
    <s v="Business Development|Poor"/>
    <n v="1.7999999999999999E-2"/>
    <n v="87782.14"/>
  </r>
  <r>
    <s v="Ingunna"/>
    <s v="Wainscoat"/>
    <x v="0"/>
    <x v="3"/>
    <x v="360"/>
    <x v="7"/>
    <x v="1"/>
    <s v="Average"/>
    <s v="Support|Average"/>
    <n v="2.8000000000000001E-2"/>
    <n v="75290.720000000001"/>
  </r>
  <r>
    <s v="Amii"/>
    <s v="Elms"/>
    <x v="1"/>
    <x v="5"/>
    <x v="361"/>
    <x v="2"/>
    <x v="1"/>
    <s v="Poor"/>
    <s v="Business Development|Poor"/>
    <n v="1.7999999999999999E-2"/>
    <n v="54890.559999999998"/>
  </r>
  <r>
    <s v="Ignacio"/>
    <s v="Delion"/>
    <x v="1"/>
    <x v="1"/>
    <x v="362"/>
    <x v="6"/>
    <x v="1"/>
    <s v="Average"/>
    <s v="Engineering|Average"/>
    <n v="3.5000000000000003E-2"/>
    <n v="117669.15"/>
  </r>
  <r>
    <s v="Colby"/>
    <s v="Reuven"/>
    <x v="0"/>
    <x v="5"/>
    <x v="363"/>
    <x v="3"/>
    <x v="0"/>
    <s v="Average"/>
    <s v="Business Development|Average"/>
    <n v="2.4E-2"/>
    <n v="104232.96000000001"/>
  </r>
  <r>
    <s v="Maggee"/>
    <s v="Stiggles"/>
    <x v="1"/>
    <x v="1"/>
    <x v="364"/>
    <x v="5"/>
    <x v="2"/>
    <s v="Average"/>
    <s v="Engineering|Average"/>
    <n v="3.5000000000000003E-2"/>
    <n v="40292.550000000003"/>
  </r>
  <r>
    <s v="Kelci"/>
    <s v="Walkden"/>
    <x v="0"/>
    <x v="4"/>
    <x v="365"/>
    <x v="2"/>
    <x v="1"/>
    <s v="Very Poor"/>
    <s v="Human Resources|Very Poor"/>
    <n v="5.0000000000000001E-3"/>
    <n v="57375.45"/>
  </r>
  <r>
    <s v="Bogey"/>
    <s v="Hitcham"/>
    <x v="0"/>
    <x v="6"/>
    <x v="366"/>
    <x v="3"/>
    <x v="0"/>
    <s v="Poor"/>
    <s v="Product Management|Poor"/>
    <n v="0.01"/>
    <n v="107231.7"/>
  </r>
  <r>
    <s v="Pembroke"/>
    <s v="Siflet"/>
    <x v="1"/>
    <x v="4"/>
    <x v="367"/>
    <x v="2"/>
    <x v="2"/>
    <s v="Average"/>
    <s v="Human Resources|Average"/>
    <n v="2.7E-2"/>
    <n v="61157.85"/>
  </r>
  <r>
    <s v="Adolph"/>
    <s v="Hartin"/>
    <x v="0"/>
    <x v="6"/>
    <x v="368"/>
    <x v="0"/>
    <x v="0"/>
    <s v="Poor"/>
    <s v="Product Management|Poor"/>
    <n v="0.01"/>
    <n v="90859.6"/>
  </r>
  <r>
    <s v="Gisela"/>
    <s v="Wille"/>
    <x v="2"/>
    <x v="3"/>
    <x v="369"/>
    <x v="2"/>
    <x v="0"/>
    <s v="Poor"/>
    <s v="Support|Poor"/>
    <n v="0.01"/>
    <n v="59438.5"/>
  </r>
  <r>
    <s v="Joyce"/>
    <s v="Leyband"/>
    <x v="1"/>
    <x v="6"/>
    <x v="370"/>
    <x v="1"/>
    <x v="0"/>
    <s v="Average"/>
    <s v="Product Management|Average"/>
    <n v="3.2000000000000001E-2"/>
    <n v="70382.399999999994"/>
  </r>
  <r>
    <s v="Reube"/>
    <s v="Sushams"/>
    <x v="0"/>
    <x v="11"/>
    <x v="371"/>
    <x v="9"/>
    <x v="1"/>
    <s v="Good"/>
    <s v="Marketing|Good"/>
    <n v="5.8000000000000003E-2"/>
    <n v="95357.54"/>
  </r>
  <r>
    <s v="Mathian"/>
    <s v="MacMeeking"/>
    <x v="1"/>
    <x v="10"/>
    <x v="372"/>
    <x v="4"/>
    <x v="1"/>
    <s v="Good"/>
    <s v="Services|Good"/>
    <n v="5.2999999999999999E-2"/>
    <n v="47448.18"/>
  </r>
  <r>
    <s v="Antonino"/>
    <s v="Forsdicke"/>
    <x v="0"/>
    <x v="6"/>
    <x v="373"/>
    <x v="1"/>
    <x v="0"/>
    <s v="Average"/>
    <s v="Product Management|Average"/>
    <n v="3.2000000000000001E-2"/>
    <n v="68493.84"/>
  </r>
  <r>
    <s v="Mick"/>
    <s v="Spraberry"/>
    <x v="1"/>
    <x v="10"/>
    <x v="374"/>
    <x v="0"/>
    <x v="2"/>
    <s v="Good"/>
    <s v="Services|Good"/>
    <n v="5.2999999999999999E-2"/>
    <n v="90431.64"/>
  </r>
  <r>
    <s v="Caresa"/>
    <s v="Christer"/>
    <x v="0"/>
    <x v="3"/>
    <x v="375"/>
    <x v="2"/>
    <x v="0"/>
    <s v="Poor"/>
    <s v="Support|Poor"/>
    <n v="0.01"/>
    <n v="59852.6"/>
  </r>
  <r>
    <s v="Letizia"/>
    <s v="Hasselby"/>
    <x v="0"/>
    <x v="2"/>
    <x v="376"/>
    <x v="1"/>
    <x v="2"/>
    <s v="Average"/>
    <s v="Legal|Average"/>
    <n v="2.1000000000000001E-2"/>
    <n v="63087.59"/>
  </r>
  <r>
    <s v="Luce"/>
    <s v="Beentjes"/>
    <x v="0"/>
    <x v="7"/>
    <x v="377"/>
    <x v="4"/>
    <x v="2"/>
    <s v="Good"/>
    <s v="Training|Good"/>
    <n v="5.8999999999999997E-2"/>
    <n v="51022.62"/>
  </r>
  <r>
    <s v="Sammy"/>
    <s v="Gantlett"/>
    <x v="1"/>
    <x v="6"/>
    <x v="378"/>
    <x v="7"/>
    <x v="0"/>
    <s v="Very Poor"/>
    <s v="Product Management|Very Poor"/>
    <n v="5.0000000000000001E-3"/>
    <n v="75174"/>
  </r>
  <r>
    <s v="Pooh"/>
    <s v="Splevins"/>
    <x v="1"/>
    <x v="5"/>
    <x v="379"/>
    <x v="5"/>
    <x v="0"/>
    <s v="Average"/>
    <s v="Business Development|Average"/>
    <n v="2.4E-2"/>
    <n v="31764.48"/>
  </r>
  <r>
    <s v="Aeriela"/>
    <s v="Aickin"/>
    <x v="0"/>
    <x v="6"/>
    <x v="380"/>
    <x v="5"/>
    <x v="2"/>
    <s v="Average"/>
    <s v="Product Management|Average"/>
    <n v="3.2000000000000001E-2"/>
    <n v="38751.599999999999"/>
  </r>
  <r>
    <s v="Tabbatha"/>
    <s v="Pickston"/>
    <x v="0"/>
    <x v="11"/>
    <x v="183"/>
    <x v="7"/>
    <x v="2"/>
    <s v="Good"/>
    <s v="Marketing|Good"/>
    <n v="5.8000000000000003E-2"/>
    <n v="76218.320000000007"/>
  </r>
  <r>
    <s v="Royal"/>
    <s v="Nowakowska"/>
    <x v="0"/>
    <x v="4"/>
    <x v="296"/>
    <x v="7"/>
    <x v="1"/>
    <s v="Average"/>
    <s v="Human Resources|Average"/>
    <n v="2.7E-2"/>
    <n v="81718.39"/>
  </r>
  <r>
    <s v="Michael"/>
    <s v="Sidry"/>
    <x v="0"/>
    <x v="6"/>
    <x v="381"/>
    <x v="0"/>
    <x v="2"/>
    <s v="Average"/>
    <s v="Product Management|Average"/>
    <n v="3.2000000000000001E-2"/>
    <n v="83860.320000000007"/>
  </r>
  <r>
    <s v="Nolan"/>
    <s v="Tortis"/>
    <x v="0"/>
    <x v="3"/>
    <x v="382"/>
    <x v="5"/>
    <x v="2"/>
    <s v="Average"/>
    <s v="Support|Average"/>
    <n v="2.8000000000000001E-2"/>
    <n v="37737.879999999997"/>
  </r>
  <r>
    <s v="De"/>
    <s v="Lottrington"/>
    <x v="1"/>
    <x v="0"/>
    <x v="383"/>
    <x v="9"/>
    <x v="2"/>
    <s v="Very Poor"/>
    <s v="Sales|Very Poor"/>
    <n v="5.0000000000000001E-3"/>
    <n v="98851.8"/>
  </r>
  <r>
    <s v="Baxter"/>
    <s v="Brocks"/>
    <x v="1"/>
    <x v="4"/>
    <x v="384"/>
    <x v="5"/>
    <x v="2"/>
    <s v="Poor"/>
    <s v="Human Resources|Poor"/>
    <n v="1.2999999999999999E-2"/>
    <n v="40195.839999999997"/>
  </r>
  <r>
    <s v="Joyce"/>
    <s v="Esel"/>
    <x v="0"/>
    <x v="0"/>
    <x v="385"/>
    <x v="3"/>
    <x v="1"/>
    <s v="Good"/>
    <s v="Sales|Good"/>
    <n v="5.0999999999999997E-2"/>
    <n v="106560.89"/>
  </r>
  <r>
    <s v="Van"/>
    <s v="Tuxwell"/>
    <x v="1"/>
    <x v="5"/>
    <x v="386"/>
    <x v="0"/>
    <x v="2"/>
    <s v="Good"/>
    <s v="Business Development|Good"/>
    <n v="0.05"/>
    <n v="84735"/>
  </r>
  <r>
    <s v="Fidela"/>
    <s v="Artis"/>
    <x v="1"/>
    <x v="0"/>
    <x v="387"/>
    <x v="7"/>
    <x v="0"/>
    <s v="Average"/>
    <s v="Sales|Average"/>
    <n v="2.1000000000000001E-2"/>
    <n v="79658.42"/>
  </r>
  <r>
    <s v="Dov"/>
    <s v="Thoresby"/>
    <x v="0"/>
    <x v="3"/>
    <x v="388"/>
    <x v="6"/>
    <x v="2"/>
    <s v="Poor"/>
    <s v="Support|Poor"/>
    <n v="0.01"/>
    <n v="116644.9"/>
  </r>
  <r>
    <s v="Cathi"/>
    <s v="Delgardo"/>
    <x v="0"/>
    <x v="6"/>
    <x v="389"/>
    <x v="6"/>
    <x v="2"/>
    <s v="Good"/>
    <s v="Product Management|Good"/>
    <n v="4.1000000000000002E-2"/>
    <n v="116498.31"/>
  </r>
  <r>
    <s v="Doro"/>
    <s v="Nolte"/>
    <x v="1"/>
    <x v="10"/>
    <x v="390"/>
    <x v="3"/>
    <x v="1"/>
    <s v="Average"/>
    <s v="Services|Average"/>
    <n v="2.3E-2"/>
    <n v="111558.15"/>
  </r>
  <r>
    <s v="Easter"/>
    <s v="Pyke"/>
    <x v="1"/>
    <x v="7"/>
    <x v="297"/>
    <x v="9"/>
    <x v="2"/>
    <s v="Average"/>
    <s v="Training|Average"/>
    <n v="0.04"/>
    <n v="99507.199999999997"/>
  </r>
  <r>
    <s v="Noll"/>
    <s v="Forbear"/>
    <x v="0"/>
    <x v="10"/>
    <x v="391"/>
    <x v="3"/>
    <x v="1"/>
    <s v="Average"/>
    <s v="Services|Average"/>
    <n v="2.3E-2"/>
    <n v="111895.74"/>
  </r>
  <r>
    <s v="Myer"/>
    <s v="McCory"/>
    <x v="0"/>
    <x v="8"/>
    <x v="392"/>
    <x v="1"/>
    <x v="1"/>
    <s v="Average"/>
    <s v="Research and Development|Average"/>
    <n v="3.3000000000000002E-2"/>
    <n v="72010.429999999993"/>
  </r>
  <r>
    <s v="Doralyn"/>
    <s v="Segar"/>
    <x v="1"/>
    <x v="3"/>
    <x v="26"/>
    <x v="5"/>
    <x v="1"/>
    <s v="Average"/>
    <s v="Support|Average"/>
    <n v="2.8000000000000001E-2"/>
    <n v="30840"/>
  </r>
  <r>
    <s v="Clo"/>
    <s v="Jimpson"/>
    <x v="0"/>
    <x v="2"/>
    <x v="393"/>
    <x v="2"/>
    <x v="0"/>
    <s v="Very Poor"/>
    <s v="Legal|Very Poor"/>
    <n v="5.0000000000000001E-3"/>
    <n v="57908.1"/>
  </r>
  <r>
    <s v="Brose"/>
    <s v="MacCorkell"/>
    <x v="1"/>
    <x v="4"/>
    <x v="22"/>
    <x v="5"/>
    <x v="0"/>
    <s v="Poor"/>
    <s v="Human Resources|Poor"/>
    <n v="1.2999999999999999E-2"/>
    <n v="36407.22"/>
  </r>
  <r>
    <s v="Audry"/>
    <s v="Yu"/>
    <x v="1"/>
    <x v="7"/>
    <x v="394"/>
    <x v="3"/>
    <x v="2"/>
    <s v="Average"/>
    <s v="Training|Average"/>
    <n v="0.04"/>
    <n v="105237.6"/>
  </r>
  <r>
    <s v="Dolley"/>
    <s v="Grayley"/>
    <x v="1"/>
    <x v="2"/>
    <x v="346"/>
    <x v="4"/>
    <x v="2"/>
    <s v="Very Good"/>
    <s v="Legal|Very Good"/>
    <n v="6.4000000000000001E-2"/>
    <n v="52114.720000000001"/>
  </r>
  <r>
    <s v="Rory"/>
    <s v="Ravenscroftt"/>
    <x v="1"/>
    <x v="9"/>
    <x v="395"/>
    <x v="4"/>
    <x v="1"/>
    <s v="Very Good"/>
    <s v="Accounting|Very Good"/>
    <n v="7.0999999999999994E-2"/>
    <n v="48676.95"/>
  </r>
  <r>
    <s v="Verla"/>
    <s v="Timmis"/>
    <x v="0"/>
    <x v="3"/>
    <x v="396"/>
    <x v="2"/>
    <x v="2"/>
    <s v="Average"/>
    <s v="Support|Average"/>
    <n v="2.8000000000000001E-2"/>
    <n v="55655.92"/>
  </r>
  <r>
    <s v="Jo"/>
    <s v="Benoi"/>
    <x v="1"/>
    <x v="4"/>
    <x v="397"/>
    <x v="6"/>
    <x v="1"/>
    <s v="Average"/>
    <s v="Human Resources|Average"/>
    <n v="2.7E-2"/>
    <n v="120693.04"/>
  </r>
  <r>
    <s v="Caty"/>
    <s v="Janas"/>
    <x v="0"/>
    <x v="9"/>
    <x v="398"/>
    <x v="9"/>
    <x v="0"/>
    <s v="Poor"/>
    <s v="Accounting|Poor"/>
    <n v="1.2E-2"/>
    <n v="94328.52"/>
  </r>
  <r>
    <s v="Virge"/>
    <s v="Garfield"/>
    <x v="0"/>
    <x v="7"/>
    <x v="399"/>
    <x v="6"/>
    <x v="2"/>
    <s v="Poor"/>
    <s v="Training|Poor"/>
    <n v="1.9E-2"/>
    <n v="112996.91"/>
  </r>
  <r>
    <s v="Myrilla"/>
    <s v="Mercik"/>
    <x v="1"/>
    <x v="7"/>
    <x v="400"/>
    <x v="9"/>
    <x v="1"/>
    <s v="Average"/>
    <s v="Training|Average"/>
    <n v="0.04"/>
    <n v="100526.39999999999"/>
  </r>
  <r>
    <s v="Giacobo"/>
    <s v="Donke"/>
    <x v="0"/>
    <x v="10"/>
    <x v="401"/>
    <x v="6"/>
    <x v="1"/>
    <s v="Average"/>
    <s v="Services|Average"/>
    <n v="2.3E-2"/>
    <n v="121082.28"/>
  </r>
  <r>
    <s v="Barbara"/>
    <s v="Kenchington"/>
    <x v="1"/>
    <x v="3"/>
    <x v="402"/>
    <x v="0"/>
    <x v="2"/>
    <s v="Average"/>
    <s v="Support|Average"/>
    <n v="2.8000000000000001E-2"/>
    <n v="90494.84"/>
  </r>
  <r>
    <s v="Cly"/>
    <s v="Vizard"/>
    <x v="0"/>
    <x v="5"/>
    <x v="403"/>
    <x v="2"/>
    <x v="2"/>
    <s v="Average"/>
    <s v="Business Development|Average"/>
    <n v="2.4E-2"/>
    <n v="52756.480000000003"/>
  </r>
  <r>
    <s v="Evangelina"/>
    <s v="Lergan"/>
    <x v="0"/>
    <x v="3"/>
    <x v="404"/>
    <x v="1"/>
    <x v="1"/>
    <s v="Average"/>
    <s v="Support|Average"/>
    <n v="2.8000000000000001E-2"/>
    <n v="62923.88"/>
  </r>
  <r>
    <s v="Maritsa"/>
    <s v="Marusic"/>
    <x v="0"/>
    <x v="8"/>
    <x v="405"/>
    <x v="2"/>
    <x v="1"/>
    <s v="Average"/>
    <s v="Research and Development|Average"/>
    <n v="3.3000000000000002E-2"/>
    <n v="54490.75"/>
  </r>
  <r>
    <s v="Tamar"/>
    <s v="MacGilfoyle"/>
    <x v="0"/>
    <x v="6"/>
    <x v="406"/>
    <x v="4"/>
    <x v="1"/>
    <s v="Average"/>
    <s v="Product Management|Average"/>
    <n v="3.2000000000000001E-2"/>
    <n v="48782.64"/>
  </r>
  <r>
    <s v="Chancey"/>
    <s v="Dyos"/>
    <x v="0"/>
    <x v="0"/>
    <x v="407"/>
    <x v="6"/>
    <x v="1"/>
    <s v="Good"/>
    <s v="Sales|Good"/>
    <n v="5.0999999999999997E-2"/>
    <n v="124081.06"/>
  </r>
  <r>
    <s v="Isaak"/>
    <s v="Rawne"/>
    <x v="0"/>
    <x v="11"/>
    <x v="408"/>
    <x v="5"/>
    <x v="0"/>
    <s v="Average"/>
    <s v="Marketing|Average"/>
    <n v="3.5000000000000003E-2"/>
    <n v="38667.599999999999"/>
  </r>
  <r>
    <s v="Gideon"/>
    <s v="Hehir"/>
    <x v="1"/>
    <x v="5"/>
    <x v="409"/>
    <x v="1"/>
    <x v="1"/>
    <s v="Average"/>
    <s v="Business Development|Average"/>
    <n v="2.4E-2"/>
    <n v="68106.240000000005"/>
  </r>
  <r>
    <s v="Irena"/>
    <s v="Trousdell"/>
    <x v="1"/>
    <x v="11"/>
    <x v="410"/>
    <x v="8"/>
    <x v="1"/>
    <s v="Very Poor"/>
    <s v="Marketing|Very Poor"/>
    <n v="5.0000000000000001E-3"/>
    <n v="29677.65"/>
  </r>
  <r>
    <s v="Gino"/>
    <s v="Groome"/>
    <x v="1"/>
    <x v="8"/>
    <x v="411"/>
    <x v="1"/>
    <x v="0"/>
    <s v="Very Good"/>
    <s v="Research and Development|Very Good"/>
    <n v="8.4000000000000005E-2"/>
    <n v="65516.959999999999"/>
  </r>
  <r>
    <s v="Lamond"/>
    <s v="Douthwaite"/>
    <x v="0"/>
    <x v="1"/>
    <x v="412"/>
    <x v="9"/>
    <x v="0"/>
    <s v="Very Poor"/>
    <s v="Engineering|Very Poor"/>
    <n v="5.0000000000000001E-3"/>
    <n v="90982.65"/>
  </r>
  <r>
    <s v="Ebonee"/>
    <s v="Roxburgh"/>
    <x v="0"/>
    <x v="7"/>
    <x v="413"/>
    <x v="1"/>
    <x v="1"/>
    <s v="Very Good"/>
    <s v="Training|Very Good"/>
    <n v="6.3E-2"/>
    <n v="72230.850000000006"/>
  </r>
  <r>
    <s v="Nathanial"/>
    <s v="Brounfield"/>
    <x v="0"/>
    <x v="9"/>
    <x v="414"/>
    <x v="3"/>
    <x v="1"/>
    <s v="Average"/>
    <s v="Accounting|Average"/>
    <n v="0.02"/>
    <n v="107222.39999999999"/>
  </r>
  <r>
    <s v="Mallorie"/>
    <s v="Waber"/>
    <x v="0"/>
    <x v="7"/>
    <x v="415"/>
    <x v="1"/>
    <x v="0"/>
    <s v="Good"/>
    <s v="Training|Good"/>
    <n v="5.8999999999999997E-2"/>
    <n v="64143.63"/>
  </r>
  <r>
    <s v="Ewart"/>
    <s v="Laphorn"/>
    <x v="1"/>
    <x v="7"/>
    <x v="416"/>
    <x v="6"/>
    <x v="1"/>
    <s v="Good"/>
    <s v="Training|Good"/>
    <n v="5.8999999999999997E-2"/>
    <n v="126137.49"/>
  </r>
  <r>
    <s v="Hilliary"/>
    <s v="Roarty"/>
    <x v="0"/>
    <x v="10"/>
    <x v="308"/>
    <x v="3"/>
    <x v="1"/>
    <s v="Poor"/>
    <s v="Services|Poor"/>
    <n v="1.4999999999999999E-2"/>
    <n v="106341.55"/>
  </r>
  <r>
    <s v="Putnem"/>
    <s v="Manchester"/>
    <x v="0"/>
    <x v="0"/>
    <x v="417"/>
    <x v="7"/>
    <x v="0"/>
    <s v="Average"/>
    <s v="Sales|Average"/>
    <n v="2.1000000000000001E-2"/>
    <n v="71837.56"/>
  </r>
  <r>
    <s v="Sharl"/>
    <s v="Bendson"/>
    <x v="1"/>
    <x v="5"/>
    <x v="418"/>
    <x v="5"/>
    <x v="2"/>
    <s v="Poor"/>
    <s v="Business Development|Poor"/>
    <n v="1.7999999999999999E-2"/>
    <n v="34235.339999999997"/>
  </r>
  <r>
    <s v="William"/>
    <s v="Reeveley"/>
    <x v="0"/>
    <x v="7"/>
    <x v="419"/>
    <x v="2"/>
    <x v="2"/>
    <s v="Good"/>
    <s v="Training|Good"/>
    <n v="5.8999999999999997E-2"/>
    <n v="57048.33"/>
  </r>
  <r>
    <s v="Granville"/>
    <s v="Stetson"/>
    <x v="1"/>
    <x v="1"/>
    <x v="420"/>
    <x v="6"/>
    <x v="0"/>
    <s v="Average"/>
    <s v="Engineering|Average"/>
    <n v="3.5000000000000003E-2"/>
    <n v="115081.65"/>
  </r>
  <r>
    <s v="Mirna"/>
    <s v="Etoile"/>
    <x v="1"/>
    <x v="2"/>
    <x v="421"/>
    <x v="8"/>
    <x v="1"/>
    <s v="Average"/>
    <s v="Legal|Average"/>
    <n v="2.1000000000000001E-2"/>
    <n v="30599.37"/>
  </r>
  <r>
    <s v="Freddie"/>
    <s v="Johnikin"/>
    <x v="0"/>
    <x v="3"/>
    <x v="422"/>
    <x v="1"/>
    <x v="0"/>
    <s v="Average"/>
    <s v="Support|Average"/>
    <n v="2.8000000000000001E-2"/>
    <n v="66778.880000000005"/>
  </r>
  <r>
    <s v="Natalee"/>
    <s v="Craiker"/>
    <x v="0"/>
    <x v="6"/>
    <x v="423"/>
    <x v="6"/>
    <x v="2"/>
    <s v="Average"/>
    <s v="Product Management|Average"/>
    <n v="3.2000000000000001E-2"/>
    <n v="114789.36"/>
  </r>
  <r>
    <s v="Mariette"/>
    <s v="Daymont"/>
    <x v="1"/>
    <x v="0"/>
    <x v="424"/>
    <x v="9"/>
    <x v="2"/>
    <s v="Average"/>
    <s v="Sales|Average"/>
    <n v="2.1000000000000001E-2"/>
    <n v="101620.13"/>
  </r>
  <r>
    <s v="Lonny"/>
    <s v="Caen"/>
    <x v="1"/>
    <x v="8"/>
    <x v="425"/>
    <x v="5"/>
    <x v="0"/>
    <s v="Very Good"/>
    <s v="Research and Development|Very Good"/>
    <n v="8.4000000000000005E-2"/>
    <n v="39002.32"/>
  </r>
  <r>
    <s v="Murial"/>
    <s v="Ickovici"/>
    <x v="1"/>
    <x v="5"/>
    <x v="126"/>
    <x v="7"/>
    <x v="1"/>
    <s v="Good"/>
    <s v="Business Development|Good"/>
    <n v="0.05"/>
    <n v="76125"/>
  </r>
  <r>
    <s v="Kath"/>
    <s v="Bletsoe"/>
    <x v="0"/>
    <x v="11"/>
    <x v="426"/>
    <x v="1"/>
    <x v="2"/>
    <s v="Very Poor"/>
    <s v="Marketing|Very Poor"/>
    <n v="5.0000000000000001E-3"/>
    <n v="66028.5"/>
  </r>
  <r>
    <s v="Gayla"/>
    <s v="Blackadder"/>
    <x v="1"/>
    <x v="10"/>
    <x v="427"/>
    <x v="3"/>
    <x v="0"/>
    <s v="Good"/>
    <s v="Services|Good"/>
    <n v="5.2999999999999999E-2"/>
    <n v="114956.01"/>
  </r>
  <r>
    <s v="Adela"/>
    <s v="Dowsett"/>
    <x v="0"/>
    <x v="3"/>
    <x v="428"/>
    <x v="9"/>
    <x v="0"/>
    <s v="Average"/>
    <s v="Support|Average"/>
    <n v="2.8000000000000001E-2"/>
    <n v="97680.56"/>
  </r>
  <r>
    <s v="Addi"/>
    <s v="Studdeard"/>
    <x v="1"/>
    <x v="6"/>
    <x v="126"/>
    <x v="7"/>
    <x v="2"/>
    <s v="Poor"/>
    <s v="Product Management|Poor"/>
    <n v="0.01"/>
    <n v="73225"/>
  </r>
  <r>
    <s v="Sharron"/>
    <s v="Petegree"/>
    <x v="1"/>
    <x v="6"/>
    <x v="429"/>
    <x v="0"/>
    <x v="1"/>
    <s v="Good"/>
    <s v="Product Management|Good"/>
    <n v="4.1000000000000002E-2"/>
    <n v="90868.89"/>
  </r>
  <r>
    <s v="Eleonore"/>
    <s v="Airdrie"/>
    <x v="1"/>
    <x v="1"/>
    <x v="430"/>
    <x v="9"/>
    <x v="2"/>
    <s v="Average"/>
    <s v="Engineering|Average"/>
    <n v="3.5000000000000003E-2"/>
    <n v="100508.85"/>
  </r>
  <r>
    <s v="Rhiamon"/>
    <s v="Mollison"/>
    <x v="1"/>
    <x v="8"/>
    <x v="431"/>
    <x v="2"/>
    <x v="0"/>
    <s v="Average"/>
    <s v="Research and Development|Average"/>
    <n v="3.3000000000000002E-2"/>
    <n v="61391.19"/>
  </r>
  <r>
    <s v="Karon"/>
    <s v="Oscroft"/>
    <x v="0"/>
    <x v="11"/>
    <x v="432"/>
    <x v="6"/>
    <x v="0"/>
    <s v="Average"/>
    <s v="Marketing|Average"/>
    <n v="3.5000000000000003E-2"/>
    <n v="116044.2"/>
  </r>
  <r>
    <s v="Derk"/>
    <s v="Bosson"/>
    <x v="1"/>
    <x v="2"/>
    <x v="433"/>
    <x v="7"/>
    <x v="0"/>
    <s v="Average"/>
    <s v="Legal|Average"/>
    <n v="2.1000000000000001E-2"/>
    <n v="77463.27"/>
  </r>
  <r>
    <s v="Lorrie"/>
    <s v="Derycot"/>
    <x v="1"/>
    <x v="3"/>
    <x v="434"/>
    <x v="9"/>
    <x v="0"/>
    <s v="Average"/>
    <s v="Support|Average"/>
    <n v="2.8000000000000001E-2"/>
    <n v="95881.56"/>
  </r>
  <r>
    <s v="Hartwell"/>
    <s v="Pratchett"/>
    <x v="1"/>
    <x v="7"/>
    <x v="435"/>
    <x v="4"/>
    <x v="0"/>
    <s v="Average"/>
    <s v="Training|Average"/>
    <n v="0.04"/>
    <n v="44439.199999999997"/>
  </r>
  <r>
    <s v="Van"/>
    <s v="Ruseworth"/>
    <x v="1"/>
    <x v="10"/>
    <x v="436"/>
    <x v="0"/>
    <x v="2"/>
    <s v="Average"/>
    <s v="Services|Average"/>
    <n v="2.3E-2"/>
    <n v="82464.03"/>
  </r>
  <r>
    <s v="Inge"/>
    <s v="Creer"/>
    <x v="1"/>
    <x v="10"/>
    <x v="437"/>
    <x v="1"/>
    <x v="0"/>
    <s v="Very Poor"/>
    <s v="Services|Very Poor"/>
    <n v="5.0000000000000001E-3"/>
    <n v="69405.3"/>
  </r>
  <r>
    <s v="Elwira"/>
    <s v="Lyddiard"/>
    <x v="0"/>
    <x v="6"/>
    <x v="438"/>
    <x v="5"/>
    <x v="2"/>
    <s v="Average"/>
    <s v="Product Management|Average"/>
    <n v="3.2000000000000001E-2"/>
    <n v="32280.959999999999"/>
  </r>
  <r>
    <s v="Kincaid"/>
    <s v="Hellicar"/>
    <x v="0"/>
    <x v="5"/>
    <x v="439"/>
    <x v="9"/>
    <x v="1"/>
    <s v="Very Good"/>
    <s v="Business Development|Very Good"/>
    <n v="7.2999999999999995E-2"/>
    <n v="103662.53"/>
  </r>
  <r>
    <s v="Maximo"/>
    <s v="Guirard"/>
    <x v="1"/>
    <x v="5"/>
    <x v="440"/>
    <x v="5"/>
    <x v="1"/>
    <s v="Average"/>
    <s v="Business Development|Average"/>
    <n v="2.4E-2"/>
    <n v="37908.480000000003"/>
  </r>
  <r>
    <s v="Alta"/>
    <s v="Kaszper"/>
    <x v="0"/>
    <x v="7"/>
    <x v="441"/>
    <x v="2"/>
    <x v="0"/>
    <s v="Average"/>
    <s v="Training|Average"/>
    <n v="0.04"/>
    <n v="57168.800000000003"/>
  </r>
  <r>
    <s v="Lamar"/>
    <s v="Blewitt"/>
    <x v="0"/>
    <x v="10"/>
    <x v="442"/>
    <x v="4"/>
    <x v="0"/>
    <s v="Poor"/>
    <s v="Services|Poor"/>
    <n v="1.4999999999999999E-2"/>
    <n v="42538.65"/>
  </r>
  <r>
    <s v="Hector"/>
    <s v="Isard"/>
    <x v="0"/>
    <x v="3"/>
    <x v="443"/>
    <x v="6"/>
    <x v="2"/>
    <s v="Very Good"/>
    <s v="Support|Very Good"/>
    <n v="7.5999999999999998E-2"/>
    <n v="125859.72"/>
  </r>
  <r>
    <s v="Barbara"/>
    <s v="Kenchington"/>
    <x v="1"/>
    <x v="3"/>
    <x v="402"/>
    <x v="0"/>
    <x v="1"/>
    <s v="Very Good"/>
    <s v="Support|Very Good"/>
    <n v="7.5999999999999998E-2"/>
    <n v="94720.28"/>
  </r>
  <r>
    <s v="Judi"/>
    <s v="Cosgriff"/>
    <x v="1"/>
    <x v="4"/>
    <x v="444"/>
    <x v="0"/>
    <x v="2"/>
    <s v="Good"/>
    <s v="Human Resources|Good"/>
    <n v="5.3999999999999999E-2"/>
    <n v="91055.06"/>
  </r>
  <r>
    <s v="Delphine"/>
    <s v="Jewis"/>
    <x v="1"/>
    <x v="9"/>
    <x v="445"/>
    <x v="7"/>
    <x v="1"/>
    <s v="Average"/>
    <s v="Accounting|Average"/>
    <n v="0.02"/>
    <n v="73256.399999999994"/>
  </r>
  <r>
    <s v="Matias"/>
    <s v="Cormack"/>
    <x v="0"/>
    <x v="8"/>
    <x v="446"/>
    <x v="0"/>
    <x v="1"/>
    <s v="Average"/>
    <s v="Research and Development|Average"/>
    <n v="3.3000000000000002E-2"/>
    <n v="88280.18"/>
  </r>
  <r>
    <s v="Rogers"/>
    <s v="Rosenthaler"/>
    <x v="1"/>
    <x v="5"/>
    <x v="447"/>
    <x v="9"/>
    <x v="0"/>
    <s v="Poor"/>
    <s v="Business Development|Poor"/>
    <n v="1.7999999999999999E-2"/>
    <n v="92831.42"/>
  </r>
  <r>
    <s v="Clarine"/>
    <s v="Shambrooke"/>
    <x v="2"/>
    <x v="3"/>
    <x v="448"/>
    <x v="9"/>
    <x v="0"/>
    <s v="Average"/>
    <s v="Support|Average"/>
    <n v="2.8000000000000001E-2"/>
    <n v="95768.48"/>
  </r>
  <r>
    <s v="Thedrick"/>
    <s v="Rogeon"/>
    <x v="0"/>
    <x v="11"/>
    <x v="449"/>
    <x v="6"/>
    <x v="1"/>
    <s v="Poor"/>
    <s v="Marketing|Poor"/>
    <n v="1.2999999999999999E-2"/>
    <n v="112392.35"/>
  </r>
  <r>
    <s v="Roanne"/>
    <s v="Phizacklea"/>
    <x v="1"/>
    <x v="6"/>
    <x v="450"/>
    <x v="5"/>
    <x v="2"/>
    <s v="Average"/>
    <s v="Product Management|Average"/>
    <n v="3.2000000000000001E-2"/>
    <n v="37141.68"/>
  </r>
  <r>
    <s v="Devinne"/>
    <s v="Tuny"/>
    <x v="0"/>
    <x v="1"/>
    <x v="451"/>
    <x v="5"/>
    <x v="1"/>
    <s v="Average"/>
    <s v="Engineering|Average"/>
    <n v="3.5000000000000003E-2"/>
    <n v="41368.949999999997"/>
  </r>
  <r>
    <s v="Martelle"/>
    <s v="Brise"/>
    <x v="0"/>
    <x v="7"/>
    <x v="452"/>
    <x v="7"/>
    <x v="1"/>
    <s v="Average"/>
    <s v="Training|Average"/>
    <n v="0.04"/>
    <n v="82700.800000000003"/>
  </r>
  <r>
    <s v="Dino"/>
    <s v="Wooderson"/>
    <x v="0"/>
    <x v="2"/>
    <x v="453"/>
    <x v="2"/>
    <x v="2"/>
    <s v="Poor"/>
    <s v="Legal|Poor"/>
    <n v="1.9E-2"/>
    <n v="53110.28"/>
  </r>
  <r>
    <s v="Effie"/>
    <s v="Vasilov"/>
    <x v="0"/>
    <x v="3"/>
    <x v="454"/>
    <x v="1"/>
    <x v="0"/>
    <s v="Average"/>
    <s v="Support|Average"/>
    <n v="2.8000000000000001E-2"/>
    <n v="61690.28"/>
  </r>
  <r>
    <s v="Jermaine"/>
    <s v="Steers"/>
    <x v="1"/>
    <x v="9"/>
    <x v="455"/>
    <x v="5"/>
    <x v="2"/>
    <s v="Good"/>
    <s v="Accounting|Good"/>
    <n v="5.8000000000000003E-2"/>
    <n v="37495.519999999997"/>
  </r>
  <r>
    <s v="Saunders"/>
    <s v="Blumson"/>
    <x v="2"/>
    <x v="2"/>
    <x v="2"/>
    <x v="2"/>
    <x v="2"/>
    <s v="Average"/>
    <s v="Legal|Average"/>
    <n v="2.1000000000000001E-2"/>
    <n v="57553.77"/>
  </r>
  <r>
    <s v="Mora"/>
    <s v="Innett"/>
    <x v="1"/>
    <x v="2"/>
    <x v="456"/>
    <x v="3"/>
    <x v="0"/>
    <s v="Poor"/>
    <s v="Legal|Poor"/>
    <n v="1.9E-2"/>
    <n v="107616.59"/>
  </r>
  <r>
    <s v="Mahalia"/>
    <s v="Larcher"/>
    <x v="0"/>
    <x v="9"/>
    <x v="457"/>
    <x v="6"/>
    <x v="2"/>
    <s v="Good"/>
    <s v="Accounting|Good"/>
    <n v="5.8000000000000003E-2"/>
    <n v="119850.24000000001"/>
  </r>
  <r>
    <s v="Dotty"/>
    <s v="Strutley"/>
    <x v="1"/>
    <x v="1"/>
    <x v="458"/>
    <x v="4"/>
    <x v="0"/>
    <s v="Average"/>
    <s v="Engineering|Average"/>
    <n v="3.5000000000000003E-2"/>
    <n v="43449.3"/>
  </r>
  <r>
    <s v="Margy"/>
    <s v="Elward"/>
    <x v="0"/>
    <x v="5"/>
    <x v="459"/>
    <x v="3"/>
    <x v="0"/>
    <s v="Average"/>
    <s v="Business Development|Average"/>
    <n v="2.4E-2"/>
    <n v="106158.08"/>
  </r>
  <r>
    <s v="Danica"/>
    <s v="Nayshe"/>
    <x v="1"/>
    <x v="10"/>
    <x v="460"/>
    <x v="0"/>
    <x v="1"/>
    <s v="Good"/>
    <s v="Services|Good"/>
    <n v="5.2999999999999999E-2"/>
    <n v="94443.57"/>
  </r>
  <r>
    <s v="Merrilee"/>
    <s v="Plenty"/>
    <x v="1"/>
    <x v="8"/>
    <x v="461"/>
    <x v="0"/>
    <x v="2"/>
    <s v="Good"/>
    <s v="Research and Development|Good"/>
    <n v="5.3999999999999999E-2"/>
    <n v="92351.48"/>
  </r>
  <r>
    <s v="Romona"/>
    <s v="Dimmne"/>
    <x v="1"/>
    <x v="8"/>
    <x v="462"/>
    <x v="4"/>
    <x v="1"/>
    <s v="Poor"/>
    <s v="Research and Development|Poor"/>
    <n v="0.02"/>
    <n v="49215"/>
  </r>
  <r>
    <s v="Lark"/>
    <s v="Ironmonger"/>
    <x v="0"/>
    <x v="11"/>
    <x v="463"/>
    <x v="0"/>
    <x v="2"/>
    <s v="Poor"/>
    <s v="Marketing|Poor"/>
    <n v="1.2999999999999999E-2"/>
    <n v="86895.14"/>
  </r>
  <r>
    <s v="Caritta"/>
    <s v="Searl"/>
    <x v="0"/>
    <x v="0"/>
    <x v="464"/>
    <x v="2"/>
    <x v="1"/>
    <s v="Poor"/>
    <s v="Sales|Poor"/>
    <n v="1.2E-2"/>
    <n v="54658.12"/>
  </r>
  <r>
    <s v="Ernestus"/>
    <s v="O'Hengerty"/>
    <x v="1"/>
    <x v="8"/>
    <x v="379"/>
    <x v="5"/>
    <x v="2"/>
    <s v="Average"/>
    <s v="Research and Development|Average"/>
    <n v="3.3000000000000002E-2"/>
    <n v="32043.66"/>
  </r>
  <r>
    <s v="Camilla"/>
    <s v="Castle"/>
    <x v="1"/>
    <x v="6"/>
    <x v="465"/>
    <x v="7"/>
    <x v="1"/>
    <s v="Average"/>
    <s v="Product Management|Average"/>
    <n v="3.2000000000000001E-2"/>
    <n v="77895.360000000001"/>
  </r>
  <r>
    <s v="Bette"/>
    <s v="Leafe"/>
    <x v="0"/>
    <x v="4"/>
    <x v="466"/>
    <x v="9"/>
    <x v="2"/>
    <s v="Average"/>
    <s v="Human Resources|Average"/>
    <n v="2.7E-2"/>
    <n v="96024.5"/>
  </r>
  <r>
    <s v="Aurelia"/>
    <s v="Stanners"/>
    <x v="1"/>
    <x v="10"/>
    <x v="467"/>
    <x v="9"/>
    <x v="0"/>
    <s v="Good"/>
    <s v="Services|Good"/>
    <n v="5.2999999999999999E-2"/>
    <n v="103857.39"/>
  </r>
  <r>
    <s v="Shelby"/>
    <s v="Buckland"/>
    <x v="0"/>
    <x v="10"/>
    <x v="468"/>
    <x v="7"/>
    <x v="0"/>
    <s v="Average"/>
    <s v="Services|Average"/>
    <n v="2.3E-2"/>
    <n v="78146.97"/>
  </r>
  <r>
    <s v="Barr"/>
    <s v="Faughny"/>
    <x v="1"/>
    <x v="11"/>
    <x v="469"/>
    <x v="1"/>
    <x v="2"/>
    <s v="Average"/>
    <s v="Marketing|Average"/>
    <n v="3.5000000000000003E-2"/>
    <n v="70390.350000000006"/>
  </r>
  <r>
    <s v="Farris"/>
    <s v="Ditchfield"/>
    <x v="0"/>
    <x v="4"/>
    <x v="470"/>
    <x v="2"/>
    <x v="1"/>
    <s v="Good"/>
    <s v="Human Resources|Good"/>
    <n v="5.3999999999999999E-2"/>
    <n v="61163.62"/>
  </r>
  <r>
    <s v="Gerald"/>
    <s v="Caple"/>
    <x v="0"/>
    <x v="7"/>
    <x v="471"/>
    <x v="2"/>
    <x v="1"/>
    <s v="Good"/>
    <s v="Training|Good"/>
    <n v="5.8999999999999997E-2"/>
    <n v="62798.7"/>
  </r>
  <r>
    <s v="Grier"/>
    <s v="Kidsley"/>
    <x v="1"/>
    <x v="6"/>
    <x v="472"/>
    <x v="2"/>
    <x v="2"/>
    <s v="Average"/>
    <s v="Product Management|Average"/>
    <n v="3.2000000000000001E-2"/>
    <n v="53457.599999999999"/>
  </r>
  <r>
    <s v="Yves"/>
    <s v="Pawlik"/>
    <x v="0"/>
    <x v="9"/>
    <x v="473"/>
    <x v="2"/>
    <x v="2"/>
    <s v="Very Good"/>
    <s v="Accounting|Very Good"/>
    <n v="7.0999999999999994E-2"/>
    <n v="62043.03"/>
  </r>
  <r>
    <s v="Korney"/>
    <s v="Bockings"/>
    <x v="0"/>
    <x v="1"/>
    <x v="474"/>
    <x v="4"/>
    <x v="0"/>
    <s v="Average"/>
    <s v="Engineering|Average"/>
    <n v="3.5000000000000003E-2"/>
    <n v="41948.55"/>
  </r>
  <r>
    <s v="Stephan"/>
    <s v="Bussel"/>
    <x v="0"/>
    <x v="8"/>
    <x v="475"/>
    <x v="4"/>
    <x v="1"/>
    <s v="Average"/>
    <s v="Research and Development|Average"/>
    <n v="3.3000000000000002E-2"/>
    <n v="49883.57"/>
  </r>
  <r>
    <s v="Jedd"/>
    <s v="Moretto"/>
    <x v="0"/>
    <x v="3"/>
    <x v="476"/>
    <x v="1"/>
    <x v="1"/>
    <s v="Very Good"/>
    <s v="Support|Very Good"/>
    <n v="7.5999999999999998E-2"/>
    <n v="68562.720000000001"/>
  </r>
  <r>
    <s v="Verney"/>
    <s v="Sloegrave"/>
    <x v="0"/>
    <x v="0"/>
    <x v="477"/>
    <x v="0"/>
    <x v="1"/>
    <s v="Average"/>
    <s v="Sales|Average"/>
    <n v="2.1000000000000001E-2"/>
    <n v="86274.5"/>
  </r>
  <r>
    <s v="Nerita"/>
    <s v="Mycock"/>
    <x v="0"/>
    <x v="9"/>
    <x v="478"/>
    <x v="1"/>
    <x v="1"/>
    <s v="Average"/>
    <s v="Accounting|Average"/>
    <n v="0.02"/>
    <n v="68778.600000000006"/>
  </r>
  <r>
    <s v="Thedrick"/>
    <s v="Bothwell"/>
    <x v="0"/>
    <x v="5"/>
    <x v="479"/>
    <x v="1"/>
    <x v="1"/>
    <s v="Average"/>
    <s v="Business Development|Average"/>
    <n v="2.4E-2"/>
    <n v="71434.240000000005"/>
  </r>
  <r>
    <s v="Thorvald"/>
    <s v="Milliken"/>
    <x v="1"/>
    <x v="5"/>
    <x v="480"/>
    <x v="5"/>
    <x v="0"/>
    <s v="Good"/>
    <s v="Business Development|Good"/>
    <n v="0.05"/>
    <n v="34681.5"/>
  </r>
  <r>
    <s v="Aileen"/>
    <s v="McCritchie"/>
    <x v="0"/>
    <x v="5"/>
    <x v="481"/>
    <x v="0"/>
    <x v="0"/>
    <s v="Average"/>
    <s v="Business Development|Average"/>
    <n v="2.4E-2"/>
    <n v="82094.080000000002"/>
  </r>
  <r>
    <s v="Drusy"/>
    <s v="MacCombe"/>
    <x v="0"/>
    <x v="7"/>
    <x v="482"/>
    <x v="4"/>
    <x v="1"/>
    <s v="Average"/>
    <s v="Training|Average"/>
    <n v="0.04"/>
    <n v="45250.400000000001"/>
  </r>
  <r>
    <s v="Cathyleen"/>
    <s v="Hurch"/>
    <x v="1"/>
    <x v="0"/>
    <x v="483"/>
    <x v="4"/>
    <x v="0"/>
    <s v="Average"/>
    <s v="Sales|Average"/>
    <n v="2.1000000000000001E-2"/>
    <n v="50427.19"/>
  </r>
  <r>
    <s v="Jannel"/>
    <s v="Labb"/>
    <x v="1"/>
    <x v="8"/>
    <x v="484"/>
    <x v="4"/>
    <x v="1"/>
    <s v="Average"/>
    <s v="Research and Development|Average"/>
    <n v="3.3000000000000002E-2"/>
    <n v="49491.03"/>
  </r>
  <r>
    <s v="Cheryl"/>
    <s v="Mantz"/>
    <x v="0"/>
    <x v="0"/>
    <x v="485"/>
    <x v="5"/>
    <x v="1"/>
    <s v="Good"/>
    <s v="Sales|Good"/>
    <n v="5.0999999999999997E-2"/>
    <n v="37562.74"/>
  </r>
  <r>
    <s v="Madlen"/>
    <s v="Ashburner"/>
    <x v="0"/>
    <x v="3"/>
    <x v="486"/>
    <x v="4"/>
    <x v="2"/>
    <s v="Very Good"/>
    <s v="Support|Very Good"/>
    <n v="7.5999999999999998E-2"/>
    <n v="45450.239999999998"/>
  </r>
  <r>
    <s v="Colly"/>
    <s v="Littledike"/>
    <x v="1"/>
    <x v="10"/>
    <x v="113"/>
    <x v="6"/>
    <x v="0"/>
    <s v="Average"/>
    <s v="Services|Average"/>
    <n v="2.3E-2"/>
    <n v="119844.45"/>
  </r>
  <r>
    <s v="Karyn"/>
    <s v="Creeghan"/>
    <x v="0"/>
    <x v="1"/>
    <x v="487"/>
    <x v="5"/>
    <x v="1"/>
    <s v="Good"/>
    <s v="Engineering|Good"/>
    <n v="4.2999999999999997E-2"/>
    <n v="38111.22"/>
  </r>
  <r>
    <s v="Edgard"/>
    <s v="Irving"/>
    <x v="2"/>
    <x v="8"/>
    <x v="429"/>
    <x v="0"/>
    <x v="1"/>
    <s v="Good"/>
    <s v="Research and Development|Good"/>
    <n v="5.3999999999999999E-2"/>
    <n v="92003.66"/>
  </r>
  <r>
    <s v="Cyril"/>
    <s v="Medford"/>
    <x v="1"/>
    <x v="8"/>
    <x v="488"/>
    <x v="0"/>
    <x v="2"/>
    <s v="Average"/>
    <s v="Research and Development|Average"/>
    <n v="3.3000000000000002E-2"/>
    <n v="88548.76"/>
  </r>
  <r>
    <s v="Kikelia"/>
    <s v="Ellor"/>
    <x v="2"/>
    <x v="1"/>
    <x v="489"/>
    <x v="5"/>
    <x v="1"/>
    <s v="Very Good"/>
    <s v="Engineering|Very Good"/>
    <n v="6.0999999999999999E-2"/>
    <n v="36731.82"/>
  </r>
  <r>
    <s v="Dael"/>
    <s v="Bugge"/>
    <x v="0"/>
    <x v="7"/>
    <x v="490"/>
    <x v="1"/>
    <x v="0"/>
    <s v="Poor"/>
    <s v="Training|Poor"/>
    <n v="1.9E-2"/>
    <n v="63881.11"/>
  </r>
  <r>
    <s v="Joyce"/>
    <s v="Esel"/>
    <x v="0"/>
    <x v="0"/>
    <x v="385"/>
    <x v="3"/>
    <x v="1"/>
    <s v="Average"/>
    <s v="Sales|Average"/>
    <n v="2.1000000000000001E-2"/>
    <n v="103519.19"/>
  </r>
  <r>
    <s v="Ferrell"/>
    <s v="Skepper"/>
    <x v="1"/>
    <x v="8"/>
    <x v="491"/>
    <x v="5"/>
    <x v="1"/>
    <s v="Average"/>
    <s v="Research and Development|Average"/>
    <n v="3.3000000000000002E-2"/>
    <n v="31248.25"/>
  </r>
  <r>
    <s v="Pierson"/>
    <s v="Measham"/>
    <x v="0"/>
    <x v="5"/>
    <x v="492"/>
    <x v="3"/>
    <x v="1"/>
    <s v="Good"/>
    <s v="Business Development|Good"/>
    <n v="0.05"/>
    <n v="108318"/>
  </r>
  <r>
    <s v="Xylina"/>
    <s v="Pargetter"/>
    <x v="1"/>
    <x v="2"/>
    <x v="493"/>
    <x v="3"/>
    <x v="1"/>
    <s v="Average"/>
    <s v="Legal|Average"/>
    <n v="2.1000000000000001E-2"/>
    <n v="112095.59"/>
  </r>
  <r>
    <s v="Aretha"/>
    <s v="Ettridge"/>
    <x v="1"/>
    <x v="9"/>
    <x v="494"/>
    <x v="5"/>
    <x v="2"/>
    <s v="Average"/>
    <s v="Accounting|Average"/>
    <n v="0.02"/>
    <n v="34435.199999999997"/>
  </r>
  <r>
    <s v="Joshia"/>
    <s v="Farris"/>
    <x v="1"/>
    <x v="2"/>
    <x v="495"/>
    <x v="5"/>
    <x v="1"/>
    <s v="Average"/>
    <s v="Legal|Average"/>
    <n v="2.1000000000000001E-2"/>
    <n v="37511.54"/>
  </r>
  <r>
    <s v="Mabel"/>
    <s v="Orrow"/>
    <x v="0"/>
    <x v="6"/>
    <x v="496"/>
    <x v="5"/>
    <x v="2"/>
    <s v="Poor"/>
    <s v="Product Management|Poor"/>
    <n v="0.01"/>
    <n v="31552.400000000001"/>
  </r>
  <r>
    <s v="Win"/>
    <s v="Arthurs"/>
    <x v="1"/>
    <x v="3"/>
    <x v="175"/>
    <x v="4"/>
    <x v="2"/>
    <s v="Very Good"/>
    <s v="Support|Very Good"/>
    <n v="7.5999999999999998E-2"/>
    <n v="46483.199999999997"/>
  </r>
  <r>
    <s v="Marni"/>
    <s v="Jull"/>
    <x v="1"/>
    <x v="10"/>
    <x v="497"/>
    <x v="0"/>
    <x v="2"/>
    <s v="Good"/>
    <s v="Services|Good"/>
    <n v="5.2999999999999999E-2"/>
    <n v="88662.6"/>
  </r>
  <r>
    <s v="Sandy"/>
    <s v="Cadden"/>
    <x v="1"/>
    <x v="2"/>
    <x v="498"/>
    <x v="9"/>
    <x v="0"/>
    <s v="Average"/>
    <s v="Legal|Average"/>
    <n v="2.1000000000000001E-2"/>
    <n v="97995.58"/>
  </r>
  <r>
    <s v="Wyn"/>
    <s v="Treadger"/>
    <x v="1"/>
    <x v="5"/>
    <x v="132"/>
    <x v="1"/>
    <x v="1"/>
    <s v="Good"/>
    <s v="Business Development|Good"/>
    <n v="0.05"/>
    <n v="72649.5"/>
  </r>
  <r>
    <s v="Marney"/>
    <s v="O'Breen"/>
    <x v="1"/>
    <x v="6"/>
    <x v="499"/>
    <x v="1"/>
    <x v="1"/>
    <s v="Good"/>
    <s v="Product Management|Good"/>
    <n v="4.1000000000000002E-2"/>
    <n v="68622.720000000001"/>
  </r>
  <r>
    <s v="Westbrook"/>
    <s v="Brandino"/>
    <x v="0"/>
    <x v="2"/>
    <x v="500"/>
    <x v="6"/>
    <x v="0"/>
    <s v="Poor"/>
    <s v="Legal|Poor"/>
    <n v="1.9E-2"/>
    <n v="115778.78"/>
  </r>
  <r>
    <s v="Sandi"/>
    <s v="Labat"/>
    <x v="0"/>
    <x v="0"/>
    <x v="501"/>
    <x v="1"/>
    <x v="2"/>
    <s v="Average"/>
    <s v="Sales|Average"/>
    <n v="2.1000000000000001E-2"/>
    <n v="61402.94"/>
  </r>
  <r>
    <s v="Lincoln"/>
    <s v="Greatex"/>
    <x v="0"/>
    <x v="4"/>
    <x v="502"/>
    <x v="5"/>
    <x v="2"/>
    <s v="Average"/>
    <s v="Human Resources|Average"/>
    <n v="2.7E-2"/>
    <n v="35585.550000000003"/>
  </r>
  <r>
    <s v="Patti"/>
    <s v="Dradey"/>
    <x v="0"/>
    <x v="10"/>
    <x v="503"/>
    <x v="0"/>
    <x v="0"/>
    <s v="Average"/>
    <s v="Services|Average"/>
    <n v="2.3E-2"/>
    <n v="86689.02"/>
  </r>
  <r>
    <s v="Oona"/>
    <s v="Donan"/>
    <x v="1"/>
    <x v="5"/>
    <x v="504"/>
    <x v="0"/>
    <x v="0"/>
    <s v="Average"/>
    <s v="Business Development|Average"/>
    <n v="2.4E-2"/>
    <n v="90480.639999999999"/>
  </r>
  <r>
    <s v="Burtie"/>
    <s v="Moulden"/>
    <x v="1"/>
    <x v="10"/>
    <x v="505"/>
    <x v="6"/>
    <x v="0"/>
    <s v="Poor"/>
    <s v="Services|Poor"/>
    <n v="1.4999999999999999E-2"/>
    <n v="117963.3"/>
  </r>
  <r>
    <s v="Mathian"/>
    <s v="MacMeeking"/>
    <x v="1"/>
    <x v="10"/>
    <x v="372"/>
    <x v="4"/>
    <x v="0"/>
    <s v="Average"/>
    <s v="Services|Average"/>
    <n v="2.3E-2"/>
    <n v="46096.38"/>
  </r>
  <r>
    <s v="Reg"/>
    <s v="MacMichael"/>
    <x v="0"/>
    <x v="10"/>
    <x v="506"/>
    <x v="3"/>
    <x v="1"/>
    <s v="Average"/>
    <s v="Services|Average"/>
    <n v="2.3E-2"/>
    <n v="109348.47"/>
  </r>
  <r>
    <s v="Ignacius"/>
    <s v="Losel"/>
    <x v="0"/>
    <x v="2"/>
    <x v="56"/>
    <x v="8"/>
    <x v="1"/>
    <s v="Poor"/>
    <s v="Legal|Poor"/>
    <n v="1.9E-2"/>
    <n v="29021.119999999999"/>
  </r>
  <r>
    <s v="Joey"/>
    <s v="Keedwell"/>
    <x v="1"/>
    <x v="11"/>
    <x v="507"/>
    <x v="3"/>
    <x v="1"/>
    <s v="Poor"/>
    <s v="Marketing|Poor"/>
    <n v="1.2999999999999999E-2"/>
    <n v="108836.72"/>
  </r>
  <r>
    <s v="Clo"/>
    <s v="Jimpson"/>
    <x v="0"/>
    <x v="2"/>
    <x v="393"/>
    <x v="2"/>
    <x v="2"/>
    <s v="Good"/>
    <s v="Legal|Good"/>
    <n v="5.3999999999999999E-2"/>
    <n v="60731.48"/>
  </r>
  <r>
    <s v="Bryant"/>
    <s v="Scamp"/>
    <x v="1"/>
    <x v="4"/>
    <x v="508"/>
    <x v="8"/>
    <x v="1"/>
    <s v="Average"/>
    <s v="Human Resources|Average"/>
    <n v="2.7E-2"/>
    <n v="30614.87"/>
  </r>
  <r>
    <s v="Mick"/>
    <s v="Titman"/>
    <x v="0"/>
    <x v="7"/>
    <x v="509"/>
    <x v="3"/>
    <x v="0"/>
    <s v="Poor"/>
    <s v="Training|Poor"/>
    <n v="1.9E-2"/>
    <n v="107331.27"/>
  </r>
  <r>
    <s v="Trudie"/>
    <s v="Couch"/>
    <x v="1"/>
    <x v="2"/>
    <x v="510"/>
    <x v="4"/>
    <x v="0"/>
    <s v="Average"/>
    <s v="Legal|Average"/>
    <n v="2.1000000000000001E-2"/>
    <n v="44015.31"/>
  </r>
  <r>
    <s v="Cyndia"/>
    <s v="Skedge"/>
    <x v="0"/>
    <x v="3"/>
    <x v="511"/>
    <x v="2"/>
    <x v="2"/>
    <s v="Average"/>
    <s v="Support|Average"/>
    <n v="2.8000000000000001E-2"/>
    <n v="54103.64"/>
  </r>
  <r>
    <s v="Francoise"/>
    <s v="Godbold"/>
    <x v="0"/>
    <x v="0"/>
    <x v="512"/>
    <x v="4"/>
    <x v="1"/>
    <s v="Average"/>
    <s v="Sales|Average"/>
    <n v="2.1000000000000001E-2"/>
    <n v="47323.35"/>
  </r>
  <r>
    <s v="Berna"/>
    <s v="Dubery"/>
    <x v="0"/>
    <x v="10"/>
    <x v="513"/>
    <x v="1"/>
    <x v="1"/>
    <s v="Very Poor"/>
    <s v="Services|Very Poor"/>
    <n v="5.0000000000000001E-3"/>
    <n v="70078.649999999994"/>
  </r>
  <r>
    <s v="Gerrard"/>
    <s v="Doorey"/>
    <x v="0"/>
    <x v="6"/>
    <x v="514"/>
    <x v="6"/>
    <x v="2"/>
    <s v="Average"/>
    <s v="Product Management|Average"/>
    <n v="3.2000000000000001E-2"/>
    <n v="113726.39999999999"/>
  </r>
  <r>
    <s v="Zebulon"/>
    <s v="Allmen"/>
    <x v="2"/>
    <x v="5"/>
    <x v="515"/>
    <x v="2"/>
    <x v="2"/>
    <s v="Average"/>
    <s v="Business Development|Average"/>
    <n v="2.4E-2"/>
    <n v="53391.360000000001"/>
  </r>
  <r>
    <s v="Kingsley"/>
    <s v="Hagard"/>
    <x v="0"/>
    <x v="1"/>
    <x v="516"/>
    <x v="5"/>
    <x v="1"/>
    <s v="Average"/>
    <s v="Engineering|Average"/>
    <n v="3.5000000000000003E-2"/>
    <n v="33958.35"/>
  </r>
  <r>
    <s v="My"/>
    <s v="Hanscome"/>
    <x v="0"/>
    <x v="0"/>
    <x v="431"/>
    <x v="2"/>
    <x v="0"/>
    <s v="Average"/>
    <s v="Sales|Average"/>
    <n v="2.1000000000000001E-2"/>
    <n v="60678.03"/>
  </r>
  <r>
    <s v="Eldredge"/>
    <s v="MacClure"/>
    <x v="0"/>
    <x v="2"/>
    <x v="517"/>
    <x v="4"/>
    <x v="1"/>
    <s v="Average"/>
    <s v="Legal|Average"/>
    <n v="2.1000000000000001E-2"/>
    <n v="47976.79"/>
  </r>
  <r>
    <s v="Pauletta"/>
    <s v="Falkus"/>
    <x v="0"/>
    <x v="0"/>
    <x v="518"/>
    <x v="5"/>
    <x v="1"/>
    <s v="Average"/>
    <s v="Sales|Average"/>
    <n v="2.1000000000000001E-2"/>
    <n v="34264.76"/>
  </r>
  <r>
    <s v="Deck"/>
    <s v="McCallion"/>
    <x v="0"/>
    <x v="0"/>
    <x v="519"/>
    <x v="5"/>
    <x v="2"/>
    <s v="Average"/>
    <s v="Sales|Average"/>
    <n v="2.1000000000000001E-2"/>
    <n v="34601.69"/>
  </r>
  <r>
    <s v="Miguel"/>
    <s v="Woolner"/>
    <x v="0"/>
    <x v="7"/>
    <x v="520"/>
    <x v="2"/>
    <x v="1"/>
    <s v="Poor"/>
    <s v="Training|Poor"/>
    <n v="1.9E-2"/>
    <n v="52723.06"/>
  </r>
  <r>
    <s v="Yolande"/>
    <s v="O'Dare"/>
    <x v="1"/>
    <x v="9"/>
    <x v="521"/>
    <x v="2"/>
    <x v="2"/>
    <s v="Good"/>
    <s v="Accounting|Good"/>
    <n v="5.8000000000000003E-2"/>
    <n v="54645.7"/>
  </r>
  <r>
    <s v="Kit"/>
    <s v="Battlestone"/>
    <x v="1"/>
    <x v="8"/>
    <x v="522"/>
    <x v="6"/>
    <x v="2"/>
    <s v="Good"/>
    <s v="Research and Development|Good"/>
    <n v="5.3999999999999999E-2"/>
    <n v="122242.92"/>
  </r>
  <r>
    <s v="Glennis"/>
    <s v="Fussen"/>
    <x v="1"/>
    <x v="0"/>
    <x v="523"/>
    <x v="2"/>
    <x v="1"/>
    <s v="Good"/>
    <s v="Sales|Good"/>
    <n v="5.0999999999999997E-2"/>
    <n v="61346.87"/>
  </r>
  <r>
    <s v="Rhiamon"/>
    <s v="Mollison"/>
    <x v="1"/>
    <x v="8"/>
    <x v="431"/>
    <x v="2"/>
    <x v="2"/>
    <s v="Average"/>
    <s v="Research and Development|Average"/>
    <n v="3.3000000000000002E-2"/>
    <n v="61391.19"/>
  </r>
  <r>
    <s v="Theresita"/>
    <s v="Chasmer"/>
    <x v="1"/>
    <x v="6"/>
    <x v="524"/>
    <x v="3"/>
    <x v="0"/>
    <s v="Average"/>
    <s v="Product Management|Average"/>
    <n v="3.2000000000000001E-2"/>
    <n v="110083.44"/>
  </r>
  <r>
    <s v="Pippy"/>
    <s v="Shepperd"/>
    <x v="1"/>
    <x v="9"/>
    <x v="525"/>
    <x v="4"/>
    <x v="1"/>
    <s v="Very Good"/>
    <s v="Accounting|Very Good"/>
    <n v="7.0999999999999994E-2"/>
    <n v="48034.35"/>
  </r>
  <r>
    <s v="Petronella"/>
    <s v="Marusik"/>
    <x v="0"/>
    <x v="9"/>
    <x v="526"/>
    <x v="7"/>
    <x v="2"/>
    <s v="Average"/>
    <s v="Accounting|Average"/>
    <n v="0.02"/>
    <n v="77112"/>
  </r>
  <r>
    <s v="Andria"/>
    <s v="Kimpton"/>
    <x v="0"/>
    <x v="6"/>
    <x v="527"/>
    <x v="1"/>
    <x v="2"/>
    <s v="Average"/>
    <s v="Product Management|Average"/>
    <n v="3.2000000000000001E-2"/>
    <n v="71331.839999999997"/>
  </r>
  <r>
    <s v="Jarad"/>
    <s v="Barbrook"/>
    <x v="1"/>
    <x v="4"/>
    <x v="528"/>
    <x v="5"/>
    <x v="2"/>
    <s v="Very Poor"/>
    <s v="Human Resources|Very Poor"/>
    <n v="5.0000000000000001E-3"/>
    <n v="31356"/>
  </r>
  <r>
    <s v="Dulsea"/>
    <s v="Folkes"/>
    <x v="1"/>
    <x v="10"/>
    <x v="529"/>
    <x v="4"/>
    <x v="0"/>
    <s v="Very Good"/>
    <s v="Services|Very Good"/>
    <n v="7.1999999999999995E-2"/>
    <n v="45195.519999999997"/>
  </r>
  <r>
    <s v="Herschel"/>
    <s v="Wareham"/>
    <x v="0"/>
    <x v="10"/>
    <x v="530"/>
    <x v="6"/>
    <x v="1"/>
    <s v="Average"/>
    <s v="Services|Average"/>
    <n v="2.3E-2"/>
    <n v="113379.09"/>
  </r>
  <r>
    <s v="Skip"/>
    <s v="Morkham"/>
    <x v="1"/>
    <x v="11"/>
    <x v="531"/>
    <x v="0"/>
    <x v="1"/>
    <s v="Average"/>
    <s v="Marketing|Average"/>
    <n v="3.5000000000000003E-2"/>
    <n v="86091.3"/>
  </r>
  <r>
    <s v="Merrilee"/>
    <s v="Plenty"/>
    <x v="1"/>
    <x v="8"/>
    <x v="461"/>
    <x v="0"/>
    <x v="2"/>
    <s v="Very Good"/>
    <s v="Research and Development|Very Good"/>
    <n v="8.4000000000000005E-2"/>
    <n v="94980.08"/>
  </r>
  <r>
    <s v="Dayle"/>
    <s v="O'Luney"/>
    <x v="1"/>
    <x v="8"/>
    <x v="532"/>
    <x v="4"/>
    <x v="2"/>
    <s v="Good"/>
    <s v="Research and Development|Good"/>
    <n v="5.3999999999999999E-2"/>
    <n v="49274.5"/>
  </r>
  <r>
    <s v="Gray"/>
    <s v="Seamon"/>
    <x v="1"/>
    <x v="5"/>
    <x v="533"/>
    <x v="7"/>
    <x v="1"/>
    <s v="Average"/>
    <s v="Business Development|Average"/>
    <n v="2.4E-2"/>
    <n v="80424.960000000006"/>
  </r>
  <r>
    <s v="Krysta"/>
    <s v="Elacoate"/>
    <x v="0"/>
    <x v="4"/>
    <x v="221"/>
    <x v="3"/>
    <x v="2"/>
    <s v="Very Poor"/>
    <s v="Human Resources|Very Poor"/>
    <n v="5.0000000000000001E-3"/>
    <n v="107464.65"/>
  </r>
  <r>
    <s v="Abramo"/>
    <s v="Labbez"/>
    <x v="1"/>
    <x v="8"/>
    <x v="534"/>
    <x v="7"/>
    <x v="0"/>
    <s v="Average"/>
    <s v="Research and Development|Average"/>
    <n v="3.3000000000000002E-2"/>
    <n v="79541"/>
  </r>
  <r>
    <s v="Faun"/>
    <s v="Rickeard"/>
    <x v="0"/>
    <x v="6"/>
    <x v="535"/>
    <x v="7"/>
    <x v="0"/>
    <s v="Average"/>
    <s v="Product Management|Average"/>
    <n v="3.2000000000000001E-2"/>
    <n v="77317.440000000002"/>
  </r>
  <r>
    <s v="Jamesy"/>
    <s v="O'Ferris"/>
    <x v="0"/>
    <x v="9"/>
    <x v="536"/>
    <x v="5"/>
    <x v="1"/>
    <s v="Average"/>
    <s v="Accounting|Average"/>
    <n v="0.02"/>
    <n v="37281"/>
  </r>
  <r>
    <s v="Fanchon"/>
    <s v="Furney"/>
    <x v="0"/>
    <x v="9"/>
    <x v="537"/>
    <x v="9"/>
    <x v="2"/>
    <s v="Average"/>
    <s v="Accounting|Average"/>
    <n v="0.02"/>
    <n v="97869"/>
  </r>
  <r>
    <s v="Pate"/>
    <s v="Beardsley"/>
    <x v="0"/>
    <x v="10"/>
    <x v="374"/>
    <x v="0"/>
    <x v="0"/>
    <s v="Very Good"/>
    <s v="Services|Very Good"/>
    <n v="7.1999999999999995E-2"/>
    <n v="92063.360000000001"/>
  </r>
  <r>
    <s v="Grady"/>
    <s v="Crosgrove"/>
    <x v="2"/>
    <x v="0"/>
    <x v="538"/>
    <x v="7"/>
    <x v="1"/>
    <s v="Average"/>
    <s v="Sales|Average"/>
    <n v="2.1000000000000001E-2"/>
    <n v="79546.11"/>
  </r>
  <r>
    <s v="Darcy"/>
    <s v="Brewitt"/>
    <x v="0"/>
    <x v="4"/>
    <x v="539"/>
    <x v="6"/>
    <x v="1"/>
    <s v="Average"/>
    <s v="Human Resources|Average"/>
    <n v="2.7E-2"/>
    <n v="119820.09"/>
  </r>
  <r>
    <s v="Gilda"/>
    <s v="Richen"/>
    <x v="1"/>
    <x v="3"/>
    <x v="540"/>
    <x v="7"/>
    <x v="2"/>
    <s v="Poor"/>
    <s v="Support|Poor"/>
    <n v="0.01"/>
    <n v="72639.199999999997"/>
  </r>
  <r>
    <s v="Antonino"/>
    <s v="Forsdicke"/>
    <x v="0"/>
    <x v="6"/>
    <x v="373"/>
    <x v="1"/>
    <x v="2"/>
    <s v="Average"/>
    <s v="Product Management|Average"/>
    <n v="3.2000000000000001E-2"/>
    <n v="68493.84"/>
  </r>
  <r>
    <s v="Jobie"/>
    <s v="Basili"/>
    <x v="1"/>
    <x v="0"/>
    <x v="541"/>
    <x v="5"/>
    <x v="1"/>
    <s v="Good"/>
    <s v="Sales|Good"/>
    <n v="5.0999999999999997E-2"/>
    <n v="41346.339999999997"/>
  </r>
  <r>
    <s v="Anni"/>
    <s v="Izzard"/>
    <x v="0"/>
    <x v="4"/>
    <x v="542"/>
    <x v="3"/>
    <x v="2"/>
    <s v="Good"/>
    <s v="Human Resources|Good"/>
    <n v="5.3999999999999999E-2"/>
    <n v="109078.46"/>
  </r>
  <r>
    <s v="Bebe"/>
    <s v="Pollicott"/>
    <x v="1"/>
    <x v="2"/>
    <x v="543"/>
    <x v="0"/>
    <x v="1"/>
    <s v="Average"/>
    <s v="Legal|Average"/>
    <n v="2.1000000000000001E-2"/>
    <n v="89582.54"/>
  </r>
  <r>
    <s v="Julian"/>
    <s v="Andrassy"/>
    <x v="1"/>
    <x v="11"/>
    <x v="544"/>
    <x v="6"/>
    <x v="0"/>
    <s v="Poor"/>
    <s v="Marketing|Poor"/>
    <n v="1.2999999999999999E-2"/>
    <n v="115461.74"/>
  </r>
  <r>
    <s v="Dionne"/>
    <s v="Garrish"/>
    <x v="1"/>
    <x v="1"/>
    <x v="545"/>
    <x v="4"/>
    <x v="2"/>
    <s v="Good"/>
    <s v="Engineering|Good"/>
    <n v="4.2999999999999997E-2"/>
    <n v="43388.800000000003"/>
  </r>
  <r>
    <s v="Gilles"/>
    <s v="Jaquet"/>
    <x v="1"/>
    <x v="9"/>
    <x v="16"/>
    <x v="7"/>
    <x v="1"/>
    <s v="Good"/>
    <s v="Accounting|Good"/>
    <n v="5.8000000000000003E-2"/>
    <n v="80725.399999999994"/>
  </r>
  <r>
    <s v="Alexis"/>
    <s v="Gotfrey"/>
    <x v="0"/>
    <x v="1"/>
    <x v="546"/>
    <x v="6"/>
    <x v="0"/>
    <s v="Very Good"/>
    <s v="Engineering|Very Good"/>
    <n v="6.0999999999999999E-2"/>
    <n v="121452.67"/>
  </r>
  <r>
    <s v="Xavier"/>
    <s v="Filipic"/>
    <x v="1"/>
    <x v="11"/>
    <x v="547"/>
    <x v="5"/>
    <x v="1"/>
    <s v="Good"/>
    <s v="Marketing|Good"/>
    <n v="5.8000000000000003E-2"/>
    <n v="32850.9"/>
  </r>
  <r>
    <s v="Liane"/>
    <s v="Bedburrow"/>
    <x v="1"/>
    <x v="7"/>
    <x v="548"/>
    <x v="7"/>
    <x v="2"/>
    <s v="Average"/>
    <s v="Training|Average"/>
    <n v="0.04"/>
    <n v="79684.800000000003"/>
  </r>
  <r>
    <s v="Meara"/>
    <s v="Darrington"/>
    <x v="0"/>
    <x v="1"/>
    <x v="549"/>
    <x v="7"/>
    <x v="2"/>
    <s v="Poor"/>
    <s v="Engineering|Poor"/>
    <n v="1.0999999999999999E-2"/>
    <n v="77028.09"/>
  </r>
  <r>
    <s v="Genevra"/>
    <s v="Friday"/>
    <x v="1"/>
    <x v="8"/>
    <x v="550"/>
    <x v="2"/>
    <x v="0"/>
    <s v="Average"/>
    <s v="Research and Development|Average"/>
    <n v="3.3000000000000002E-2"/>
    <n v="52114.85"/>
  </r>
  <r>
    <s v="Penni"/>
    <s v="Patemore"/>
    <x v="0"/>
    <x v="10"/>
    <x v="551"/>
    <x v="8"/>
    <x v="1"/>
    <s v="Average"/>
    <s v="Services|Average"/>
    <n v="2.3E-2"/>
    <n v="30004.59"/>
  </r>
  <r>
    <s v="Yanaton"/>
    <s v="Wooster"/>
    <x v="0"/>
    <x v="11"/>
    <x v="552"/>
    <x v="7"/>
    <x v="2"/>
    <s v="Average"/>
    <s v="Marketing|Average"/>
    <n v="3.5000000000000003E-2"/>
    <n v="79622.55"/>
  </r>
  <r>
    <s v="Hedvige"/>
    <s v="Stelfox"/>
    <x v="1"/>
    <x v="4"/>
    <x v="553"/>
    <x v="5"/>
    <x v="2"/>
    <s v="Average"/>
    <s v="Human Resources|Average"/>
    <n v="2.7E-2"/>
    <n v="34712.6"/>
  </r>
  <r>
    <s v="Tammy"/>
    <s v="Backson"/>
    <x v="1"/>
    <x v="11"/>
    <x v="554"/>
    <x v="4"/>
    <x v="2"/>
    <s v="Average"/>
    <s v="Marketing|Average"/>
    <n v="3.5000000000000003E-2"/>
    <n v="46388.7"/>
  </r>
  <r>
    <s v="Inger"/>
    <s v="Chapelhow"/>
    <x v="1"/>
    <x v="8"/>
    <x v="555"/>
    <x v="0"/>
    <x v="0"/>
    <s v="Average"/>
    <s v="Research and Development|Average"/>
    <n v="3.3000000000000002E-2"/>
    <n v="87092.23"/>
  </r>
  <r>
    <s v="Arty"/>
    <s v="Duigan"/>
    <x v="0"/>
    <x v="2"/>
    <x v="556"/>
    <x v="3"/>
    <x v="2"/>
    <s v="Very Good"/>
    <s v="Legal|Very Good"/>
    <n v="6.4000000000000001E-2"/>
    <n v="115550.39999999999"/>
  </r>
  <r>
    <s v="Nani"/>
    <s v="Brockley"/>
    <x v="0"/>
    <x v="6"/>
    <x v="557"/>
    <x v="4"/>
    <x v="2"/>
    <s v="Good"/>
    <s v="Product Management|Good"/>
    <n v="4.1000000000000002E-2"/>
    <n v="48927"/>
  </r>
  <r>
    <s v="Curtice"/>
    <s v="Advani"/>
    <x v="0"/>
    <x v="6"/>
    <x v="558"/>
    <x v="2"/>
    <x v="0"/>
    <s v="Average"/>
    <s v="Product Management|Average"/>
    <n v="3.2000000000000001E-2"/>
    <n v="61723.92"/>
  </r>
  <r>
    <s v="Leela"/>
    <s v="Eckart"/>
    <x v="0"/>
    <x v="2"/>
    <x v="559"/>
    <x v="9"/>
    <x v="1"/>
    <s v="Average"/>
    <s v="Legal|Average"/>
    <n v="2.1000000000000001E-2"/>
    <n v="92237.14"/>
  </r>
  <r>
    <s v="Krystal"/>
    <s v="Lambswood"/>
    <x v="1"/>
    <x v="7"/>
    <x v="545"/>
    <x v="4"/>
    <x v="1"/>
    <s v="Poor"/>
    <s v="Training|Poor"/>
    <n v="1.9E-2"/>
    <n v="42390.400000000001"/>
  </r>
  <r>
    <s v="Cristal"/>
    <s v="Demangeot"/>
    <x v="1"/>
    <x v="0"/>
    <x v="352"/>
    <x v="7"/>
    <x v="1"/>
    <s v="Poor"/>
    <s v="Sales|Poor"/>
    <n v="1.2E-2"/>
    <n v="73218.2"/>
  </r>
  <r>
    <s v="Jori"/>
    <s v="Ashleigh"/>
    <x v="0"/>
    <x v="2"/>
    <x v="560"/>
    <x v="1"/>
    <x v="2"/>
    <s v="Average"/>
    <s v="Legal|Average"/>
    <n v="2.1000000000000001E-2"/>
    <n v="65619.67"/>
  </r>
  <r>
    <s v="Leslie"/>
    <s v="Baruch"/>
    <x v="1"/>
    <x v="9"/>
    <x v="561"/>
    <x v="3"/>
    <x v="1"/>
    <s v="Very Good"/>
    <s v="Accounting|Very Good"/>
    <n v="7.0999999999999994E-2"/>
    <n v="111373.29"/>
  </r>
  <r>
    <s v="Helene"/>
    <s v="Bouts"/>
    <x v="0"/>
    <x v="0"/>
    <x v="562"/>
    <x v="7"/>
    <x v="0"/>
    <s v="Good"/>
    <s v="Sales|Good"/>
    <n v="5.0999999999999997E-2"/>
    <n v="73969.38"/>
  </r>
  <r>
    <s v="Eleni"/>
    <s v="O'Quin"/>
    <x v="0"/>
    <x v="2"/>
    <x v="563"/>
    <x v="0"/>
    <x v="0"/>
    <s v="Average"/>
    <s v="Legal|Average"/>
    <n v="2.1000000000000001E-2"/>
    <n v="90889.42"/>
  </r>
  <r>
    <s v="Alic"/>
    <s v="Bagg"/>
    <x v="0"/>
    <x v="2"/>
    <x v="564"/>
    <x v="6"/>
    <x v="1"/>
    <s v="Average"/>
    <s v="Legal|Average"/>
    <n v="2.1000000000000001E-2"/>
    <n v="116138.75"/>
  </r>
  <r>
    <s v="Abran"/>
    <s v="Danielsky"/>
    <x v="1"/>
    <x v="1"/>
    <x v="565"/>
    <x v="5"/>
    <x v="1"/>
    <s v="Average"/>
    <s v="Engineering|Average"/>
    <n v="3.5000000000000003E-2"/>
    <n v="33865.199999999997"/>
  </r>
  <r>
    <s v="Halette"/>
    <s v="Yesenev"/>
    <x v="0"/>
    <x v="10"/>
    <x v="566"/>
    <x v="1"/>
    <x v="1"/>
    <s v="Average"/>
    <s v="Services|Average"/>
    <n v="2.3E-2"/>
    <n v="63344.160000000003"/>
  </r>
  <r>
    <s v="Cleveland"/>
    <s v="Pottiphar"/>
    <x v="1"/>
    <x v="11"/>
    <x v="567"/>
    <x v="7"/>
    <x v="0"/>
    <s v="Very Good"/>
    <s v="Marketing|Very Good"/>
    <n v="9.9000000000000005E-2"/>
    <n v="81985.399999999994"/>
  </r>
  <r>
    <s v="Osborn"/>
    <s v="Pawle"/>
    <x v="0"/>
    <x v="7"/>
    <x v="568"/>
    <x v="5"/>
    <x v="2"/>
    <s v="Average"/>
    <s v="Training|Average"/>
    <n v="0.04"/>
    <n v="39551.199999999997"/>
  </r>
  <r>
    <s v="Chas"/>
    <s v="Happel"/>
    <x v="1"/>
    <x v="10"/>
    <x v="569"/>
    <x v="5"/>
    <x v="1"/>
    <s v="Very Poor"/>
    <s v="Services|Very Poor"/>
    <n v="5.0000000000000001E-3"/>
    <n v="31094.7"/>
  </r>
  <r>
    <s v="Roth"/>
    <s v="Bourget"/>
    <x v="0"/>
    <x v="10"/>
    <x v="570"/>
    <x v="8"/>
    <x v="1"/>
    <s v="Average"/>
    <s v="Services|Average"/>
    <n v="2.3E-2"/>
    <n v="29534.01"/>
  </r>
  <r>
    <s v="Maisie"/>
    <s v="Shotboulte"/>
    <x v="1"/>
    <x v="11"/>
    <x v="322"/>
    <x v="7"/>
    <x v="2"/>
    <s v="Very Good"/>
    <s v="Marketing|Very Good"/>
    <n v="9.9000000000000005E-2"/>
    <n v="78259.789999999994"/>
  </r>
  <r>
    <s v="Felita"/>
    <s v="Whitloe"/>
    <x v="0"/>
    <x v="7"/>
    <x v="215"/>
    <x v="1"/>
    <x v="1"/>
    <s v="Good"/>
    <s v="Training|Good"/>
    <n v="5.8999999999999997E-2"/>
    <n v="67193.55"/>
  </r>
  <r>
    <s v="Cindi"/>
    <s v="McDuffy"/>
    <x v="1"/>
    <x v="10"/>
    <x v="571"/>
    <x v="0"/>
    <x v="2"/>
    <s v="Very Poor"/>
    <s v="Services|Very Poor"/>
    <n v="5.0000000000000001E-3"/>
    <n v="88369.65"/>
  </r>
  <r>
    <s v="Murry"/>
    <s v="Dryburgh"/>
    <x v="0"/>
    <x v="8"/>
    <x v="29"/>
    <x v="1"/>
    <x v="2"/>
    <s v="Average"/>
    <s v="Research and Development|Average"/>
    <n v="3.3000000000000002E-2"/>
    <n v="71349.31"/>
  </r>
  <r>
    <s v="Dorise"/>
    <s v="Labat"/>
    <x v="0"/>
    <x v="5"/>
    <x v="572"/>
    <x v="3"/>
    <x v="1"/>
    <s v="Average"/>
    <s v="Business Development|Average"/>
    <n v="2.4E-2"/>
    <n v="104048.64"/>
  </r>
  <r>
    <s v="Hephzibah"/>
    <s v="Summerell"/>
    <x v="1"/>
    <x v="10"/>
    <x v="573"/>
    <x v="8"/>
    <x v="2"/>
    <s v="Average"/>
    <s v="Services|Average"/>
    <n v="2.3E-2"/>
    <n v="28961.13"/>
  </r>
  <r>
    <s v="Alyosha"/>
    <s v="Riquet"/>
    <x v="0"/>
    <x v="2"/>
    <x v="574"/>
    <x v="0"/>
    <x v="2"/>
    <s v="Very Good"/>
    <s v="Legal|Very Good"/>
    <n v="6.4000000000000001E-2"/>
    <n v="95589.759999999995"/>
  </r>
  <r>
    <s v="Maximo"/>
    <s v="Ungerecht"/>
    <x v="0"/>
    <x v="3"/>
    <x v="575"/>
    <x v="9"/>
    <x v="0"/>
    <s v="Average"/>
    <s v="Support|Average"/>
    <n v="2.8000000000000001E-2"/>
    <n v="98945"/>
  </r>
  <r>
    <s v="Lezlie"/>
    <s v="Balmann"/>
    <x v="0"/>
    <x v="6"/>
    <x v="576"/>
    <x v="6"/>
    <x v="1"/>
    <s v="Poor"/>
    <s v="Product Management|Poor"/>
    <n v="0.01"/>
    <n v="113584.6"/>
  </r>
  <r>
    <s v="Benny"/>
    <s v="Karolovsky"/>
    <x v="2"/>
    <x v="4"/>
    <x v="577"/>
    <x v="6"/>
    <x v="2"/>
    <s v="Average"/>
    <s v="Human Resources|Average"/>
    <n v="2.7E-2"/>
    <n v="118556.88"/>
  </r>
  <r>
    <s v="Gretchen"/>
    <s v="Callow"/>
    <x v="1"/>
    <x v="7"/>
    <x v="578"/>
    <x v="5"/>
    <x v="1"/>
    <s v="Average"/>
    <s v="Training|Average"/>
    <n v="0.04"/>
    <n v="35276.800000000003"/>
  </r>
  <r>
    <s v="Candace"/>
    <s v="Hanlon"/>
    <x v="0"/>
    <x v="3"/>
    <x v="579"/>
    <x v="4"/>
    <x v="0"/>
    <s v="Average"/>
    <s v="Support|Average"/>
    <n v="2.8000000000000001E-2"/>
    <n v="47575.839999999997"/>
  </r>
  <r>
    <s v="Oby"/>
    <s v="Sorrel"/>
    <x v="1"/>
    <x v="3"/>
    <x v="580"/>
    <x v="2"/>
    <x v="1"/>
    <s v="Average"/>
    <s v="Support|Average"/>
    <n v="2.8000000000000001E-2"/>
    <n v="60590.32"/>
  </r>
  <r>
    <s v="Antonetta"/>
    <s v="Coggeshall"/>
    <x v="0"/>
    <x v="0"/>
    <x v="581"/>
    <x v="9"/>
    <x v="1"/>
    <s v="Average"/>
    <s v="Sales|Average"/>
    <n v="2.1000000000000001E-2"/>
    <n v="98781.75"/>
  </r>
  <r>
    <s v="Purcell"/>
    <s v="Pine"/>
    <x v="2"/>
    <x v="2"/>
    <x v="582"/>
    <x v="3"/>
    <x v="1"/>
    <s v="Good"/>
    <s v="Legal|Good"/>
    <n v="5.3999999999999999E-2"/>
    <n v="106685.88"/>
  </r>
  <r>
    <s v="Archibald"/>
    <s v="Dyzart"/>
    <x v="0"/>
    <x v="6"/>
    <x v="583"/>
    <x v="1"/>
    <x v="2"/>
    <s v="Average"/>
    <s v="Product Management|Average"/>
    <n v="3.2000000000000001E-2"/>
    <n v="65036.639999999999"/>
  </r>
  <r>
    <s v="Lil"/>
    <s v="Ibberson"/>
    <x v="0"/>
    <x v="5"/>
    <x v="584"/>
    <x v="7"/>
    <x v="1"/>
    <s v="Good"/>
    <s v="Business Development|Good"/>
    <n v="0.05"/>
    <n v="79716"/>
  </r>
  <r>
    <s v="Karita"/>
    <s v="Vasyanin"/>
    <x v="0"/>
    <x v="2"/>
    <x v="585"/>
    <x v="9"/>
    <x v="0"/>
    <s v="Average"/>
    <s v="Legal|Average"/>
    <n v="2.1000000000000001E-2"/>
    <n v="95034.68"/>
  </r>
  <r>
    <s v="Joaquin"/>
    <s v="McVitty"/>
    <x v="0"/>
    <x v="0"/>
    <x v="586"/>
    <x v="1"/>
    <x v="0"/>
    <s v="Good"/>
    <s v="Sales|Good"/>
    <n v="5.0999999999999997E-2"/>
    <n v="72371.86"/>
  </r>
  <r>
    <s v="Collen"/>
    <s v="Dunbleton"/>
    <x v="0"/>
    <x v="1"/>
    <x v="587"/>
    <x v="6"/>
    <x v="2"/>
    <s v="Poor"/>
    <s v="Engineering|Poor"/>
    <n v="1.0999999999999999E-2"/>
    <n v="120288.78"/>
  </r>
  <r>
    <s v="Alysa"/>
    <s v="Wankling"/>
    <x v="2"/>
    <x v="2"/>
    <x v="314"/>
    <x v="3"/>
    <x v="0"/>
    <s v="Good"/>
    <s v="Legal|Good"/>
    <n v="5.3999999999999999E-2"/>
    <n v="112208.84"/>
  </r>
  <r>
    <s v="Ardella"/>
    <s v="Dyment"/>
    <x v="1"/>
    <x v="5"/>
    <x v="588"/>
    <x v="7"/>
    <x v="1"/>
    <s v="Good"/>
    <s v="Business Development|Good"/>
    <n v="0.05"/>
    <n v="74182.5"/>
  </r>
  <r>
    <s v="Rodina"/>
    <s v="Drinan"/>
    <x v="1"/>
    <x v="0"/>
    <x v="589"/>
    <x v="7"/>
    <x v="2"/>
    <s v="Good"/>
    <s v="Sales|Good"/>
    <n v="5.0999999999999997E-2"/>
    <n v="80979.55"/>
  </r>
  <r>
    <s v="Louise"/>
    <s v="Lamming"/>
    <x v="1"/>
    <x v="0"/>
    <x v="229"/>
    <x v="4"/>
    <x v="2"/>
    <s v="Poor"/>
    <s v="Sales|Poor"/>
    <n v="1.2E-2"/>
    <n v="42433.16"/>
  </r>
  <r>
    <s v="Marga"/>
    <s v="Lorenzo"/>
    <x v="1"/>
    <x v="2"/>
    <x v="590"/>
    <x v="0"/>
    <x v="2"/>
    <s v="Good"/>
    <s v="Legal|Good"/>
    <n v="5.3999999999999999E-2"/>
    <n v="94185.44"/>
  </r>
  <r>
    <s v="Alvie"/>
    <s v="Keming"/>
    <x v="1"/>
    <x v="2"/>
    <x v="591"/>
    <x v="5"/>
    <x v="1"/>
    <s v="Poor"/>
    <s v="Legal|Poor"/>
    <n v="1.9E-2"/>
    <n v="38558.959999999999"/>
  </r>
  <r>
    <s v="Sheff"/>
    <s v="Gerdts"/>
    <x v="0"/>
    <x v="5"/>
    <x v="592"/>
    <x v="0"/>
    <x v="2"/>
    <s v="Average"/>
    <s v="Business Development|Average"/>
    <n v="2.4E-2"/>
    <n v="91299.839999999997"/>
  </r>
  <r>
    <s v="Josie"/>
    <s v="Barnson"/>
    <x v="1"/>
    <x v="7"/>
    <x v="593"/>
    <x v="7"/>
    <x v="1"/>
    <s v="Very Good"/>
    <s v="Training|Very Good"/>
    <n v="6.3E-2"/>
    <n v="78778.929999999993"/>
  </r>
  <r>
    <s v="Petey"/>
    <s v="Probey"/>
    <x v="0"/>
    <x v="10"/>
    <x v="594"/>
    <x v="5"/>
    <x v="1"/>
    <s v="Poor"/>
    <s v="Services|Poor"/>
    <n v="1.4999999999999999E-2"/>
    <n v="32104.45"/>
  </r>
  <r>
    <s v="Shelbi"/>
    <s v="Aldin"/>
    <x v="1"/>
    <x v="8"/>
    <x v="595"/>
    <x v="4"/>
    <x v="2"/>
    <s v="Poor"/>
    <s v="Research and Development|Poor"/>
    <n v="0.02"/>
    <n v="41728.199999999997"/>
  </r>
  <r>
    <s v="Estell"/>
    <s v="Kingsland"/>
    <x v="0"/>
    <x v="0"/>
    <x v="596"/>
    <x v="5"/>
    <x v="1"/>
    <s v="Average"/>
    <s v="Sales|Average"/>
    <n v="2.1000000000000001E-2"/>
    <n v="32865.99"/>
  </r>
  <r>
    <s v="Lea"/>
    <s v="Chaplin"/>
    <x v="1"/>
    <x v="4"/>
    <x v="597"/>
    <x v="7"/>
    <x v="1"/>
    <s v="Poor"/>
    <s v="Human Resources|Poor"/>
    <n v="1.2999999999999999E-2"/>
    <n v="74445.37"/>
  </r>
  <r>
    <s v="Onofredo"/>
    <s v="Hassan"/>
    <x v="0"/>
    <x v="6"/>
    <x v="598"/>
    <x v="2"/>
    <x v="1"/>
    <s v="Average"/>
    <s v="Product Management|Average"/>
    <n v="3.2000000000000001E-2"/>
    <n v="53891.040000000001"/>
  </r>
  <r>
    <s v="Hyacinthie"/>
    <s v="Braybrooke"/>
    <x v="1"/>
    <x v="3"/>
    <x v="599"/>
    <x v="1"/>
    <x v="2"/>
    <s v="Average"/>
    <s v="Support|Average"/>
    <n v="2.8000000000000001E-2"/>
    <n v="70829.2"/>
  </r>
  <r>
    <s v="Agnes"/>
    <s v="Collicott"/>
    <x v="1"/>
    <x v="0"/>
    <x v="600"/>
    <x v="0"/>
    <x v="2"/>
    <s v="Average"/>
    <s v="Sales|Average"/>
    <n v="2.1000000000000001E-2"/>
    <n v="85508.75"/>
  </r>
  <r>
    <s v="Patience"/>
    <s v="Noot"/>
    <x v="1"/>
    <x v="5"/>
    <x v="601"/>
    <x v="4"/>
    <x v="2"/>
    <s v="Average"/>
    <s v="Business Development|Average"/>
    <n v="2.4E-2"/>
    <n v="50708.480000000003"/>
  </r>
  <r>
    <s v="Charmane"/>
    <s v="Heistermann"/>
    <x v="1"/>
    <x v="5"/>
    <x v="204"/>
    <x v="0"/>
    <x v="1"/>
    <s v="Average"/>
    <s v="Business Development|Average"/>
    <n v="2.4E-2"/>
    <n v="88637.440000000002"/>
  </r>
  <r>
    <s v="Jamal"/>
    <s v="Beagen"/>
    <x v="1"/>
    <x v="3"/>
    <x v="92"/>
    <x v="5"/>
    <x v="1"/>
    <s v="Average"/>
    <s v="Support|Average"/>
    <n v="2.8000000000000001E-2"/>
    <n v="36833.24"/>
  </r>
  <r>
    <s v="Brigid"/>
    <s v="Jeffrey"/>
    <x v="1"/>
    <x v="3"/>
    <x v="602"/>
    <x v="2"/>
    <x v="1"/>
    <s v="Good"/>
    <s v="Support|Good"/>
    <n v="4.9000000000000002E-2"/>
    <n v="56551.59"/>
  </r>
  <r>
    <s v="Nelli"/>
    <s v="Schoolfield"/>
    <x v="1"/>
    <x v="1"/>
    <x v="603"/>
    <x v="3"/>
    <x v="1"/>
    <s v="Average"/>
    <s v="Engineering|Average"/>
    <n v="3.5000000000000003E-2"/>
    <n v="113715.45"/>
  </r>
  <r>
    <s v="Abigael"/>
    <s v="Basire"/>
    <x v="0"/>
    <x v="1"/>
    <x v="604"/>
    <x v="1"/>
    <x v="2"/>
    <s v="Average"/>
    <s v="Engineering|Average"/>
    <n v="3.5000000000000003E-2"/>
    <n v="63776.7"/>
  </r>
  <r>
    <s v="Anjanette"/>
    <s v="Ferre"/>
    <x v="2"/>
    <x v="4"/>
    <x v="276"/>
    <x v="1"/>
    <x v="2"/>
    <s v="Average"/>
    <s v="Human Resources|Average"/>
    <n v="2.7E-2"/>
    <n v="69794.92"/>
  </r>
  <r>
    <s v="Mackenzie"/>
    <s v="Hannis"/>
    <x v="1"/>
    <x v="7"/>
    <x v="605"/>
    <x v="2"/>
    <x v="2"/>
    <s v="Very Poor"/>
    <s v="Training|Very Poor"/>
    <n v="5.0000000000000001E-3"/>
    <n v="57285"/>
  </r>
  <r>
    <s v="Ambros"/>
    <s v="Murthwaite"/>
    <x v="0"/>
    <x v="0"/>
    <x v="606"/>
    <x v="7"/>
    <x v="0"/>
    <s v="Average"/>
    <s v="Sales|Average"/>
    <n v="2.1000000000000001E-2"/>
    <n v="72092.81"/>
  </r>
  <r>
    <s v="Lek"/>
    <s v="Scamaden"/>
    <x v="1"/>
    <x v="7"/>
    <x v="607"/>
    <x v="2"/>
    <x v="2"/>
    <s v="Good"/>
    <s v="Training|Good"/>
    <n v="5.8999999999999997E-2"/>
    <n v="54919.74"/>
  </r>
  <r>
    <s v="Jehu"/>
    <s v="Rudeforth"/>
    <x v="1"/>
    <x v="1"/>
    <x v="608"/>
    <x v="1"/>
    <x v="2"/>
    <s v="Average"/>
    <s v="Engineering|Average"/>
    <n v="3.5000000000000003E-2"/>
    <n v="62234.55"/>
  </r>
  <r>
    <s v="Bert"/>
    <s v="Yaakov"/>
    <x v="0"/>
    <x v="8"/>
    <x v="183"/>
    <x v="7"/>
    <x v="1"/>
    <s v="Poor"/>
    <s v="Research and Development|Poor"/>
    <n v="0.02"/>
    <n v="73480.800000000003"/>
  </r>
  <r>
    <s v="Bordy"/>
    <s v="Yatman"/>
    <x v="1"/>
    <x v="6"/>
    <x v="4"/>
    <x v="3"/>
    <x v="0"/>
    <s v="Good"/>
    <s v="Product Management|Good"/>
    <n v="4.1000000000000002E-2"/>
    <n v="112896.45"/>
  </r>
  <r>
    <s v="Georgie"/>
    <s v="Caress"/>
    <x v="0"/>
    <x v="11"/>
    <x v="609"/>
    <x v="2"/>
    <x v="2"/>
    <s v="Average"/>
    <s v="Marketing|Average"/>
    <n v="3.5000000000000003E-2"/>
    <n v="60299.1"/>
  </r>
  <r>
    <s v="Krysta"/>
    <s v="Elacoate"/>
    <x v="0"/>
    <x v="4"/>
    <x v="221"/>
    <x v="3"/>
    <x v="1"/>
    <s v="Average"/>
    <s v="Human Resources|Average"/>
    <n v="2.7E-2"/>
    <n v="109817.11"/>
  </r>
  <r>
    <s v="Jolynn"/>
    <s v="Lumbley"/>
    <x v="2"/>
    <x v="8"/>
    <x v="610"/>
    <x v="7"/>
    <x v="2"/>
    <s v="Average"/>
    <s v="Research and Development|Average"/>
    <n v="3.3000000000000002E-2"/>
    <n v="72330.66"/>
  </r>
  <r>
    <s v="Blythe"/>
    <s v="Clipston"/>
    <x v="1"/>
    <x v="4"/>
    <x v="611"/>
    <x v="5"/>
    <x v="1"/>
    <s v="Average"/>
    <s v="Human Resources|Average"/>
    <n v="2.7E-2"/>
    <n v="36633.089999999997"/>
  </r>
  <r>
    <s v="Alicea"/>
    <s v="Pudsall"/>
    <x v="0"/>
    <x v="9"/>
    <x v="612"/>
    <x v="1"/>
    <x v="2"/>
    <s v="Average"/>
    <s v="Accounting|Average"/>
    <n v="0.02"/>
    <n v="68982.600000000006"/>
  </r>
  <r>
    <s v="Justino"/>
    <s v="Chapiro"/>
    <x v="0"/>
    <x v="0"/>
    <x v="613"/>
    <x v="7"/>
    <x v="0"/>
    <s v="Average"/>
    <s v="Sales|Average"/>
    <n v="2.1000000000000001E-2"/>
    <n v="72521.63"/>
  </r>
  <r>
    <s v="Maritsa"/>
    <s v="Marusic"/>
    <x v="0"/>
    <x v="8"/>
    <x v="405"/>
    <x v="2"/>
    <x v="2"/>
    <s v="Average"/>
    <s v="Research and Development|Average"/>
    <n v="3.3000000000000002E-2"/>
    <n v="54490.75"/>
  </r>
  <r>
    <s v="Sisely"/>
    <s v="Gatsby"/>
    <x v="1"/>
    <x v="3"/>
    <x v="614"/>
    <x v="0"/>
    <x v="1"/>
    <s v="Average"/>
    <s v="Support|Average"/>
    <n v="2.8000000000000001E-2"/>
    <n v="88068.76"/>
  </r>
  <r>
    <s v="Blaire"/>
    <s v="Ruckman"/>
    <x v="0"/>
    <x v="5"/>
    <x v="615"/>
    <x v="1"/>
    <x v="1"/>
    <s v="Average"/>
    <s v="Business Development|Average"/>
    <n v="2.4E-2"/>
    <n v="63180.800000000003"/>
  </r>
  <r>
    <s v="William"/>
    <s v="Coveny"/>
    <x v="0"/>
    <x v="2"/>
    <x v="616"/>
    <x v="1"/>
    <x v="2"/>
    <s v="Good"/>
    <s v="Legal|Good"/>
    <n v="5.3999999999999999E-2"/>
    <n v="69711.56"/>
  </r>
  <r>
    <s v="Packston"/>
    <s v="Joanic"/>
    <x v="0"/>
    <x v="11"/>
    <x v="607"/>
    <x v="2"/>
    <x v="1"/>
    <s v="Good"/>
    <s v="Marketing|Good"/>
    <n v="5.8000000000000003E-2"/>
    <n v="54867.88"/>
  </r>
  <r>
    <s v="Joana"/>
    <s v="Bartocci"/>
    <x v="0"/>
    <x v="4"/>
    <x v="209"/>
    <x v="2"/>
    <x v="2"/>
    <s v="Average"/>
    <s v="Human Resources|Average"/>
    <n v="2.7E-2"/>
    <n v="54092.09"/>
  </r>
  <r>
    <s v="Billi"/>
    <s v="Fellgate"/>
    <x v="1"/>
    <x v="5"/>
    <x v="617"/>
    <x v="1"/>
    <x v="1"/>
    <s v="Average"/>
    <s v="Business Development|Average"/>
    <n v="2.4E-2"/>
    <n v="70635.520000000004"/>
  </r>
  <r>
    <s v="Franchot"/>
    <s v="Crocken"/>
    <x v="1"/>
    <x v="9"/>
    <x v="267"/>
    <x v="8"/>
    <x v="2"/>
    <s v="Average"/>
    <s v="Accounting|Average"/>
    <n v="0.02"/>
    <n v="30202.2"/>
  </r>
  <r>
    <s v="Cletus"/>
    <s v="McGarahan"/>
    <x v="1"/>
    <x v="1"/>
    <x v="618"/>
    <x v="6"/>
    <x v="0"/>
    <s v="Good"/>
    <s v="Engineering|Good"/>
    <n v="4.2999999999999997E-2"/>
    <n v="119350.49"/>
  </r>
  <r>
    <s v="Callie"/>
    <s v="Duckels"/>
    <x v="0"/>
    <x v="6"/>
    <x v="619"/>
    <x v="2"/>
    <x v="2"/>
    <s v="Average"/>
    <s v="Product Management|Average"/>
    <n v="3.2000000000000001E-2"/>
    <n v="55480.32"/>
  </r>
  <r>
    <s v="Roselle"/>
    <s v="Wandrach"/>
    <x v="0"/>
    <x v="0"/>
    <x v="620"/>
    <x v="9"/>
    <x v="2"/>
    <s v="Average"/>
    <s v="Sales|Average"/>
    <n v="2.1000000000000001E-2"/>
    <n v="93227.51"/>
  </r>
  <r>
    <s v="Lishe"/>
    <s v="Casemore"/>
    <x v="0"/>
    <x v="10"/>
    <x v="621"/>
    <x v="6"/>
    <x v="1"/>
    <s v="Average"/>
    <s v="Services|Average"/>
    <n v="2.3E-2"/>
    <n v="120550.32"/>
  </r>
  <r>
    <s v="Garey"/>
    <s v="Bird"/>
    <x v="1"/>
    <x v="6"/>
    <x v="622"/>
    <x v="5"/>
    <x v="0"/>
    <s v="Average"/>
    <s v="Product Management|Average"/>
    <n v="3.2000000000000001E-2"/>
    <n v="32848.559999999998"/>
  </r>
  <r>
    <s v="Dell"/>
    <s v="Molloy"/>
    <x v="0"/>
    <x v="1"/>
    <x v="623"/>
    <x v="4"/>
    <x v="2"/>
    <s v="Poor"/>
    <s v="Engineering|Poor"/>
    <n v="1.0999999999999999E-2"/>
    <n v="47880.959999999999"/>
  </r>
  <r>
    <s v="Fidela"/>
    <s v="Dowey"/>
    <x v="1"/>
    <x v="1"/>
    <x v="624"/>
    <x v="0"/>
    <x v="0"/>
    <s v="Very Good"/>
    <s v="Engineering|Very Good"/>
    <n v="6.0999999999999999E-2"/>
    <n v="92031.14"/>
  </r>
  <r>
    <s v="Emmanuel"/>
    <s v="Westrey"/>
    <x v="1"/>
    <x v="3"/>
    <x v="625"/>
    <x v="0"/>
    <x v="1"/>
    <s v="Average"/>
    <s v="Support|Average"/>
    <n v="2.8000000000000001E-2"/>
    <n v="89847.2"/>
  </r>
  <r>
    <s v="Abigael"/>
    <s v="Basire"/>
    <x v="0"/>
    <x v="1"/>
    <x v="604"/>
    <x v="1"/>
    <x v="0"/>
    <s v="Poor"/>
    <s v="Engineering|Poor"/>
    <n v="1.0999999999999999E-2"/>
    <n v="62297.82"/>
  </r>
  <r>
    <s v="Melodie"/>
    <s v="Torresi"/>
    <x v="1"/>
    <x v="5"/>
    <x v="626"/>
    <x v="7"/>
    <x v="0"/>
    <s v="Average"/>
    <s v="Business Development|Average"/>
    <n v="2.4E-2"/>
    <n v="76892.160000000003"/>
  </r>
  <r>
    <s v="Dewie"/>
    <s v="Stodart"/>
    <x v="0"/>
    <x v="9"/>
    <x v="387"/>
    <x v="7"/>
    <x v="1"/>
    <s v="Average"/>
    <s v="Accounting|Average"/>
    <n v="0.02"/>
    <n v="79580.399999999994"/>
  </r>
  <r>
    <s v="Fred"/>
    <s v="Dudeney"/>
    <x v="0"/>
    <x v="10"/>
    <x v="77"/>
    <x v="0"/>
    <x v="2"/>
    <s v="Very Good"/>
    <s v="Services|Very Good"/>
    <n v="7.1999999999999995E-2"/>
    <n v="95075.68"/>
  </r>
  <r>
    <s v="Giffer"/>
    <s v="Berlin"/>
    <x v="1"/>
    <x v="8"/>
    <x v="627"/>
    <x v="9"/>
    <x v="1"/>
    <s v="Good"/>
    <s v="Research and Development|Good"/>
    <n v="5.3999999999999999E-2"/>
    <n v="97326.36"/>
  </r>
  <r>
    <s v="Van"/>
    <s v="Tuxwell"/>
    <x v="1"/>
    <x v="5"/>
    <x v="386"/>
    <x v="0"/>
    <x v="2"/>
    <s v="Poor"/>
    <s v="Business Development|Poor"/>
    <n v="1.7999999999999999E-2"/>
    <n v="82152.600000000006"/>
  </r>
  <r>
    <s v="Sarajane"/>
    <s v="Scourge"/>
    <x v="1"/>
    <x v="5"/>
    <x v="628"/>
    <x v="2"/>
    <x v="2"/>
    <s v="Poor"/>
    <s v="Business Development|Poor"/>
    <n v="1.7999999999999999E-2"/>
    <n v="59888.94"/>
  </r>
  <r>
    <s v="Rose"/>
    <s v="Shurrocks"/>
    <x v="1"/>
    <x v="8"/>
    <x v="629"/>
    <x v="5"/>
    <x v="1"/>
    <s v="Good"/>
    <s v="Research and Development|Good"/>
    <n v="5.3999999999999999E-2"/>
    <n v="33875.56"/>
  </r>
  <r>
    <s v="Mata"/>
    <s v="Fishley"/>
    <x v="0"/>
    <x v="9"/>
    <x v="630"/>
    <x v="3"/>
    <x v="2"/>
    <s v="Poor"/>
    <s v="Accounting|Poor"/>
    <n v="1.2E-2"/>
    <n v="103750.24"/>
  </r>
  <r>
    <s v="Irvine"/>
    <s v="Blenkin"/>
    <x v="0"/>
    <x v="4"/>
    <x v="631"/>
    <x v="7"/>
    <x v="2"/>
    <s v="Very Poor"/>
    <s v="Human Resources|Very Poor"/>
    <n v="5.0000000000000001E-3"/>
    <n v="79987.95"/>
  </r>
  <r>
    <s v="Wald"/>
    <s v="Bountiff"/>
    <x v="1"/>
    <x v="3"/>
    <x v="632"/>
    <x v="8"/>
    <x v="0"/>
    <s v="Very Good"/>
    <s v="Support|Very Good"/>
    <n v="7.5999999999999998E-2"/>
    <n v="31171.72"/>
  </r>
  <r>
    <s v="Hinda"/>
    <s v="Label"/>
    <x v="1"/>
    <x v="4"/>
    <x v="633"/>
    <x v="9"/>
    <x v="1"/>
    <s v="Average"/>
    <s v="Human Resources|Average"/>
    <n v="2.7E-2"/>
    <n v="95202.9"/>
  </r>
  <r>
    <s v="Irwin"/>
    <s v="Kirsche"/>
    <x v="1"/>
    <x v="9"/>
    <x v="634"/>
    <x v="5"/>
    <x v="1"/>
    <s v="Poor"/>
    <s v="Accounting|Poor"/>
    <n v="1.2E-2"/>
    <n v="36583.800000000003"/>
  </r>
  <r>
    <s v="Sile"/>
    <s v="Whorton"/>
    <x v="1"/>
    <x v="2"/>
    <x v="404"/>
    <x v="1"/>
    <x v="2"/>
    <s v="Average"/>
    <s v="Legal|Average"/>
    <n v="2.1000000000000001E-2"/>
    <n v="62495.41"/>
  </r>
  <r>
    <s v="Jill"/>
    <s v="Shipsey"/>
    <x v="0"/>
    <x v="9"/>
    <x v="635"/>
    <x v="2"/>
    <x v="0"/>
    <s v="Average"/>
    <s v="Accounting|Average"/>
    <n v="0.02"/>
    <n v="54019.199999999997"/>
  </r>
  <r>
    <s v="Anabal"/>
    <s v="Cooke"/>
    <x v="1"/>
    <x v="6"/>
    <x v="636"/>
    <x v="5"/>
    <x v="1"/>
    <s v="Average"/>
    <s v="Product Management|Average"/>
    <n v="3.2000000000000001E-2"/>
    <n v="32941.440000000002"/>
  </r>
  <r>
    <s v="Ava"/>
    <s v="Whordley"/>
    <x v="1"/>
    <x v="6"/>
    <x v="637"/>
    <x v="3"/>
    <x v="2"/>
    <s v="Very Good"/>
    <s v="Product Management|Very Good"/>
    <n v="6.2E-2"/>
    <n v="110671.02"/>
  </r>
  <r>
    <s v="Ansley"/>
    <s v="Gounel"/>
    <x v="1"/>
    <x v="6"/>
    <x v="287"/>
    <x v="5"/>
    <x v="2"/>
    <s v="Poor"/>
    <s v="Product Management|Poor"/>
    <n v="0.01"/>
    <n v="38824.400000000001"/>
  </r>
  <r>
    <s v="Cletus"/>
    <s v="McGarahan"/>
    <x v="1"/>
    <x v="1"/>
    <x v="618"/>
    <x v="6"/>
    <x v="1"/>
    <s v="Very Good"/>
    <s v="Engineering|Very Good"/>
    <n v="6.0999999999999999E-2"/>
    <n v="121410.23"/>
  </r>
  <r>
    <s v="Althea"/>
    <s v="Bronger"/>
    <x v="0"/>
    <x v="6"/>
    <x v="286"/>
    <x v="3"/>
    <x v="1"/>
    <s v="Poor"/>
    <s v="Product Management|Poor"/>
    <n v="0.01"/>
    <n v="105383.4"/>
  </r>
  <r>
    <s v="Orlando"/>
    <s v="Gorstidge"/>
    <x v="0"/>
    <x v="11"/>
    <x v="638"/>
    <x v="4"/>
    <x v="0"/>
    <s v="Very Poor"/>
    <s v="Marketing|Very Poor"/>
    <n v="5.0000000000000001E-3"/>
    <n v="40953.75"/>
  </r>
  <r>
    <s v="Robbert"/>
    <s v="Mandrier"/>
    <x v="1"/>
    <x v="7"/>
    <x v="639"/>
    <x v="9"/>
    <x v="2"/>
    <s v="Very Good"/>
    <s v="Training|Very Good"/>
    <n v="6.3E-2"/>
    <n v="104195.26"/>
  </r>
  <r>
    <s v="Twila"/>
    <s v="Roantree"/>
    <x v="1"/>
    <x v="0"/>
    <x v="640"/>
    <x v="9"/>
    <x v="0"/>
    <s v="Poor"/>
    <s v="Sales|Poor"/>
    <n v="1.2E-2"/>
    <n v="97779.44"/>
  </r>
  <r>
    <s v="Archibald"/>
    <s v="Filliskirk"/>
    <x v="0"/>
    <x v="8"/>
    <x v="641"/>
    <x v="4"/>
    <x v="2"/>
    <s v="Very Good"/>
    <s v="Research and Development|Very Good"/>
    <n v="8.4000000000000005E-2"/>
    <n v="43793.599999999999"/>
  </r>
  <r>
    <s v="Denni"/>
    <s v="Wiggans"/>
    <x v="0"/>
    <x v="6"/>
    <x v="642"/>
    <x v="0"/>
    <x v="0"/>
    <s v="Poor"/>
    <s v="Product Management|Poor"/>
    <n v="0.01"/>
    <n v="82032.2"/>
  </r>
  <r>
    <s v="Shari"/>
    <s v="McNee"/>
    <x v="0"/>
    <x v="8"/>
    <x v="643"/>
    <x v="7"/>
    <x v="0"/>
    <s v="Average"/>
    <s v="Research and Development|Average"/>
    <n v="3.3000000000000002E-2"/>
    <n v="78384.039999999994"/>
  </r>
  <r>
    <s v="Tadio"/>
    <s v="Dowdle"/>
    <x v="1"/>
    <x v="6"/>
    <x v="644"/>
    <x v="9"/>
    <x v="1"/>
    <s v="Average"/>
    <s v="Product Management|Average"/>
    <n v="3.2000000000000001E-2"/>
    <n v="94871.76"/>
  </r>
  <r>
    <s v="Ondrea"/>
    <s v="Banfield"/>
    <x v="1"/>
    <x v="1"/>
    <x v="645"/>
    <x v="3"/>
    <x v="1"/>
    <s v="Average"/>
    <s v="Engineering|Average"/>
    <n v="3.5000000000000003E-2"/>
    <n v="111562.65"/>
  </r>
  <r>
    <s v="Cornie"/>
    <s v="Arstall"/>
    <x v="1"/>
    <x v="6"/>
    <x v="646"/>
    <x v="1"/>
    <x v="2"/>
    <s v="Average"/>
    <s v="Product Management|Average"/>
    <n v="3.2000000000000001E-2"/>
    <n v="72209.039999999994"/>
  </r>
  <r>
    <s v="Jeane"/>
    <s v="Blaszczak"/>
    <x v="1"/>
    <x v="1"/>
    <x v="139"/>
    <x v="4"/>
    <x v="0"/>
    <s v="Poor"/>
    <s v="Engineering|Poor"/>
    <n v="1.0999999999999999E-2"/>
    <n v="44787.3"/>
  </r>
  <r>
    <s v="Hogan"/>
    <s v="Iles"/>
    <x v="1"/>
    <x v="9"/>
    <x v="647"/>
    <x v="6"/>
    <x v="0"/>
    <s v="Very Good"/>
    <s v="Accounting|Very Good"/>
    <n v="7.0999999999999994E-2"/>
    <n v="122286.78"/>
  </r>
  <r>
    <s v="Saundra"/>
    <s v="O'Connel"/>
    <x v="0"/>
    <x v="4"/>
    <x v="648"/>
    <x v="0"/>
    <x v="2"/>
    <s v="Average"/>
    <s v="Human Resources|Average"/>
    <n v="2.7E-2"/>
    <n v="87633.91"/>
  </r>
  <r>
    <s v="Rosaline"/>
    <s v="Wenderott"/>
    <x v="1"/>
    <x v="0"/>
    <x v="649"/>
    <x v="5"/>
    <x v="2"/>
    <s v="Good"/>
    <s v="Sales|Good"/>
    <n v="5.0999999999999997E-2"/>
    <n v="38697.82"/>
  </r>
  <r>
    <s v="Bobina"/>
    <s v="Teale"/>
    <x v="0"/>
    <x v="11"/>
    <x v="650"/>
    <x v="6"/>
    <x v="1"/>
    <s v="Average"/>
    <s v="Marketing|Average"/>
    <n v="3.5000000000000003E-2"/>
    <n v="120981.15"/>
  </r>
  <r>
    <s v="Ruby"/>
    <s v="Cracie"/>
    <x v="0"/>
    <x v="8"/>
    <x v="651"/>
    <x v="7"/>
    <x v="1"/>
    <s v="Poor"/>
    <s v="Research and Development|Poor"/>
    <n v="0.02"/>
    <n v="80284.2"/>
  </r>
  <r>
    <s v="Sissy"/>
    <s v="Muehle"/>
    <x v="1"/>
    <x v="9"/>
    <x v="652"/>
    <x v="0"/>
    <x v="1"/>
    <s v="Average"/>
    <s v="Accounting|Average"/>
    <n v="0.02"/>
    <n v="88199.4"/>
  </r>
  <r>
    <s v="Lonny"/>
    <s v="Caen"/>
    <x v="1"/>
    <x v="8"/>
    <x v="425"/>
    <x v="5"/>
    <x v="0"/>
    <s v="Good"/>
    <s v="Research and Development|Good"/>
    <n v="5.3999999999999999E-2"/>
    <n v="37922.92"/>
  </r>
  <r>
    <s v="Itch"/>
    <s v="Tinklin"/>
    <x v="1"/>
    <x v="3"/>
    <x v="653"/>
    <x v="7"/>
    <x v="2"/>
    <s v="Average"/>
    <s v="Support|Average"/>
    <n v="2.8000000000000001E-2"/>
    <n v="79269.08"/>
  </r>
  <r>
    <s v="Sibyl"/>
    <s v="Dunkirk"/>
    <x v="1"/>
    <x v="6"/>
    <x v="654"/>
    <x v="0"/>
    <x v="1"/>
    <s v="Very Poor"/>
    <s v="Product Management|Very Poor"/>
    <n v="5.0000000000000001E-3"/>
    <n v="87002.85"/>
  </r>
  <r>
    <s v="Brodie"/>
    <s v="Grimstead"/>
    <x v="0"/>
    <x v="5"/>
    <x v="655"/>
    <x v="6"/>
    <x v="1"/>
    <s v="Good"/>
    <s v="Business Development|Good"/>
    <n v="0.05"/>
    <n v="123742.5"/>
  </r>
  <r>
    <s v="Dane"/>
    <s v="Wudeland"/>
    <x v="1"/>
    <x v="9"/>
    <x v="656"/>
    <x v="0"/>
    <x v="1"/>
    <s v="Poor"/>
    <s v="Accounting|Poor"/>
    <n v="1.2E-2"/>
    <n v="80990.36"/>
  </r>
  <r>
    <s v="Yvette"/>
    <s v="Bett"/>
    <x v="0"/>
    <x v="4"/>
    <x v="657"/>
    <x v="7"/>
    <x v="0"/>
    <s v="Good"/>
    <s v="Human Resources|Good"/>
    <n v="5.3999999999999999E-2"/>
    <n v="80441.279999999999"/>
  </r>
  <r>
    <s v="Ianthe"/>
    <s v="Sayre"/>
    <x v="0"/>
    <x v="3"/>
    <x v="658"/>
    <x v="6"/>
    <x v="2"/>
    <s v="Very Good"/>
    <s v="Support|Very Good"/>
    <n v="7.5999999999999998E-2"/>
    <n v="119145.48"/>
  </r>
  <r>
    <s v="Jacklyn"/>
    <s v="Andrioletti"/>
    <x v="1"/>
    <x v="7"/>
    <x v="659"/>
    <x v="0"/>
    <x v="2"/>
    <s v="Poor"/>
    <s v="Training|Poor"/>
    <n v="1.9E-2"/>
    <n v="88642.81"/>
  </r>
  <r>
    <s v="Conchita"/>
    <s v="Soden"/>
    <x v="0"/>
    <x v="11"/>
    <x v="660"/>
    <x v="7"/>
    <x v="2"/>
    <s v="Good"/>
    <s v="Marketing|Good"/>
    <n v="5.8000000000000003E-2"/>
    <n v="78725.78"/>
  </r>
  <r>
    <s v="Reggie"/>
    <s v="Taylerson"/>
    <x v="0"/>
    <x v="11"/>
    <x v="661"/>
    <x v="0"/>
    <x v="0"/>
    <s v="Good"/>
    <s v="Marketing|Good"/>
    <n v="5.8000000000000003E-2"/>
    <n v="92691.38"/>
  </r>
  <r>
    <s v="Leslie"/>
    <s v="Cardoso"/>
    <x v="1"/>
    <x v="5"/>
    <x v="662"/>
    <x v="3"/>
    <x v="2"/>
    <s v="Good"/>
    <s v="Business Development|Good"/>
    <n v="0.05"/>
    <n v="108507"/>
  </r>
  <r>
    <s v="Milton"/>
    <s v="Lilie"/>
    <x v="1"/>
    <x v="5"/>
    <x v="663"/>
    <x v="4"/>
    <x v="1"/>
    <s v="Average"/>
    <s v="Business Development|Average"/>
    <n v="2.4E-2"/>
    <n v="47585.279999999999"/>
  </r>
  <r>
    <s v="Aeriell"/>
    <s v="Cuell"/>
    <x v="0"/>
    <x v="2"/>
    <x v="664"/>
    <x v="3"/>
    <x v="2"/>
    <s v="Very Poor"/>
    <s v="Legal|Very Poor"/>
    <n v="5.0000000000000001E-3"/>
    <n v="108831.45"/>
  </r>
  <r>
    <s v="Anne"/>
    <s v="Daulby"/>
    <x v="0"/>
    <x v="1"/>
    <x v="665"/>
    <x v="7"/>
    <x v="0"/>
    <s v="Good"/>
    <s v="Engineering|Good"/>
    <n v="4.2999999999999997E-2"/>
    <n v="82021.52"/>
  </r>
  <r>
    <s v="Lisle"/>
    <s v="Danahar"/>
    <x v="2"/>
    <x v="0"/>
    <x v="666"/>
    <x v="7"/>
    <x v="1"/>
    <s v="Average"/>
    <s v="Sales|Average"/>
    <n v="2.1000000000000001E-2"/>
    <n v="77585.789999999994"/>
  </r>
  <r>
    <s v="Bryana"/>
    <s v="Loyns"/>
    <x v="0"/>
    <x v="0"/>
    <x v="667"/>
    <x v="2"/>
    <x v="1"/>
    <s v="Average"/>
    <s v="Sales|Average"/>
    <n v="2.1000000000000001E-2"/>
    <n v="56440.88"/>
  </r>
  <r>
    <s v="Anjela"/>
    <s v="Spancock"/>
    <x v="2"/>
    <x v="9"/>
    <x v="668"/>
    <x v="9"/>
    <x v="0"/>
    <s v="Average"/>
    <s v="Accounting|Average"/>
    <n v="0.02"/>
    <n v="99970.2"/>
  </r>
  <r>
    <s v="Daisie"/>
    <s v="McNeice"/>
    <x v="0"/>
    <x v="4"/>
    <x v="669"/>
    <x v="2"/>
    <x v="1"/>
    <s v="Average"/>
    <s v="Human Resources|Average"/>
    <n v="2.7E-2"/>
    <n v="51668.37"/>
  </r>
  <r>
    <s v="Jillana"/>
    <s v="Gabbitis"/>
    <x v="0"/>
    <x v="11"/>
    <x v="670"/>
    <x v="9"/>
    <x v="1"/>
    <s v="Average"/>
    <s v="Marketing|Average"/>
    <n v="3.5000000000000003E-2"/>
    <n v="94557.6"/>
  </r>
  <r>
    <s v="Roddy"/>
    <s v="Speechley"/>
    <x v="0"/>
    <x v="9"/>
    <x v="671"/>
    <x v="6"/>
    <x v="2"/>
    <s v="Good"/>
    <s v="Accounting|Good"/>
    <n v="5.8000000000000003E-2"/>
    <n v="122643.36"/>
  </r>
  <r>
    <s v="Oran"/>
    <s v="Buxcy"/>
    <x v="1"/>
    <x v="1"/>
    <x v="672"/>
    <x v="2"/>
    <x v="0"/>
    <s v="Poor"/>
    <s v="Engineering|Poor"/>
    <n v="1.0999999999999999E-2"/>
    <n v="57495.57"/>
  </r>
  <r>
    <s v="Beverie"/>
    <s v="Moffet"/>
    <x v="1"/>
    <x v="3"/>
    <x v="673"/>
    <x v="7"/>
    <x v="2"/>
    <s v="Very Good"/>
    <s v="Support|Very Good"/>
    <n v="7.5999999999999998E-2"/>
    <n v="81743.72"/>
  </r>
  <r>
    <s v="Novelia"/>
    <s v="Pyffe"/>
    <x v="0"/>
    <x v="9"/>
    <x v="674"/>
    <x v="2"/>
    <x v="1"/>
    <s v="Good"/>
    <s v="Accounting|Good"/>
    <n v="5.8000000000000003E-2"/>
    <n v="55301.66"/>
  </r>
  <r>
    <s v="Lilyan"/>
    <s v="Klimpt"/>
    <x v="0"/>
    <x v="10"/>
    <x v="675"/>
    <x v="2"/>
    <x v="0"/>
    <s v="Average"/>
    <s v="Services|Average"/>
    <n v="2.3E-2"/>
    <n v="60316.08"/>
  </r>
  <r>
    <s v="Jo"/>
    <s v="Gobeau"/>
    <x v="1"/>
    <x v="7"/>
    <x v="676"/>
    <x v="5"/>
    <x v="2"/>
    <s v="Good"/>
    <s v="Training|Good"/>
    <n v="5.8999999999999997E-2"/>
    <n v="40136.1"/>
  </r>
  <r>
    <s v="Sheff"/>
    <s v="Gerdts"/>
    <x v="0"/>
    <x v="5"/>
    <x v="592"/>
    <x v="0"/>
    <x v="0"/>
    <s v="Good"/>
    <s v="Business Development|Good"/>
    <n v="0.05"/>
    <n v="93618"/>
  </r>
  <r>
    <s v="Florinda"/>
    <s v="Crace"/>
    <x v="1"/>
    <x v="0"/>
    <x v="38"/>
    <x v="4"/>
    <x v="2"/>
    <s v="Good"/>
    <s v="Sales|Good"/>
    <n v="5.0999999999999997E-2"/>
    <n v="47831.01"/>
  </r>
  <r>
    <s v="Dominic"/>
    <s v="Ortler"/>
    <x v="1"/>
    <x v="6"/>
    <x v="677"/>
    <x v="1"/>
    <x v="2"/>
    <s v="Average"/>
    <s v="Product Management|Average"/>
    <n v="3.2000000000000001E-2"/>
    <n v="68741.52"/>
  </r>
  <r>
    <s v="Cathrin"/>
    <s v="Yanuk"/>
    <x v="0"/>
    <x v="0"/>
    <x v="678"/>
    <x v="4"/>
    <x v="0"/>
    <s v="Very Poor"/>
    <s v="Sales|Very Poor"/>
    <n v="5.0000000000000001E-3"/>
    <n v="44340.6"/>
  </r>
  <r>
    <s v="Austine"/>
    <s v="Littlewood"/>
    <x v="1"/>
    <x v="10"/>
    <x v="679"/>
    <x v="5"/>
    <x v="2"/>
    <s v="Average"/>
    <s v="Services|Average"/>
    <n v="2.3E-2"/>
    <n v="33012.21"/>
  </r>
  <r>
    <s v="Cullie"/>
    <s v="Bourcq"/>
    <x v="1"/>
    <x v="0"/>
    <x v="680"/>
    <x v="4"/>
    <x v="2"/>
    <s v="Good"/>
    <s v="Sales|Good"/>
    <n v="5.0999999999999997E-2"/>
    <n v="47915.09"/>
  </r>
  <r>
    <s v="Emanuel"/>
    <s v="Beldan"/>
    <x v="0"/>
    <x v="9"/>
    <x v="681"/>
    <x v="9"/>
    <x v="2"/>
    <s v="Average"/>
    <s v="Accounting|Average"/>
    <n v="0.02"/>
    <n v="95951.4"/>
  </r>
  <r>
    <s v="Hildagard"/>
    <s v="Reece"/>
    <x v="1"/>
    <x v="10"/>
    <x v="682"/>
    <x v="4"/>
    <x v="0"/>
    <s v="Average"/>
    <s v="Services|Average"/>
    <n v="2.3E-2"/>
    <n v="42168.06"/>
  </r>
  <r>
    <s v="Kai"/>
    <s v="Ryder"/>
    <x v="1"/>
    <x v="9"/>
    <x v="683"/>
    <x v="6"/>
    <x v="0"/>
    <s v="Average"/>
    <s v="Accounting|Average"/>
    <n v="0.02"/>
    <n v="122328.6"/>
  </r>
  <r>
    <s v="Jeannie"/>
    <s v="Petracco"/>
    <x v="1"/>
    <x v="1"/>
    <x v="684"/>
    <x v="9"/>
    <x v="2"/>
    <s v="Average"/>
    <s v="Engineering|Average"/>
    <n v="3.5000000000000003E-2"/>
    <n v="98138.7"/>
  </r>
  <r>
    <s v="Brad"/>
    <s v="Gumb"/>
    <x v="0"/>
    <x v="9"/>
    <x v="685"/>
    <x v="5"/>
    <x v="1"/>
    <s v="Good"/>
    <s v="Accounting|Good"/>
    <n v="5.8000000000000003E-2"/>
    <n v="41082.14"/>
  </r>
  <r>
    <s v="Reinald"/>
    <s v="Franken"/>
    <x v="1"/>
    <x v="1"/>
    <x v="570"/>
    <x v="8"/>
    <x v="2"/>
    <s v="Very Good"/>
    <s v="Engineering|Very Good"/>
    <n v="6.0999999999999999E-2"/>
    <n v="30631.07"/>
  </r>
  <r>
    <s v="Carolyn"/>
    <s v="Attack"/>
    <x v="1"/>
    <x v="11"/>
    <x v="686"/>
    <x v="7"/>
    <x v="0"/>
    <s v="Good"/>
    <s v="Marketing|Good"/>
    <n v="5.8000000000000003E-2"/>
    <n v="74864.08"/>
  </r>
  <r>
    <s v="Bogey"/>
    <s v="Hitcham"/>
    <x v="0"/>
    <x v="6"/>
    <x v="366"/>
    <x v="3"/>
    <x v="2"/>
    <s v="Good"/>
    <s v="Product Management|Good"/>
    <n v="4.1000000000000002E-2"/>
    <n v="110522.97"/>
  </r>
  <r>
    <s v="Naoma"/>
    <s v="Cruse"/>
    <x v="0"/>
    <x v="8"/>
    <x v="687"/>
    <x v="7"/>
    <x v="1"/>
    <s v="Average"/>
    <s v="Research and Development|Average"/>
    <n v="3.3000000000000002E-2"/>
    <n v="73900.820000000007"/>
  </r>
  <r>
    <s v="Oates"/>
    <s v="Dinan"/>
    <x v="1"/>
    <x v="8"/>
    <x v="688"/>
    <x v="3"/>
    <x v="0"/>
    <s v="Average"/>
    <s v="Research and Development|Average"/>
    <n v="3.3000000000000002E-2"/>
    <n v="108134.44"/>
  </r>
  <r>
    <s v="Daphne"/>
    <s v="Francillo"/>
    <x v="0"/>
    <x v="7"/>
    <x v="689"/>
    <x v="1"/>
    <x v="0"/>
    <s v="Average"/>
    <s v="Training|Average"/>
    <n v="0.04"/>
    <n v="65904.800000000003"/>
  </r>
  <r>
    <s v="Kissiah"/>
    <s v="Maydway"/>
    <x v="0"/>
    <x v="9"/>
    <x v="314"/>
    <x v="3"/>
    <x v="0"/>
    <s v="Good"/>
    <s v="Accounting|Good"/>
    <n v="5.8000000000000003E-2"/>
    <n v="112634.68"/>
  </r>
  <r>
    <s v="Trix"/>
    <s v="Lutsch"/>
    <x v="0"/>
    <x v="5"/>
    <x v="690"/>
    <x v="3"/>
    <x v="0"/>
    <s v="Average"/>
    <s v="Business Development|Average"/>
    <n v="2.4E-2"/>
    <n v="108953.60000000001"/>
  </r>
  <r>
    <s v="Carolin"/>
    <s v="Fieldstone"/>
    <x v="1"/>
    <x v="11"/>
    <x v="691"/>
    <x v="5"/>
    <x v="1"/>
    <s v="Average"/>
    <s v="Marketing|Average"/>
    <n v="3.5000000000000003E-2"/>
    <n v="38212.199999999997"/>
  </r>
  <r>
    <s v="Dulsea"/>
    <s v="Folkes"/>
    <x v="1"/>
    <x v="10"/>
    <x v="529"/>
    <x v="4"/>
    <x v="2"/>
    <s v="Average"/>
    <s v="Services|Average"/>
    <n v="2.3E-2"/>
    <n v="43129.68"/>
  </r>
  <r>
    <s v="Corabel"/>
    <s v="Luberto"/>
    <x v="1"/>
    <x v="4"/>
    <x v="692"/>
    <x v="2"/>
    <x v="1"/>
    <s v="Average"/>
    <s v="Human Resources|Average"/>
    <n v="2.7E-2"/>
    <n v="59381.14"/>
  </r>
  <r>
    <s v="Nicola"/>
    <s v="Kiely"/>
    <x v="1"/>
    <x v="5"/>
    <x v="693"/>
    <x v="9"/>
    <x v="1"/>
    <s v="Average"/>
    <s v="Business Development|Average"/>
    <n v="2.4E-2"/>
    <n v="95989.759999999995"/>
  </r>
  <r>
    <s v="Rey"/>
    <s v="Chartman"/>
    <x v="1"/>
    <x v="7"/>
    <x v="694"/>
    <x v="9"/>
    <x v="1"/>
    <s v="Poor"/>
    <s v="Training|Poor"/>
    <n v="1.9E-2"/>
    <n v="95745.24"/>
  </r>
  <r>
    <s v="Israel"/>
    <s v="Farndon"/>
    <x v="0"/>
    <x v="11"/>
    <x v="695"/>
    <x v="3"/>
    <x v="0"/>
    <s v="Average"/>
    <s v="Marketing|Average"/>
    <n v="3.5000000000000003E-2"/>
    <n v="110972.7"/>
  </r>
  <r>
    <s v="Felipe"/>
    <s v="Parkman"/>
    <x v="1"/>
    <x v="7"/>
    <x v="696"/>
    <x v="9"/>
    <x v="2"/>
    <s v="Very Good"/>
    <s v="Training|Very Good"/>
    <n v="6.3E-2"/>
    <n v="95829.45"/>
  </r>
  <r>
    <s v="Margit"/>
    <s v="Kunze"/>
    <x v="0"/>
    <x v="1"/>
    <x v="697"/>
    <x v="9"/>
    <x v="2"/>
    <s v="Good"/>
    <s v="Engineering|Good"/>
    <n v="4.2999999999999997E-2"/>
    <n v="98062.86"/>
  </r>
  <r>
    <s v="Oliy"/>
    <s v="Feeney"/>
    <x v="1"/>
    <x v="11"/>
    <x v="698"/>
    <x v="4"/>
    <x v="0"/>
    <s v="Good"/>
    <s v="Marketing|Good"/>
    <n v="5.8000000000000003E-2"/>
    <n v="45462.26"/>
  </r>
  <r>
    <s v="Sandie"/>
    <s v="Anthonies"/>
    <x v="0"/>
    <x v="2"/>
    <x v="699"/>
    <x v="5"/>
    <x v="1"/>
    <s v="Average"/>
    <s v="Legal|Average"/>
    <n v="2.1000000000000001E-2"/>
    <n v="34111.61"/>
  </r>
  <r>
    <s v="Anni"/>
    <s v="Dinse"/>
    <x v="0"/>
    <x v="6"/>
    <x v="700"/>
    <x v="6"/>
    <x v="0"/>
    <s v="Average"/>
    <s v="Product Management|Average"/>
    <n v="3.2000000000000001E-2"/>
    <n v="123499.44"/>
  </r>
  <r>
    <s v="Gaultiero"/>
    <s v="Have"/>
    <x v="0"/>
    <x v="9"/>
    <x v="701"/>
    <x v="6"/>
    <x v="1"/>
    <s v="Average"/>
    <s v="Accounting|Average"/>
    <n v="0.02"/>
    <n v="117687.6"/>
  </r>
  <r>
    <s v="Corinna"/>
    <s v="Griffiths"/>
    <x v="0"/>
    <x v="3"/>
    <x v="702"/>
    <x v="7"/>
    <x v="1"/>
    <s v="Good"/>
    <s v="Support|Good"/>
    <n v="4.9000000000000002E-2"/>
    <n v="78685.490000000005"/>
  </r>
  <r>
    <s v="Cherlyn"/>
    <s v="Barter"/>
    <x v="1"/>
    <x v="9"/>
    <x v="703"/>
    <x v="3"/>
    <x v="2"/>
    <s v="Good"/>
    <s v="Accounting|Good"/>
    <n v="5.8000000000000003E-2"/>
    <n v="110158.96"/>
  </r>
  <r>
    <s v="Shea"/>
    <s v="Mix"/>
    <x v="0"/>
    <x v="8"/>
    <x v="704"/>
    <x v="0"/>
    <x v="0"/>
    <s v="Very Poor"/>
    <s v="Research and Development|Very Poor"/>
    <n v="5.0000000000000001E-3"/>
    <n v="83093.399999999994"/>
  </r>
  <r>
    <s v="Leonidas"/>
    <s v="Cavaney"/>
    <x v="0"/>
    <x v="9"/>
    <x v="705"/>
    <x v="2"/>
    <x v="1"/>
    <s v="Very Poor"/>
    <s v="Accounting|Very Poor"/>
    <n v="5.0000000000000001E-3"/>
    <n v="52511.25"/>
  </r>
  <r>
    <s v="Tallie"/>
    <s v="Chaikovski"/>
    <x v="0"/>
    <x v="0"/>
    <x v="706"/>
    <x v="0"/>
    <x v="0"/>
    <s v="Average"/>
    <s v="Sales|Average"/>
    <n v="2.1000000000000001E-2"/>
    <n v="84936.99"/>
  </r>
  <r>
    <s v="Andria"/>
    <s v="Kimpton"/>
    <x v="0"/>
    <x v="6"/>
    <x v="527"/>
    <x v="1"/>
    <x v="1"/>
    <s v="Average"/>
    <s v="Product Management|Average"/>
    <n v="3.2000000000000001E-2"/>
    <n v="71331.839999999997"/>
  </r>
  <r>
    <s v="Codie"/>
    <s v="Gaunson"/>
    <x v="0"/>
    <x v="9"/>
    <x v="707"/>
    <x v="0"/>
    <x v="2"/>
    <s v="Poor"/>
    <s v="Accounting|Poor"/>
    <n v="1.2E-2"/>
    <n v="84593.08"/>
  </r>
  <r>
    <s v="Kaine"/>
    <s v="Padly"/>
    <x v="0"/>
    <x v="8"/>
    <x v="708"/>
    <x v="3"/>
    <x v="2"/>
    <s v="Very Good"/>
    <s v="Research and Development|Very Good"/>
    <n v="8.4000000000000005E-2"/>
    <n v="116746.8"/>
  </r>
  <r>
    <s v="Freda"/>
    <s v="Legan"/>
    <x v="1"/>
    <x v="0"/>
    <x v="709"/>
    <x v="3"/>
    <x v="1"/>
    <s v="Average"/>
    <s v="Sales|Average"/>
    <n v="2.1000000000000001E-2"/>
    <n v="104274.73"/>
  </r>
  <r>
    <s v="Hiram"/>
    <s v="Merkle"/>
    <x v="0"/>
    <x v="2"/>
    <x v="710"/>
    <x v="6"/>
    <x v="1"/>
    <s v="Average"/>
    <s v="Legal|Average"/>
    <n v="2.1000000000000001E-2"/>
    <n v="118527.89"/>
  </r>
  <r>
    <s v="Christos"/>
    <s v="Wintle"/>
    <x v="0"/>
    <x v="1"/>
    <x v="711"/>
    <x v="7"/>
    <x v="0"/>
    <s v="Good"/>
    <s v="Engineering|Good"/>
    <n v="4.2999999999999997E-2"/>
    <n v="77557.48"/>
  </r>
  <r>
    <s v="Adrianne"/>
    <s v="Gave"/>
    <x v="0"/>
    <x v="1"/>
    <x v="712"/>
    <x v="7"/>
    <x v="0"/>
    <s v="Poor"/>
    <s v="Engineering|Poor"/>
    <n v="1.0999999999999999E-2"/>
    <n v="79302.84"/>
  </r>
  <r>
    <s v="Warner"/>
    <s v="Carwithan"/>
    <x v="1"/>
    <x v="3"/>
    <x v="713"/>
    <x v="6"/>
    <x v="1"/>
    <s v="Good"/>
    <s v="Support|Good"/>
    <n v="4.9000000000000002E-2"/>
    <n v="119334.24"/>
  </r>
  <r>
    <s v="Appolonia"/>
    <s v="Snook"/>
    <x v="1"/>
    <x v="10"/>
    <x v="714"/>
    <x v="9"/>
    <x v="1"/>
    <s v="Average"/>
    <s v="Services|Average"/>
    <n v="2.3E-2"/>
    <n v="96039.24"/>
  </r>
  <r>
    <s v="Alikee"/>
    <s v="Jecock"/>
    <x v="1"/>
    <x v="2"/>
    <x v="715"/>
    <x v="0"/>
    <x v="1"/>
    <s v="Poor"/>
    <s v="Legal|Poor"/>
    <n v="1.9E-2"/>
    <n v="86615"/>
  </r>
  <r>
    <s v="Shay"/>
    <s v="Chasney"/>
    <x v="0"/>
    <x v="4"/>
    <x v="716"/>
    <x v="7"/>
    <x v="0"/>
    <s v="Average"/>
    <s v="Human Resources|Average"/>
    <n v="2.7E-2"/>
    <n v="74508.850000000006"/>
  </r>
  <r>
    <s v="Trey"/>
    <s v="Jurges"/>
    <x v="1"/>
    <x v="2"/>
    <x v="717"/>
    <x v="7"/>
    <x v="1"/>
    <s v="Poor"/>
    <s v="Legal|Poor"/>
    <n v="1.9E-2"/>
    <n v="73734.84"/>
  </r>
  <r>
    <s v="Tracy"/>
    <s v="Renad"/>
    <x v="1"/>
    <x v="9"/>
    <x v="718"/>
    <x v="6"/>
    <x v="2"/>
    <s v="Average"/>
    <s v="Accounting|Average"/>
    <n v="0.02"/>
    <n v="117187.8"/>
  </r>
  <r>
    <s v="Sarajane"/>
    <s v="Peachey"/>
    <x v="1"/>
    <x v="11"/>
    <x v="719"/>
    <x v="3"/>
    <x v="2"/>
    <s v="Poor"/>
    <s v="Marketing|Poor"/>
    <n v="1.2999999999999999E-2"/>
    <n v="108978.54"/>
  </r>
  <r>
    <s v="Bili"/>
    <s v="Sizey"/>
    <x v="0"/>
    <x v="8"/>
    <x v="720"/>
    <x v="5"/>
    <x v="2"/>
    <s v="Average"/>
    <s v="Research and Development|Average"/>
    <n v="3.3000000000000002E-2"/>
    <n v="37229.32"/>
  </r>
  <r>
    <s v="Shaun"/>
    <s v="Kyrkeman"/>
    <x v="0"/>
    <x v="6"/>
    <x v="721"/>
    <x v="5"/>
    <x v="1"/>
    <s v="Average"/>
    <s v="Product Management|Average"/>
    <n v="3.2000000000000001E-2"/>
    <n v="36130.32"/>
  </r>
  <r>
    <s v="Leena"/>
    <s v="Bruckshaw"/>
    <x v="0"/>
    <x v="8"/>
    <x v="722"/>
    <x v="7"/>
    <x v="0"/>
    <s v="Average"/>
    <s v="Research and Development|Average"/>
    <n v="3.3000000000000002E-2"/>
    <n v="76731.240000000005"/>
  </r>
  <r>
    <s v="Benni"/>
    <s v="Simounet"/>
    <x v="0"/>
    <x v="8"/>
    <x v="723"/>
    <x v="6"/>
    <x v="0"/>
    <s v="Very Poor"/>
    <s v="Research and Development|Very Poor"/>
    <n v="5.0000000000000001E-3"/>
    <n v="116368.95"/>
  </r>
  <r>
    <s v="Kay"/>
    <s v="Edling"/>
    <x v="0"/>
    <x v="3"/>
    <x v="724"/>
    <x v="5"/>
    <x v="0"/>
    <s v="Average"/>
    <s v="Support|Average"/>
    <n v="2.8000000000000001E-2"/>
    <n v="39403.24"/>
  </r>
  <r>
    <s v="Shayne"/>
    <s v="Stegel"/>
    <x v="0"/>
    <x v="5"/>
    <x v="725"/>
    <x v="7"/>
    <x v="2"/>
    <s v="Very Good"/>
    <s v="Business Development|Very Good"/>
    <n v="7.2999999999999995E-2"/>
    <n v="75399.710000000006"/>
  </r>
  <r>
    <s v="Floyd"/>
    <s v="Cowgill"/>
    <x v="0"/>
    <x v="3"/>
    <x v="726"/>
    <x v="5"/>
    <x v="1"/>
    <s v="Average"/>
    <s v="Support|Average"/>
    <n v="2.8000000000000001E-2"/>
    <n v="38097.68"/>
  </r>
  <r>
    <s v="Inger"/>
    <s v="Chapelhow"/>
    <x v="1"/>
    <x v="8"/>
    <x v="555"/>
    <x v="0"/>
    <x v="2"/>
    <s v="Good"/>
    <s v="Research and Development|Good"/>
    <n v="5.3999999999999999E-2"/>
    <n v="88862.74"/>
  </r>
  <r>
    <s v="Brien"/>
    <s v="Boise"/>
    <x v="1"/>
    <x v="8"/>
    <x v="727"/>
    <x v="2"/>
    <x v="1"/>
    <s v="Very Good"/>
    <s v="Research and Development|Very Good"/>
    <n v="8.4000000000000005E-2"/>
    <n v="62980.4"/>
  </r>
  <r>
    <s v="Pancho"/>
    <s v="Ortega"/>
    <x v="0"/>
    <x v="3"/>
    <x v="728"/>
    <x v="9"/>
    <x v="1"/>
    <s v="Very Good"/>
    <s v="Support|Very Good"/>
    <n v="7.5999999999999998E-2"/>
    <n v="107363.28"/>
  </r>
  <r>
    <s v="Edd"/>
    <s v="MacKnockiter"/>
    <x v="0"/>
    <x v="9"/>
    <x v="729"/>
    <x v="6"/>
    <x v="0"/>
    <s v="Poor"/>
    <s v="Accounting|Poor"/>
    <n v="1.2E-2"/>
    <n v="120448.24"/>
  </r>
  <r>
    <s v="Hobie"/>
    <s v="Stockbridge"/>
    <x v="0"/>
    <x v="1"/>
    <x v="730"/>
    <x v="9"/>
    <x v="0"/>
    <s v="Good"/>
    <s v="Engineering|Good"/>
    <n v="4.2999999999999997E-2"/>
    <n v="96936.42"/>
  </r>
  <r>
    <s v="Caro"/>
    <s v="Hainsworth"/>
    <x v="0"/>
    <x v="11"/>
    <x v="731"/>
    <x v="7"/>
    <x v="1"/>
    <s v="Good"/>
    <s v="Marketing|Good"/>
    <n v="5.8000000000000003E-2"/>
    <n v="81963.259999999995"/>
  </r>
  <r>
    <s v="Nicolis"/>
    <s v="Winspire"/>
    <x v="0"/>
    <x v="1"/>
    <x v="732"/>
    <x v="4"/>
    <x v="0"/>
    <s v="Good"/>
    <s v="Engineering|Good"/>
    <n v="4.2999999999999997E-2"/>
    <n v="47612.95"/>
  </r>
  <r>
    <s v="Niko"/>
    <s v="MacGille"/>
    <x v="1"/>
    <x v="1"/>
    <x v="733"/>
    <x v="0"/>
    <x v="0"/>
    <s v="Average"/>
    <s v="Engineering|Average"/>
    <n v="3.5000000000000003E-2"/>
    <n v="91525.05"/>
  </r>
  <r>
    <s v="Evanne"/>
    <s v="Levens"/>
    <x v="0"/>
    <x v="4"/>
    <x v="734"/>
    <x v="5"/>
    <x v="1"/>
    <s v="Good"/>
    <s v="Human Resources|Good"/>
    <n v="5.3999999999999999E-2"/>
    <n v="38871.519999999997"/>
  </r>
  <r>
    <s v="Trix"/>
    <s v="Lutsch"/>
    <x v="0"/>
    <x v="5"/>
    <x v="690"/>
    <x v="3"/>
    <x v="2"/>
    <s v="Poor"/>
    <s v="Business Development|Poor"/>
    <n v="1.7999999999999999E-2"/>
    <n v="108315.2"/>
  </r>
  <r>
    <s v="Michale"/>
    <s v="Rolf"/>
    <x v="0"/>
    <x v="10"/>
    <x v="735"/>
    <x v="6"/>
    <x v="0"/>
    <s v="Very Good"/>
    <s v="Services|Very Good"/>
    <n v="7.1999999999999995E-2"/>
    <n v="119871.03999999999"/>
  </r>
  <r>
    <s v="Cecilla"/>
    <s v="Northen"/>
    <x v="0"/>
    <x v="4"/>
    <x v="736"/>
    <x v="9"/>
    <x v="2"/>
    <s v="Average"/>
    <s v="Human Resources|Average"/>
    <n v="2.7E-2"/>
    <n v="95377.49"/>
  </r>
  <r>
    <s v="Cyrillus"/>
    <s v="Garci"/>
    <x v="0"/>
    <x v="5"/>
    <x v="737"/>
    <x v="3"/>
    <x v="0"/>
    <s v="Average"/>
    <s v="Business Development|Average"/>
    <n v="2.4E-2"/>
    <n v="102768.64"/>
  </r>
  <r>
    <s v="Dayle"/>
    <s v="O'Luney"/>
    <x v="1"/>
    <x v="8"/>
    <x v="532"/>
    <x v="4"/>
    <x v="0"/>
    <s v="Average"/>
    <s v="Research and Development|Average"/>
    <n v="3.3000000000000002E-2"/>
    <n v="48292.75"/>
  </r>
  <r>
    <s v="Gunar"/>
    <s v="Cockshoot"/>
    <x v="0"/>
    <x v="5"/>
    <x v="738"/>
    <x v="4"/>
    <x v="2"/>
    <s v="Good"/>
    <s v="Business Development|Good"/>
    <n v="0.05"/>
    <n v="51397.5"/>
  </r>
  <r>
    <s v="Silva"/>
    <s v="Monte"/>
    <x v="0"/>
    <x v="0"/>
    <x v="739"/>
    <x v="2"/>
    <x v="2"/>
    <s v="Poor"/>
    <s v="Sales|Poor"/>
    <n v="1.2E-2"/>
    <n v="53443.72"/>
  </r>
  <r>
    <s v="Hans"/>
    <s v="Bucke"/>
    <x v="0"/>
    <x v="2"/>
    <x v="740"/>
    <x v="7"/>
    <x v="1"/>
    <s v="Very Poor"/>
    <s v="Legal|Very Poor"/>
    <n v="5.0000000000000001E-3"/>
    <n v="78952.800000000003"/>
  </r>
  <r>
    <s v="Elia"/>
    <s v="Cockton"/>
    <x v="1"/>
    <x v="3"/>
    <x v="741"/>
    <x v="7"/>
    <x v="1"/>
    <s v="Average"/>
    <s v="Support|Average"/>
    <n v="2.8000000000000001E-2"/>
    <n v="77387.839999999997"/>
  </r>
  <r>
    <s v="Freddy"/>
    <s v="Linford"/>
    <x v="1"/>
    <x v="7"/>
    <x v="742"/>
    <x v="9"/>
    <x v="1"/>
    <s v="Poor"/>
    <s v="Training|Poor"/>
    <n v="1.9E-2"/>
    <n v="94899.47"/>
  </r>
  <r>
    <s v="Gwenore"/>
    <s v="Scotchmer"/>
    <x v="1"/>
    <x v="5"/>
    <x v="743"/>
    <x v="3"/>
    <x v="1"/>
    <s v="Very Poor"/>
    <s v="Business Development|Very Poor"/>
    <n v="5.0000000000000001E-3"/>
    <n v="105816.45"/>
  </r>
  <r>
    <s v="Desi"/>
    <s v="Peniman"/>
    <x v="1"/>
    <x v="2"/>
    <x v="162"/>
    <x v="5"/>
    <x v="1"/>
    <s v="Average"/>
    <s v="Legal|Average"/>
    <n v="2.1000000000000001E-2"/>
    <n v="31742.89"/>
  </r>
  <r>
    <s v="Allyce"/>
    <s v="Hincham"/>
    <x v="0"/>
    <x v="5"/>
    <x v="744"/>
    <x v="3"/>
    <x v="0"/>
    <s v="Average"/>
    <s v="Business Development|Average"/>
    <n v="2.4E-2"/>
    <n v="103854.08"/>
  </r>
  <r>
    <s v="Juanita"/>
    <s v="Trembey"/>
    <x v="2"/>
    <x v="5"/>
    <x v="745"/>
    <x v="2"/>
    <x v="1"/>
    <s v="Very Good"/>
    <s v="Business Development|Very Good"/>
    <n v="7.2999999999999995E-2"/>
    <n v="58778.94"/>
  </r>
  <r>
    <s v="Lincoln"/>
    <s v="Cord"/>
    <x v="1"/>
    <x v="3"/>
    <x v="746"/>
    <x v="1"/>
    <x v="2"/>
    <s v="Very Good"/>
    <s v="Support|Very Good"/>
    <n v="7.5999999999999998E-2"/>
    <n v="68390.559999999998"/>
  </r>
  <r>
    <s v="Kerwin"/>
    <s v="Blakely"/>
    <x v="0"/>
    <x v="8"/>
    <x v="747"/>
    <x v="1"/>
    <x v="0"/>
    <s v="Poor"/>
    <s v="Research and Development|Poor"/>
    <n v="0.02"/>
    <n v="69849.600000000006"/>
  </r>
  <r>
    <s v="Granny"/>
    <s v="Spencelayh"/>
    <x v="0"/>
    <x v="2"/>
    <x v="748"/>
    <x v="9"/>
    <x v="2"/>
    <s v="Average"/>
    <s v="Legal|Average"/>
    <n v="2.1000000000000001E-2"/>
    <n v="101548.66"/>
  </r>
  <r>
    <s v="Collin"/>
    <s v="Jagson"/>
    <x v="0"/>
    <x v="10"/>
    <x v="749"/>
    <x v="3"/>
    <x v="2"/>
    <s v="Poor"/>
    <s v="Services|Poor"/>
    <n v="1.4999999999999999E-2"/>
    <n v="101926.3"/>
  </r>
  <r>
    <s v="Monti"/>
    <s v="Burdus"/>
    <x v="1"/>
    <x v="4"/>
    <x v="750"/>
    <x v="5"/>
    <x v="2"/>
    <s v="Average"/>
    <s v="Human Resources|Average"/>
    <n v="2.7E-2"/>
    <n v="40720.550000000003"/>
  </r>
  <r>
    <s v="Konstantin"/>
    <s v="Timblett"/>
    <x v="1"/>
    <x v="7"/>
    <x v="751"/>
    <x v="2"/>
    <x v="2"/>
    <s v="Average"/>
    <s v="Training|Average"/>
    <n v="0.04"/>
    <n v="58500"/>
  </r>
  <r>
    <s v="Fax"/>
    <s v="Scotland"/>
    <x v="1"/>
    <x v="11"/>
    <x v="752"/>
    <x v="2"/>
    <x v="2"/>
    <s v="Average"/>
    <s v="Marketing|Average"/>
    <n v="3.5000000000000003E-2"/>
    <n v="59657.4"/>
  </r>
  <r>
    <s v="Isidora"/>
    <s v="Guido"/>
    <x v="0"/>
    <x v="1"/>
    <x v="753"/>
    <x v="4"/>
    <x v="2"/>
    <s v="Very Good"/>
    <s v="Engineering|Very Good"/>
    <n v="6.0999999999999999E-2"/>
    <n v="45782.15"/>
  </r>
  <r>
    <s v="Yoshiko"/>
    <s v="Tamblingson"/>
    <x v="0"/>
    <x v="0"/>
    <x v="754"/>
    <x v="8"/>
    <x v="1"/>
    <s v="Good"/>
    <s v="Sales|Good"/>
    <n v="5.0999999999999997E-2"/>
    <n v="31099.09"/>
  </r>
  <r>
    <s v="Barri"/>
    <s v="Teacy"/>
    <x v="1"/>
    <x v="9"/>
    <x v="755"/>
    <x v="0"/>
    <x v="0"/>
    <s v="Average"/>
    <s v="Accounting|Average"/>
    <n v="0.02"/>
    <n v="87964.800000000003"/>
  </r>
  <r>
    <s v="Alisha"/>
    <s v="Bloschke"/>
    <x v="2"/>
    <x v="6"/>
    <x v="756"/>
    <x v="5"/>
    <x v="2"/>
    <s v="Average"/>
    <s v="Product Management|Average"/>
    <n v="3.2000000000000001E-2"/>
    <n v="37647.360000000001"/>
  </r>
  <r>
    <s v="Adi"/>
    <s v="Seawright"/>
    <x v="1"/>
    <x v="11"/>
    <x v="757"/>
    <x v="4"/>
    <x v="1"/>
    <s v="Very Poor"/>
    <s v="Marketing|Very Poor"/>
    <n v="5.0000000000000001E-3"/>
    <n v="48832.95"/>
  </r>
  <r>
    <s v="Eward"/>
    <s v="Astlett"/>
    <x v="0"/>
    <x v="1"/>
    <x v="758"/>
    <x v="4"/>
    <x v="0"/>
    <s v="Average"/>
    <s v="Engineering|Average"/>
    <n v="3.5000000000000003E-2"/>
    <n v="43128.45"/>
  </r>
  <r>
    <s v="Chauncey"/>
    <s v="Schild"/>
    <x v="1"/>
    <x v="3"/>
    <x v="205"/>
    <x v="3"/>
    <x v="0"/>
    <s v="Very Good"/>
    <s v="Support|Very Good"/>
    <n v="7.5999999999999998E-2"/>
    <n v="115497.84"/>
  </r>
  <r>
    <s v="Beverie"/>
    <s v="Moffet"/>
    <x v="1"/>
    <x v="3"/>
    <x v="673"/>
    <x v="7"/>
    <x v="1"/>
    <s v="Average"/>
    <s v="Support|Average"/>
    <n v="2.8000000000000001E-2"/>
    <n v="78097.16"/>
  </r>
  <r>
    <s v="Katey"/>
    <s v="Cadany"/>
    <x v="0"/>
    <x v="10"/>
    <x v="759"/>
    <x v="9"/>
    <x v="2"/>
    <s v="Very Poor"/>
    <s v="Services|Very Poor"/>
    <n v="5.0000000000000001E-3"/>
    <n v="92470.05"/>
  </r>
  <r>
    <s v="Alida"/>
    <s v="Welman"/>
    <x v="0"/>
    <x v="4"/>
    <x v="70"/>
    <x v="1"/>
    <x v="0"/>
    <s v="Poor"/>
    <s v="Human Resources|Poor"/>
    <n v="1.2999999999999999E-2"/>
    <n v="70768.179999999993"/>
  </r>
  <r>
    <s v="Nicole"/>
    <s v="Blowfelde"/>
    <x v="1"/>
    <x v="7"/>
    <x v="760"/>
    <x v="2"/>
    <x v="1"/>
    <s v="Very Good"/>
    <s v="Training|Very Good"/>
    <n v="6.3E-2"/>
    <n v="63312.28"/>
  </r>
  <r>
    <s v="Kelley"/>
    <s v="Rounds"/>
    <x v="1"/>
    <x v="1"/>
    <x v="761"/>
    <x v="6"/>
    <x v="1"/>
    <s v="Average"/>
    <s v="Engineering|Average"/>
    <n v="3.5000000000000003E-2"/>
    <n v="118828.35"/>
  </r>
  <r>
    <s v="Layton"/>
    <s v="Kierans"/>
    <x v="0"/>
    <x v="4"/>
    <x v="762"/>
    <x v="6"/>
    <x v="1"/>
    <s v="Very Poor"/>
    <s v="Human Resources|Very Poor"/>
    <n v="5.0000000000000001E-3"/>
    <n v="114358.95"/>
  </r>
  <r>
    <s v="Hedwiga"/>
    <s v="Ingarfield"/>
    <x v="1"/>
    <x v="2"/>
    <x v="763"/>
    <x v="5"/>
    <x v="1"/>
    <s v="Average"/>
    <s v="Legal|Average"/>
    <n v="2.1000000000000001E-2"/>
    <n v="39053.25"/>
  </r>
  <r>
    <s v="Amandy"/>
    <s v="Jope"/>
    <x v="0"/>
    <x v="9"/>
    <x v="764"/>
    <x v="9"/>
    <x v="2"/>
    <s v="Average"/>
    <s v="Accounting|Average"/>
    <n v="0.02"/>
    <n v="101622.6"/>
  </r>
  <r>
    <s v="Tarrah"/>
    <s v="Wordsworth"/>
    <x v="1"/>
    <x v="6"/>
    <x v="765"/>
    <x v="0"/>
    <x v="2"/>
    <s v="Poor"/>
    <s v="Product Management|Poor"/>
    <n v="0.01"/>
    <n v="87203.4"/>
  </r>
  <r>
    <s v="Fairfax"/>
    <s v="Wallsam"/>
    <x v="2"/>
    <x v="0"/>
    <x v="766"/>
    <x v="0"/>
    <x v="2"/>
    <s v="Average"/>
    <s v="Sales|Average"/>
    <n v="2.1000000000000001E-2"/>
    <n v="90450.39"/>
  </r>
  <r>
    <s v="Chelsea"/>
    <s v="Itzak"/>
    <x v="0"/>
    <x v="3"/>
    <x v="767"/>
    <x v="1"/>
    <x v="1"/>
    <s v="Average"/>
    <s v="Support|Average"/>
    <n v="2.8000000000000001E-2"/>
    <n v="62810.8"/>
  </r>
  <r>
    <s v="Craggie"/>
    <s v="Whistlecraft"/>
    <x v="0"/>
    <x v="6"/>
    <x v="768"/>
    <x v="7"/>
    <x v="2"/>
    <s v="Average"/>
    <s v="Product Management|Average"/>
    <n v="3.2000000000000001E-2"/>
    <n v="73519.679999999993"/>
  </r>
  <r>
    <s v="Faina"/>
    <s v="Durand"/>
    <x v="0"/>
    <x v="0"/>
    <x v="769"/>
    <x v="6"/>
    <x v="1"/>
    <s v="Very Poor"/>
    <s v="Sales|Very Poor"/>
    <n v="5.0000000000000001E-3"/>
    <n v="115223.25"/>
  </r>
  <r>
    <s v="Joella"/>
    <s v="Maevela"/>
    <x v="1"/>
    <x v="0"/>
    <x v="27"/>
    <x v="7"/>
    <x v="1"/>
    <s v="Good"/>
    <s v="Sales|Good"/>
    <n v="5.0999999999999997E-2"/>
    <n v="80096.710000000006"/>
  </r>
  <r>
    <s v="Virginia"/>
    <s v="McConville"/>
    <x v="1"/>
    <x v="4"/>
    <x v="770"/>
    <x v="7"/>
    <x v="2"/>
    <s v="Very Good"/>
    <s v="Human Resources|Very Good"/>
    <n v="7.5999999999999998E-2"/>
    <n v="82744.399999999994"/>
  </r>
  <r>
    <s v="Candy"/>
    <s v="Aindrais"/>
    <x v="1"/>
    <x v="5"/>
    <x v="771"/>
    <x v="6"/>
    <x v="0"/>
    <s v="Very Good"/>
    <s v="Business Development|Very Good"/>
    <n v="7.2999999999999995E-2"/>
    <n v="125101.07"/>
  </r>
  <r>
    <s v="Allene"/>
    <s v="Gobbet"/>
    <x v="1"/>
    <x v="1"/>
    <x v="772"/>
    <x v="7"/>
    <x v="2"/>
    <s v="Average"/>
    <s v="Engineering|Average"/>
    <n v="3.5000000000000003E-2"/>
    <n v="81133.649999999994"/>
  </r>
  <r>
    <s v="Ruthanne"/>
    <s v="Beadnell"/>
    <x v="1"/>
    <x v="9"/>
    <x v="773"/>
    <x v="3"/>
    <x v="1"/>
    <s v="Poor"/>
    <s v="Accounting|Poor"/>
    <n v="1.2E-2"/>
    <n v="104853.32"/>
  </r>
  <r>
    <s v="Damien"/>
    <s v="Netley"/>
    <x v="0"/>
    <x v="1"/>
    <x v="774"/>
    <x v="9"/>
    <x v="2"/>
    <s v="Good"/>
    <s v="Engineering|Good"/>
    <n v="4.2999999999999997E-2"/>
    <n v="102328.73"/>
  </r>
  <r>
    <s v="Curtice"/>
    <s v="Advani"/>
    <x v="0"/>
    <x v="6"/>
    <x v="558"/>
    <x v="2"/>
    <x v="0"/>
    <s v="Good"/>
    <s v="Product Management|Good"/>
    <n v="4.1000000000000002E-2"/>
    <n v="62262.21"/>
  </r>
  <r>
    <s v="Madge"/>
    <s v="McCloughen"/>
    <x v="2"/>
    <x v="7"/>
    <x v="620"/>
    <x v="9"/>
    <x v="1"/>
    <s v="Average"/>
    <s v="Training|Average"/>
    <n v="0.04"/>
    <n v="94962.4"/>
  </r>
  <r>
    <s v="Frasier"/>
    <s v="Straw"/>
    <x v="0"/>
    <x v="5"/>
    <x v="775"/>
    <x v="7"/>
    <x v="0"/>
    <s v="Average"/>
    <s v="Business Development|Average"/>
    <n v="2.4E-2"/>
    <n v="73082.880000000005"/>
  </r>
  <r>
    <s v="Husein"/>
    <s v="Augar"/>
    <x v="1"/>
    <x v="11"/>
    <x v="776"/>
    <x v="1"/>
    <x v="1"/>
    <s v="Average"/>
    <s v="Marketing|Average"/>
    <n v="3.5000000000000003E-2"/>
    <n v="70286.850000000006"/>
  </r>
  <r>
    <s v="Shaylyn"/>
    <s v="Ransbury"/>
    <x v="1"/>
    <x v="3"/>
    <x v="777"/>
    <x v="3"/>
    <x v="2"/>
    <s v="Average"/>
    <s v="Support|Average"/>
    <n v="2.8000000000000001E-2"/>
    <n v="103180.36"/>
  </r>
  <r>
    <s v="Christoph"/>
    <s v="Stretton"/>
    <x v="1"/>
    <x v="5"/>
    <x v="778"/>
    <x v="9"/>
    <x v="2"/>
    <s v="Poor"/>
    <s v="Business Development|Poor"/>
    <n v="1.7999999999999999E-2"/>
    <n v="91864.320000000007"/>
  </r>
  <r>
    <s v="Jordain"/>
    <s v="Cyster"/>
    <x v="1"/>
    <x v="1"/>
    <x v="433"/>
    <x v="7"/>
    <x v="1"/>
    <s v="Average"/>
    <s v="Engineering|Average"/>
    <n v="3.5000000000000003E-2"/>
    <n v="78525.45"/>
  </r>
  <r>
    <s v="Adey"/>
    <s v="Ryal"/>
    <x v="1"/>
    <x v="2"/>
    <x v="243"/>
    <x v="5"/>
    <x v="0"/>
    <s v="Average"/>
    <s v="Legal|Average"/>
    <n v="2.1000000000000001E-2"/>
    <n v="3318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6EEDA5-E338-461D-89AA-2620B81DE5C9}"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G2:J7"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3">
    <i>
      <x/>
    </i>
    <i>
      <x v="1"/>
    </i>
    <i>
      <x v="2"/>
    </i>
  </colItems>
  <dataFields count="1">
    <dataField name="Count of Gender" fld="1"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ment Data Analysis.xlsx!emp">
        <x15:activeTabTopLevelEntity name="[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A5BBF5-CDED-4046-8B85-7B4217A8E5A9}" name="PivotTable8"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rowHeaderCaption="Staff Rating">
  <location ref="B3:E10"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x v="2"/>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ment Data Analysis.xlsx!emp">
        <x15:activeTabTopLevelEntity name="[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B1C590-08B1-401F-B7B4-0A63DE920EB4}" name="PivotTable18"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E3:H17" firstHeaderRow="1" firstDataRow="2" firstDataCol="1"/>
  <pivotFields count="11">
    <pivotField showAll="0"/>
    <pivotField showAll="0"/>
    <pivotField axis="axisCol" showAll="0">
      <items count="4">
        <item x="1"/>
        <item x="2"/>
        <item x="0"/>
        <item t="default"/>
      </items>
    </pivotField>
    <pivotField axis="axisRow" showAll="0" sortType="descending">
      <items count="13">
        <item x="9"/>
        <item x="5"/>
        <item x="1"/>
        <item x="4"/>
        <item x="2"/>
        <item x="11"/>
        <item x="6"/>
        <item x="8"/>
        <item x="0"/>
        <item x="10"/>
        <item x="3"/>
        <item x="7"/>
        <item t="default"/>
      </items>
      <autoSortScope>
        <pivotArea dataOnly="0" outline="0" fieldPosition="0">
          <references count="2">
            <reference field="4294967294" count="1" selected="0">
              <x v="0"/>
            </reference>
            <reference field="2" count="1" selected="0">
              <x v="1"/>
            </reference>
          </references>
        </pivotArea>
      </autoSortScope>
    </pivotField>
    <pivotField dataField="1" numFmtId="165" showAll="0"/>
    <pivotField showAll="0"/>
    <pivotField showAll="0"/>
    <pivotField showAll="0"/>
    <pivotField showAll="0"/>
    <pivotField numFmtId="10" showAll="0"/>
    <pivotField numFmtId="165" showAll="0"/>
  </pivotFields>
  <rowFields count="1">
    <field x="3"/>
  </rowFields>
  <rowItems count="13">
    <i>
      <x v="5"/>
    </i>
    <i>
      <x/>
    </i>
    <i>
      <x v="11"/>
    </i>
    <i>
      <x v="8"/>
    </i>
    <i>
      <x v="3"/>
    </i>
    <i>
      <x v="10"/>
    </i>
    <i>
      <x v="7"/>
    </i>
    <i>
      <x v="4"/>
    </i>
    <i>
      <x v="9"/>
    </i>
    <i>
      <x v="1"/>
    </i>
    <i>
      <x v="6"/>
    </i>
    <i>
      <x v="2"/>
    </i>
    <i t="grand">
      <x/>
    </i>
  </rowItems>
  <colFields count="1">
    <field x="2"/>
  </colFields>
  <colItems count="3">
    <i>
      <x/>
    </i>
    <i>
      <x v="1"/>
    </i>
    <i>
      <x v="2"/>
    </i>
  </colItems>
  <dataFields count="1">
    <dataField name="Min of Salary" fld="4" subtotal="min" baseField="3" baseItem="0" numFmtId="167"/>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DE054D-26EF-4BB9-9BCD-8E3C066BA0CB}"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7" firstHeaderRow="1" firstDataRow="1" firstDataCol="1"/>
  <pivotFields count="11">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showAll="0"/>
    <pivotField showAll="0"/>
    <pivotField showAll="0"/>
    <pivotField numFmtId="10" showAll="0"/>
    <pivotField numFmtId="165" showAll="0"/>
  </pivotFields>
  <rowFields count="1">
    <field x="2"/>
  </rowFields>
  <rowItems count="4">
    <i>
      <x v="1"/>
    </i>
    <i>
      <x/>
    </i>
    <i>
      <x v="2"/>
    </i>
    <i t="grand">
      <x/>
    </i>
  </rowItems>
  <colItems count="1">
    <i/>
  </colItems>
  <dataFields count="1">
    <dataField name="Min of Salary" fld="4" subtotal="min" baseField="2" baseItem="0" numFmtId="165"/>
  </dataFields>
  <formats count="1">
    <format dxfId="2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3C10F8E-C725-4977-A17D-1045A17E6328}"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4:F56" firstHeaderRow="1" firstDataRow="2" firstDataCol="1"/>
  <pivotFields count="11">
    <pivotField showAll="0"/>
    <pivotField showAll="0"/>
    <pivotField showAll="0">
      <items count="4">
        <item x="1"/>
        <item x="2"/>
        <item x="0"/>
        <item t="default"/>
      </items>
    </pivotField>
    <pivotField showAll="0"/>
    <pivotField numFmtId="165" showAll="0" countASubtotal="1">
      <items count="780">
        <item x="354"/>
        <item x="573"/>
        <item x="36"/>
        <item x="56"/>
        <item x="339"/>
        <item x="570"/>
        <item x="632"/>
        <item x="86"/>
        <item x="551"/>
        <item x="333"/>
        <item x="410"/>
        <item x="754"/>
        <item x="267"/>
        <item x="178"/>
        <item x="129"/>
        <item x="508"/>
        <item x="82"/>
        <item x="301"/>
        <item x="421"/>
        <item x="26"/>
        <item x="160"/>
        <item x="491"/>
        <item x="569"/>
        <item x="379"/>
        <item x="292"/>
        <item x="547"/>
        <item x="162"/>
        <item x="293"/>
        <item x="528"/>
        <item x="496"/>
        <item x="438"/>
        <item x="594"/>
        <item x="272"/>
        <item x="622"/>
        <item x="636"/>
        <item x="629"/>
        <item x="596"/>
        <item x="679"/>
        <item x="243"/>
        <item x="182"/>
        <item x="565"/>
        <item x="516"/>
        <item x="480"/>
        <item x="318"/>
        <item x="699"/>
        <item x="518"/>
        <item x="418"/>
        <item x="494"/>
        <item x="553"/>
        <item x="519"/>
        <item x="578"/>
        <item x="255"/>
        <item x="489"/>
        <item x="502"/>
        <item x="115"/>
        <item x="289"/>
        <item x="721"/>
        <item x="455"/>
        <item x="611"/>
        <item x="485"/>
        <item x="92"/>
        <item x="200"/>
        <item x="22"/>
        <item x="425"/>
        <item x="450"/>
        <item x="720"/>
        <item x="634"/>
        <item x="171"/>
        <item x="31"/>
        <item x="756"/>
        <item x="487"/>
        <item x="536"/>
        <item x="382"/>
        <item x="495"/>
        <item x="649"/>
        <item x="42"/>
        <item x="734"/>
        <item x="691"/>
        <item x="440"/>
        <item x="726"/>
        <item x="93"/>
        <item x="408"/>
        <item x="380"/>
        <item x="8"/>
        <item x="591"/>
        <item x="676"/>
        <item x="133"/>
        <item x="568"/>
        <item x="763"/>
        <item x="724"/>
        <item x="287"/>
        <item x="265"/>
        <item x="116"/>
        <item x="685"/>
        <item x="364"/>
        <item x="541"/>
        <item x="313"/>
        <item x="750"/>
        <item x="384"/>
        <item x="331"/>
        <item x="142"/>
        <item x="353"/>
        <item x="300"/>
        <item x="451"/>
        <item x="99"/>
        <item x="641"/>
        <item x="67"/>
        <item x="474"/>
        <item x="140"/>
        <item x="638"/>
        <item x="63"/>
        <item x="595"/>
        <item x="345"/>
        <item x="329"/>
        <item x="5"/>
        <item x="682"/>
        <item x="158"/>
        <item x="252"/>
        <item x="545"/>
        <item x="758"/>
        <item x="111"/>
        <item x="248"/>
        <item x="442"/>
        <item x="229"/>
        <item x="458"/>
        <item x="529"/>
        <item x="486"/>
        <item x="181"/>
        <item x="435"/>
        <item x="147"/>
        <item x="146"/>
        <item x="698"/>
        <item x="107"/>
        <item x="7"/>
        <item x="510"/>
        <item x="753"/>
        <item x="175"/>
        <item x="150"/>
        <item x="482"/>
        <item x="340"/>
        <item x="102"/>
        <item x="271"/>
        <item x="332"/>
        <item x="678"/>
        <item x="139"/>
        <item x="87"/>
        <item x="17"/>
        <item x="554"/>
        <item x="525"/>
        <item x="372"/>
        <item x="395"/>
        <item x="38"/>
        <item x="680"/>
        <item x="732"/>
        <item x="228"/>
        <item x="579"/>
        <item x="512"/>
        <item x="663"/>
        <item x="532"/>
        <item x="517"/>
        <item x="557"/>
        <item x="406"/>
        <item x="172"/>
        <item x="623"/>
        <item x="168"/>
        <item x="236"/>
        <item x="234"/>
        <item x="235"/>
        <item x="484"/>
        <item x="194"/>
        <item x="124"/>
        <item x="135"/>
        <item x="302"/>
        <item x="377"/>
        <item x="462"/>
        <item x="475"/>
        <item x="210"/>
        <item x="757"/>
        <item x="130"/>
        <item x="738"/>
        <item x="346"/>
        <item x="326"/>
        <item x="483"/>
        <item x="601"/>
        <item x="266"/>
        <item x="62"/>
        <item x="336"/>
        <item x="330"/>
        <item x="321"/>
        <item x="669"/>
        <item x="550"/>
        <item x="288"/>
        <item x="32"/>
        <item x="50"/>
        <item x="71"/>
        <item x="403"/>
        <item x="521"/>
        <item x="520"/>
        <item x="472"/>
        <item x="607"/>
        <item x="76"/>
        <item x="453"/>
        <item x="515"/>
        <item x="598"/>
        <item x="705"/>
        <item x="674"/>
        <item x="351"/>
        <item x="214"/>
        <item x="511"/>
        <item x="209"/>
        <item x="405"/>
        <item x="739"/>
        <item x="635"/>
        <item x="323"/>
        <item x="232"/>
        <item x="73"/>
        <item x="619"/>
        <item x="419"/>
        <item x="602"/>
        <item x="361"/>
        <item x="328"/>
        <item x="464"/>
        <item x="44"/>
        <item x="396"/>
        <item x="103"/>
        <item x="745"/>
        <item x="441"/>
        <item x="667"/>
        <item x="61"/>
        <item x="751"/>
        <item x="350"/>
        <item x="2"/>
        <item x="57"/>
        <item x="195"/>
        <item x="145"/>
        <item x="125"/>
        <item x="672"/>
        <item x="310"/>
        <item x="605"/>
        <item x="127"/>
        <item x="365"/>
        <item x="49"/>
        <item x="393"/>
        <item x="752"/>
        <item x="104"/>
        <item x="692"/>
        <item x="208"/>
        <item x="473"/>
        <item x="470"/>
        <item x="727"/>
        <item x="109"/>
        <item x="609"/>
        <item x="334"/>
        <item x="523"/>
        <item x="325"/>
        <item x="628"/>
        <item x="89"/>
        <item x="369"/>
        <item x="580"/>
        <item x="675"/>
        <item x="375"/>
        <item x="471"/>
        <item x="431"/>
        <item x="367"/>
        <item x="760"/>
        <item x="278"/>
        <item x="558"/>
        <item x="454"/>
        <item x="608"/>
        <item x="501"/>
        <item x="217"/>
        <item x="411"/>
        <item x="68"/>
        <item x="415"/>
        <item x="37"/>
        <item x="241"/>
        <item x="239"/>
        <item x="218"/>
        <item x="170"/>
        <item x="767"/>
        <item x="404"/>
        <item x="223"/>
        <item x="151"/>
        <item x="604"/>
        <item x="348"/>
        <item x="615"/>
        <item x="376"/>
        <item x="566"/>
        <item x="222"/>
        <item x="106"/>
        <item x="490"/>
        <item x="19"/>
        <item x="583"/>
        <item x="689"/>
        <item x="215"/>
        <item x="746"/>
        <item x="18"/>
        <item x="476"/>
        <item x="560"/>
        <item x="422"/>
        <item x="120"/>
        <item x="250"/>
        <item x="426"/>
        <item x="499"/>
        <item x="343"/>
        <item x="299"/>
        <item x="616"/>
        <item x="373"/>
        <item x="357"/>
        <item x="409"/>
        <item x="279"/>
        <item x="677"/>
        <item x="281"/>
        <item x="478"/>
        <item x="138"/>
        <item x="612"/>
        <item x="254"/>
        <item x="776"/>
        <item x="413"/>
        <item x="276"/>
        <item x="335"/>
        <item x="469"/>
        <item x="118"/>
        <item x="83"/>
        <item x="370"/>
        <item x="1"/>
        <item x="13"/>
        <item x="747"/>
        <item x="203"/>
        <item x="586"/>
        <item x="154"/>
        <item x="599"/>
        <item x="304"/>
        <item x="617"/>
        <item x="437"/>
        <item x="29"/>
        <item x="527"/>
        <item x="251"/>
        <item x="132"/>
        <item x="136"/>
        <item x="355"/>
        <item x="392"/>
        <item x="513"/>
        <item x="479"/>
        <item x="70"/>
        <item x="337"/>
        <item x="646"/>
        <item x="610"/>
        <item x="131"/>
        <item x="273"/>
        <item x="725"/>
        <item x="417"/>
        <item x="562"/>
        <item x="309"/>
        <item x="606"/>
        <item x="588"/>
        <item x="686"/>
        <item x="344"/>
        <item x="613"/>
        <item x="196"/>
        <item x="322"/>
        <item x="52"/>
        <item x="768"/>
        <item x="137"/>
        <item x="775"/>
        <item x="165"/>
        <item x="687"/>
        <item x="316"/>
        <item x="445"/>
        <item x="540"/>
        <item x="183"/>
        <item x="238"/>
        <item x="352"/>
        <item x="717"/>
        <item x="126"/>
        <item x="716"/>
        <item x="303"/>
        <item x="112"/>
        <item x="360"/>
        <item x="230"/>
        <item x="597"/>
        <item x="240"/>
        <item x="593"/>
        <item x="722"/>
        <item x="711"/>
        <item x="280"/>
        <item x="660"/>
        <item x="242"/>
        <item x="567"/>
        <item x="66"/>
        <item x="216"/>
        <item x="378"/>
        <item x="535"/>
        <item x="702"/>
        <item x="626"/>
        <item x="54"/>
        <item x="741"/>
        <item x="207"/>
        <item x="33"/>
        <item x="465"/>
        <item x="25"/>
        <item x="526"/>
        <item x="179"/>
        <item x="433"/>
        <item x="643"/>
        <item x="584"/>
        <item x="673"/>
        <item x="666"/>
        <item x="549"/>
        <item x="27"/>
        <item x="16"/>
        <item x="657"/>
        <item x="468"/>
        <item x="199"/>
        <item x="548"/>
        <item x="770"/>
        <item x="552"/>
        <item x="534"/>
        <item x="589"/>
        <item x="90"/>
        <item x="342"/>
        <item x="653"/>
        <item x="220"/>
        <item x="290"/>
        <item x="731"/>
        <item x="184"/>
        <item x="261"/>
        <item x="538"/>
        <item x="387"/>
        <item x="197"/>
        <item x="256"/>
        <item x="772"/>
        <item x="712"/>
        <item x="169"/>
        <item x="59"/>
        <item x="533"/>
        <item x="740"/>
        <item x="665"/>
        <item x="651"/>
        <item x="341"/>
        <item x="452"/>
        <item x="296"/>
        <item x="631"/>
        <item x="173"/>
        <item x="656"/>
        <item x="284"/>
        <item x="481"/>
        <item x="307"/>
        <item x="436"/>
        <item x="386"/>
        <item x="123"/>
        <item x="642"/>
        <item x="381"/>
        <item x="45"/>
        <item x="180"/>
        <item x="258"/>
        <item x="35"/>
        <item x="189"/>
        <item x="704"/>
        <item x="531"/>
        <item x="706"/>
        <item x="253"/>
        <item x="707"/>
        <item x="600"/>
        <item x="268"/>
        <item x="497"/>
        <item x="555"/>
        <item x="10"/>
        <item x="46"/>
        <item x="477"/>
        <item x="202"/>
        <item x="41"/>
        <item x="503"/>
        <item x="198"/>
        <item x="34"/>
        <item x="192"/>
        <item x="715"/>
        <item x="262"/>
        <item x="51"/>
        <item x="648"/>
        <item x="446"/>
        <item x="327"/>
        <item x="614"/>
        <item x="488"/>
        <item x="121"/>
        <item x="463"/>
        <item x="374"/>
        <item x="263"/>
        <item x="159"/>
        <item x="359"/>
        <item x="755"/>
        <item x="765"/>
        <item x="249"/>
        <item x="444"/>
        <item x="652"/>
        <item x="166"/>
        <item x="204"/>
        <item x="654"/>
        <item x="624"/>
        <item x="110"/>
        <item x="40"/>
        <item x="155"/>
        <item x="659"/>
        <item x="429"/>
        <item x="625"/>
        <item x="661"/>
        <item x="461"/>
        <item x="543"/>
        <item x="270"/>
        <item x="571"/>
        <item x="402"/>
        <item x="0"/>
        <item x="97"/>
        <item x="504"/>
        <item x="9"/>
        <item x="733"/>
        <item x="119"/>
        <item x="766"/>
        <item x="77"/>
        <item x="563"/>
        <item x="305"/>
        <item x="134"/>
        <item x="592"/>
        <item x="590"/>
        <item x="79"/>
        <item x="460"/>
        <item x="176"/>
        <item x="574"/>
        <item x="368"/>
        <item x="91"/>
        <item x="371"/>
        <item x="696"/>
        <item x="778"/>
        <item x="559"/>
        <item x="412"/>
        <item x="275"/>
        <item x="84"/>
        <item x="233"/>
        <item x="157"/>
        <item x="447"/>
        <item x="620"/>
        <item x="670"/>
        <item x="177"/>
        <item x="644"/>
        <item x="759"/>
        <item x="269"/>
        <item x="627"/>
        <item x="246"/>
        <item x="122"/>
        <item x="633"/>
        <item x="736"/>
        <item x="730"/>
        <item x="585"/>
        <item x="742"/>
        <item x="448"/>
        <item x="398"/>
        <item x="434"/>
        <item x="466"/>
        <item x="693"/>
        <item x="714"/>
        <item x="60"/>
        <item x="694"/>
        <item x="697"/>
        <item x="681"/>
        <item x="315"/>
        <item x="684"/>
        <item x="428"/>
        <item x="193"/>
        <item x="297"/>
        <item x="537"/>
        <item x="498"/>
        <item x="95"/>
        <item x="163"/>
        <item x="575"/>
        <item x="274"/>
        <item x="439"/>
        <item x="640"/>
        <item x="100"/>
        <item x="400"/>
        <item x="581"/>
        <item x="117"/>
        <item x="161"/>
        <item x="319"/>
        <item x="114"/>
        <item x="430"/>
        <item x="88"/>
        <item x="187"/>
        <item x="668"/>
        <item x="639"/>
        <item x="774"/>
        <item x="212"/>
        <item x="383"/>
        <item x="320"/>
        <item x="467"/>
        <item x="164"/>
        <item x="74"/>
        <item x="190"/>
        <item x="188"/>
        <item x="748"/>
        <item x="153"/>
        <item x="424"/>
        <item x="764"/>
        <item x="226"/>
        <item x="245"/>
        <item x="728"/>
        <item x="105"/>
        <item x="737"/>
        <item x="777"/>
        <item x="749"/>
        <item x="65"/>
        <item x="394"/>
        <item x="582"/>
        <item x="385"/>
        <item x="744"/>
        <item x="227"/>
        <item x="572"/>
        <item x="148"/>
        <item x="11"/>
        <item x="363"/>
        <item x="709"/>
        <item x="185"/>
        <item x="630"/>
        <item x="85"/>
        <item x="277"/>
        <item x="492"/>
        <item x="167"/>
        <item x="662"/>
        <item x="237"/>
        <item x="542"/>
        <item x="58"/>
        <item x="72"/>
        <item x="773"/>
        <item x="459"/>
        <item x="561"/>
        <item x="128"/>
        <item x="703"/>
        <item x="637"/>
        <item x="286"/>
        <item x="201"/>
        <item x="688"/>
        <item x="149"/>
        <item x="308"/>
        <item x="349"/>
        <item x="317"/>
        <item x="414"/>
        <item x="743"/>
        <item x="509"/>
        <item x="14"/>
        <item x="211"/>
        <item x="456"/>
        <item x="152"/>
        <item x="224"/>
        <item x="186"/>
        <item x="366"/>
        <item x="213"/>
        <item x="690"/>
        <item x="314"/>
        <item x="264"/>
        <item x="524"/>
        <item x="64"/>
        <item x="506"/>
        <item x="221"/>
        <item x="324"/>
        <item x="3"/>
        <item x="298"/>
        <item x="695"/>
        <item x="205"/>
        <item x="507"/>
        <item x="719"/>
        <item x="53"/>
        <item x="708"/>
        <item x="645"/>
        <item x="55"/>
        <item x="259"/>
        <item x="285"/>
        <item x="664"/>
        <item x="260"/>
        <item x="81"/>
        <item x="4"/>
        <item x="28"/>
        <item x="556"/>
        <item x="143"/>
        <item x="6"/>
        <item x="356"/>
        <item x="23"/>
        <item x="390"/>
        <item x="24"/>
        <item x="427"/>
        <item x="78"/>
        <item x="391"/>
        <item x="282"/>
        <item x="80"/>
        <item x="493"/>
        <item x="603"/>
        <item x="247"/>
        <item x="244"/>
        <item x="514"/>
        <item x="658"/>
        <item x="39"/>
        <item x="12"/>
        <item x="347"/>
        <item x="530"/>
        <item x="399"/>
        <item x="283"/>
        <item x="449"/>
        <item x="206"/>
        <item x="420"/>
        <item x="423"/>
        <item x="191"/>
        <item x="735"/>
        <item x="389"/>
        <item x="432"/>
        <item x="338"/>
        <item x="576"/>
        <item x="96"/>
        <item x="144"/>
        <item x="94"/>
        <item x="457"/>
        <item x="500"/>
        <item x="362"/>
        <item x="564"/>
        <item x="713"/>
        <item x="762"/>
        <item x="15"/>
        <item x="544"/>
        <item x="43"/>
        <item x="647"/>
        <item x="618"/>
        <item x="546"/>
        <item x="358"/>
        <item x="47"/>
        <item x="769"/>
        <item x="48"/>
        <item x="761"/>
        <item x="718"/>
        <item x="69"/>
        <item x="312"/>
        <item x="75"/>
        <item x="295"/>
        <item x="141"/>
        <item x="701"/>
        <item x="577"/>
        <item x="388"/>
        <item x="257"/>
        <item x="723"/>
        <item x="671"/>
        <item x="522"/>
        <item x="710"/>
        <item x="505"/>
        <item x="294"/>
        <item x="30"/>
        <item x="771"/>
        <item x="539"/>
        <item x="98"/>
        <item x="650"/>
        <item x="443"/>
        <item x="21"/>
        <item x="219"/>
        <item x="113"/>
        <item x="397"/>
        <item x="108"/>
        <item x="621"/>
        <item x="655"/>
        <item x="291"/>
        <item x="407"/>
        <item x="101"/>
        <item x="156"/>
        <item x="225"/>
        <item x="401"/>
        <item x="306"/>
        <item x="311"/>
        <item x="587"/>
        <item x="729"/>
        <item x="416"/>
        <item x="231"/>
        <item x="174"/>
        <item x="700"/>
        <item x="20"/>
        <item x="683"/>
        <item t="countA"/>
      </items>
    </pivotField>
    <pivotField axis="axisRow" dataField="1" showAll="0" sortType="descending">
      <items count="11">
        <item n="Almost High (80k - 90k)" x="0"/>
        <item n="High (90k - 100k)" x="9"/>
        <item n="Higher (100k - 110k)" x="3"/>
        <item n="Highest (110k - 120k)" x="6"/>
        <item n="Low (40k -50k)" x="4"/>
        <item n="Mid-Level (50k -60k)" x="2"/>
        <item n="Okay (70k - 80k)" x="7"/>
        <item n="Over Half (60k - 70k)" x="1"/>
        <item n="Really Low (30k - 40k)" x="5"/>
        <item n="Very Low (20k - 30k)" x="8"/>
        <item t="default"/>
      </items>
      <autoSortScope>
        <pivotArea dataOnly="0" outline="0" fieldPosition="0">
          <references count="1">
            <reference field="4294967294" count="1" selected="0">
              <x v="0"/>
            </reference>
          </references>
        </pivotArea>
      </autoSortScope>
    </pivotField>
    <pivotField axis="axisCol" showAll="0">
      <items count="4">
        <item x="2"/>
        <item x="1"/>
        <item x="0"/>
        <item t="default"/>
      </items>
    </pivotField>
    <pivotField showAll="0"/>
    <pivotField showAll="0"/>
    <pivotField numFmtId="10" showAll="0"/>
    <pivotField numFmtId="165" showAll="0"/>
  </pivotFields>
  <rowFields count="1">
    <field x="5"/>
  </rowFields>
  <rowItems count="11">
    <i>
      <x v="6"/>
    </i>
    <i>
      <x v="2"/>
    </i>
    <i>
      <x/>
    </i>
    <i>
      <x v="4"/>
    </i>
    <i>
      <x v="8"/>
    </i>
    <i>
      <x v="7"/>
    </i>
    <i>
      <x v="5"/>
    </i>
    <i>
      <x v="3"/>
    </i>
    <i>
      <x v="1"/>
    </i>
    <i>
      <x v="9"/>
    </i>
    <i t="grand">
      <x/>
    </i>
  </rowItems>
  <colFields count="1">
    <field x="6"/>
  </colFields>
  <colItems count="4">
    <i>
      <x/>
    </i>
    <i>
      <x v="1"/>
    </i>
    <i>
      <x v="2"/>
    </i>
    <i t="grand">
      <x/>
    </i>
  </colItems>
  <dataFields count="1">
    <dataField name="Count of Salary Grouping" fld="5"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4" format="9" series="1">
      <pivotArea type="data" outline="0" fieldPosition="0">
        <references count="2">
          <reference field="4294967294" count="1" selected="0">
            <x v="0"/>
          </reference>
          <reference field="6" count="1" selected="0">
            <x v="0"/>
          </reference>
        </references>
      </pivotArea>
    </chartFormat>
    <chartFormat chart="4" format="10" series="1">
      <pivotArea type="data" outline="0" fieldPosition="0">
        <references count="2">
          <reference field="4294967294" count="1" selected="0">
            <x v="0"/>
          </reference>
          <reference field="6" count="1" selected="0">
            <x v="1"/>
          </reference>
        </references>
      </pivotArea>
    </chartFormat>
    <chartFormat chart="4"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F571382-4C23-4EEC-9268-9BB6016E621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4:I61" firstHeaderRow="1" firstDataRow="1" firstDataCol="0"/>
  <pivotFields count="11">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854B7DE-A020-40D7-9AF3-1B3F950BAC4E}" name="PivotTable3" cacheId="3" applyNumberFormats="0" applyBorderFormats="0" applyFontFormats="0" applyPatternFormats="0" applyAlignmentFormats="0" applyWidthHeightFormats="1" dataCaption="Values" grandTotalCaption="Total Bonus " updatedVersion="8" minRefreshableVersion="3" useAutoFormatting="1" itemPrintTitles="1" createdVersion="8" indent="0" outline="1" outlineData="1" multipleFieldFilters="0" chartFormat="4" rowHeaderCaption="Gender" colHeaderCaption=" ">
  <location ref="F8:J13" firstHeaderRow="1" firstDataRow="2" firstDataCol="1"/>
  <pivotFields count="11">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numFmtId="165" showAll="0"/>
    <pivotField showAll="0"/>
    <pivotField axis="axisCol" showAll="0">
      <items count="4">
        <item x="2"/>
        <item x="1"/>
        <item x="0"/>
        <item t="default"/>
      </items>
    </pivotField>
    <pivotField showAll="0"/>
    <pivotField showAll="0"/>
    <pivotField numFmtId="10" showAll="0"/>
    <pivotField dataField="1" numFmtId="165" showAll="0"/>
  </pivotFields>
  <rowFields count="1">
    <field x="2"/>
  </rowFields>
  <rowItems count="4">
    <i>
      <x v="2"/>
    </i>
    <i>
      <x/>
    </i>
    <i>
      <x v="1"/>
    </i>
    <i t="grand">
      <x/>
    </i>
  </rowItems>
  <colFields count="1">
    <field x="6"/>
  </colFields>
  <colItems count="4">
    <i>
      <x/>
    </i>
    <i>
      <x v="1"/>
    </i>
    <i>
      <x v="2"/>
    </i>
    <i t="grand">
      <x/>
    </i>
  </colItems>
  <dataFields count="1">
    <dataField name=" " fld="10" baseField="0" baseItem="0" numFmtId="165"/>
  </dataFields>
  <formats count="1">
    <format dxfId="22">
      <pivotArea outline="0" collapsedLevelsAreSubtotals="1" fieldPosition="0"/>
    </format>
  </formats>
  <chartFormats count="1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0"/>
          </reference>
        </references>
      </pivotArea>
    </chartFormat>
    <chartFormat chart="3" format="4">
      <pivotArea type="data" outline="0" fieldPosition="0">
        <references count="3">
          <reference field="4294967294" count="1" selected="0">
            <x v="0"/>
          </reference>
          <reference field="2" count="1" selected="0">
            <x v="2"/>
          </reference>
          <reference field="6" count="1" selected="0">
            <x v="0"/>
          </reference>
        </references>
      </pivotArea>
    </chartFormat>
    <chartFormat chart="3" format="5">
      <pivotArea type="data" outline="0" fieldPosition="0">
        <references count="3">
          <reference field="4294967294" count="1" selected="0">
            <x v="0"/>
          </reference>
          <reference field="2" count="1" selected="0">
            <x v="0"/>
          </reference>
          <reference field="6" count="1" selected="0">
            <x v="0"/>
          </reference>
        </references>
      </pivotArea>
    </chartFormat>
    <chartFormat chart="3" format="6">
      <pivotArea type="data" outline="0" fieldPosition="0">
        <references count="3">
          <reference field="4294967294" count="1" selected="0">
            <x v="0"/>
          </reference>
          <reference field="2" count="1" selected="0">
            <x v="1"/>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3">
          <reference field="4294967294" count="1" selected="0">
            <x v="0"/>
          </reference>
          <reference field="2" count="1" selected="0">
            <x v="2"/>
          </reference>
          <reference field="6" count="1" selected="0">
            <x v="1"/>
          </reference>
        </references>
      </pivotArea>
    </chartFormat>
    <chartFormat chart="3" format="9">
      <pivotArea type="data" outline="0" fieldPosition="0">
        <references count="3">
          <reference field="4294967294" count="1" selected="0">
            <x v="0"/>
          </reference>
          <reference field="2" count="1" selected="0">
            <x v="0"/>
          </reference>
          <reference field="6" count="1" selected="0">
            <x v="1"/>
          </reference>
        </references>
      </pivotArea>
    </chartFormat>
    <chartFormat chart="3" format="10">
      <pivotArea type="data" outline="0" fieldPosition="0">
        <references count="3">
          <reference field="4294967294" count="1" selected="0">
            <x v="0"/>
          </reference>
          <reference field="2" count="1" selected="0">
            <x v="1"/>
          </reference>
          <reference field="6" count="1" selected="0">
            <x v="1"/>
          </reference>
        </references>
      </pivotArea>
    </chartFormat>
    <chartFormat chart="3" format="11" series="1">
      <pivotArea type="data" outline="0" fieldPosition="0">
        <references count="2">
          <reference field="4294967294" count="1" selected="0">
            <x v="0"/>
          </reference>
          <reference field="6" count="1" selected="0">
            <x v="2"/>
          </reference>
        </references>
      </pivotArea>
    </chartFormat>
    <chartFormat chart="3" format="12">
      <pivotArea type="data" outline="0" fieldPosition="0">
        <references count="3">
          <reference field="4294967294" count="1" selected="0">
            <x v="0"/>
          </reference>
          <reference field="2" count="1" selected="0">
            <x v="2"/>
          </reference>
          <reference field="6" count="1" selected="0">
            <x v="2"/>
          </reference>
        </references>
      </pivotArea>
    </chartFormat>
    <chartFormat chart="3" format="13">
      <pivotArea type="data" outline="0" fieldPosition="0">
        <references count="3">
          <reference field="4294967294" count="1" selected="0">
            <x v="0"/>
          </reference>
          <reference field="2" count="1" selected="0">
            <x v="0"/>
          </reference>
          <reference field="6" count="1" selected="0">
            <x v="2"/>
          </reference>
        </references>
      </pivotArea>
    </chartFormat>
    <chartFormat chart="3" format="14">
      <pivotArea type="data" outline="0" fieldPosition="0">
        <references count="3">
          <reference field="4294967294" count="1" selected="0">
            <x v="0"/>
          </reference>
          <reference field="2"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8A063F7-999C-477A-AF0F-708A282158B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30:B34" firstHeaderRow="1" firstDataRow="1" firstDataCol="1"/>
  <pivotFields count="11">
    <pivotField showAll="0"/>
    <pivotField showAll="0"/>
    <pivotField axis="axisRow" showAll="0">
      <items count="4">
        <item x="1"/>
        <item x="2"/>
        <item x="0"/>
        <item t="default"/>
      </items>
    </pivotField>
    <pivotField showAll="0"/>
    <pivotField dataField="1" numFmtId="165" showAll="0"/>
    <pivotField showAll="0"/>
    <pivotField showAll="0"/>
    <pivotField showAll="0"/>
    <pivotField showAll="0"/>
    <pivotField numFmtId="10" showAll="0"/>
    <pivotField numFmtId="165" showAll="0"/>
  </pivotFields>
  <rowFields count="1">
    <field x="2"/>
  </rowFields>
  <rowItems count="4">
    <i>
      <x/>
    </i>
    <i>
      <x v="1"/>
    </i>
    <i>
      <x v="2"/>
    </i>
    <i t="grand">
      <x/>
    </i>
  </rowItems>
  <colItems count="1">
    <i/>
  </colItems>
  <dataFields count="1">
    <dataField name="Sum of Salary" fld="4" baseField="0" baseItem="0"/>
  </dataFields>
  <formats count="6">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grandRow="1" outline="0" fieldPosition="0"/>
    </format>
    <format dxfId="2">
      <pivotArea dataOnly="0" labelOnly="1" outline="0" axis="axisValues" fieldPosition="0"/>
    </format>
    <format dxfId="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5CDF4B3-1803-4222-862F-86AB6FAA1AD9}" name="PivotTable4" cacheId="3" applyNumberFormats="0" applyBorderFormats="0" applyFontFormats="0" applyPatternFormats="0" applyAlignmentFormats="0" applyWidthHeightFormats="1" dataCaption="Values" grandTotalCaption="Total Bonus " updatedVersion="8" minRefreshableVersion="3" useAutoFormatting="1" itemPrintTitles="1" createdVersion="8" indent="0" outline="1" outlineData="1" multipleFieldFilters="0" rowHeaderCaption="Gender" colHeaderCaption=" ">
  <location ref="P79:T84" firstHeaderRow="1" firstDataRow="2" firstDataCol="1"/>
  <pivotFields count="11">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numFmtId="165" showAll="0"/>
    <pivotField showAll="0"/>
    <pivotField axis="axisCol" showAll="0">
      <items count="4">
        <item x="2"/>
        <item x="1"/>
        <item x="0"/>
        <item t="default"/>
      </items>
    </pivotField>
    <pivotField showAll="0"/>
    <pivotField showAll="0"/>
    <pivotField numFmtId="10" showAll="0"/>
    <pivotField dataField="1" numFmtId="165" showAll="0"/>
  </pivotFields>
  <rowFields count="1">
    <field x="2"/>
  </rowFields>
  <rowItems count="4">
    <i>
      <x v="2"/>
    </i>
    <i>
      <x/>
    </i>
    <i>
      <x v="1"/>
    </i>
    <i t="grand">
      <x/>
    </i>
  </rowItems>
  <colFields count="1">
    <field x="6"/>
  </colFields>
  <colItems count="4">
    <i>
      <x/>
    </i>
    <i>
      <x v="1"/>
    </i>
    <i>
      <x v="2"/>
    </i>
    <i t="grand">
      <x/>
    </i>
  </colItems>
  <dataFields count="1">
    <dataField name=" " fld="10" baseField="0" baseItem="0" numFmtId="165"/>
  </dataFields>
  <formats count="11">
    <format dxfId="17">
      <pivotArea outline="0" collapsedLevelsAreSubtotals="1" fieldPosition="0"/>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6" type="button" dataOnly="0" labelOnly="1" outline="0" axis="axisCol" fieldPosition="0"/>
    </format>
    <format dxfId="12">
      <pivotArea type="topRight" dataOnly="0" labelOnly="1" outline="0"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grandRow="1" outline="0" fieldPosition="0"/>
    </format>
    <format dxfId="8">
      <pivotArea dataOnly="0" labelOnly="1" fieldPosition="0">
        <references count="1">
          <reference field="6" count="0"/>
        </references>
      </pivotArea>
    </format>
    <format dxfId="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A42B41-7DB4-46C5-B029-56C5B8C34E74}" name="PivotTable6" cacheId="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B9:E23" firstHeaderRow="1" firstDataRow="2"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3">
    <i>
      <x/>
    </i>
    <i>
      <x v="1"/>
    </i>
    <i>
      <x v="2"/>
    </i>
  </colItems>
  <dataFields count="1">
    <dataField name="Count of Gender" fld="0"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ment Data Analysis.xlsx!emp">
        <x15:activeTabTopLevelEntity name="[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7B66DC-2481-4A25-894F-8920ED5C11E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B2:C6"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Count of Gender" fld="1"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ment Data Analysis.xlsx!emp">
        <x15:activeTabTopLevelEntity name="[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CA343C-5BA5-459E-BA78-9CD6CDD19D6D}" name="PivotTable9"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B3:C7" firstHeaderRow="1" firstDataRow="1" firstDataCol="1"/>
  <pivotFields count="2">
    <pivotField axis="axisRow" allDrilled="1" subtotalTop="0" showAll="0"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ary" fld="1" showDataAs="percentOfTotal" baseField="0" baseItem="42542208" numFmtId="10"/>
  </dataFields>
  <formats count="2">
    <format dxfId="25">
      <pivotArea outline="0" collapsedLevelsAreSubtotals="1" fieldPosition="0"/>
    </format>
    <format dxfId="24">
      <pivotArea outline="0" fieldPosition="0">
        <references count="1">
          <reference field="4294967294" count="1">
            <x v="0"/>
          </reference>
        </references>
      </pivotArea>
    </format>
  </formats>
  <chartFormats count="8">
    <chartFormat chart="4" format="4"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Salary"/>
    <pivotHierarchy dragToData="1" caption="Min of Salary2"/>
    <pivotHierarchy dragToData="1" caption="Average of Salary"/>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ment Data Analysis.xlsx!emp">
        <x15:activeTabTopLevelEntity name="[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4F2D93-4DD4-4024-B5E9-2A59A55F057F}" name="PivotTable14"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E71:H76" firstHeaderRow="1" firstDataRow="2" firstDataCol="1"/>
  <pivotFields count="11">
    <pivotField showAll="0"/>
    <pivotField showAll="0"/>
    <pivotField axis="axisCol" showAll="0">
      <items count="4">
        <item x="1"/>
        <item x="2"/>
        <item x="0"/>
        <item t="default"/>
      </items>
    </pivotField>
    <pivotField showAll="0"/>
    <pivotField dataField="1" numFmtId="165" showAll="0"/>
    <pivotField showAll="0"/>
    <pivotField axis="axisRow" showAll="0">
      <items count="4">
        <item x="2"/>
        <item x="1"/>
        <item x="0"/>
        <item t="default"/>
      </items>
    </pivotField>
    <pivotField showAll="0"/>
    <pivotField showAll="0"/>
    <pivotField numFmtId="10" showAll="0"/>
    <pivotField numFmtId="165" showAll="0"/>
  </pivotFields>
  <rowFields count="1">
    <field x="6"/>
  </rowFields>
  <rowItems count="4">
    <i>
      <x/>
    </i>
    <i>
      <x v="1"/>
    </i>
    <i>
      <x v="2"/>
    </i>
    <i t="grand">
      <x/>
    </i>
  </rowItems>
  <colFields count="1">
    <field x="2"/>
  </colFields>
  <colItems count="3">
    <i>
      <x/>
    </i>
    <i>
      <x v="1"/>
    </i>
    <i>
      <x v="2"/>
    </i>
  </colItems>
  <dataFields count="1">
    <dataField name="Sum of Salary" fld="4" baseField="0" baseItem="0" numFmtId="165"/>
  </dataFields>
  <formats count="1">
    <format dxfId="26">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8759DE-85D0-401F-B20F-5A7199840750}" name="PivotTable13"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D45:G59" firstHeaderRow="1" firstDataRow="2" firstDataCol="1"/>
  <pivotFields count="11">
    <pivotField showAll="0"/>
    <pivotField showAll="0"/>
    <pivotField axis="axisCol" showAll="0">
      <items count="4">
        <item x="1"/>
        <item x="2"/>
        <item x="0"/>
        <item t="default"/>
      </items>
    </pivotField>
    <pivotField axis="axisRow" showAll="0" sortType="descending">
      <items count="13">
        <item x="9"/>
        <item x="5"/>
        <item x="1"/>
        <item x="4"/>
        <item x="2"/>
        <item x="11"/>
        <item x="6"/>
        <item x="8"/>
        <item x="0"/>
        <item x="10"/>
        <item x="3"/>
        <item x="7"/>
        <item t="default"/>
      </items>
      <autoSortScope>
        <pivotArea dataOnly="0" outline="0" fieldPosition="0">
          <references count="2">
            <reference field="4294967294" count="1" selected="0">
              <x v="0"/>
            </reference>
            <reference field="2" count="1" selected="0">
              <x v="0"/>
            </reference>
          </references>
        </pivotArea>
      </autoSortScope>
    </pivotField>
    <pivotField dataField="1" numFmtId="165" showAll="0"/>
    <pivotField showAll="0"/>
    <pivotField showAll="0"/>
    <pivotField showAll="0"/>
    <pivotField showAll="0"/>
    <pivotField numFmtId="10" showAll="0"/>
    <pivotField numFmtId="165" showAll="0"/>
  </pivotFields>
  <rowFields count="1">
    <field x="3"/>
  </rowFields>
  <rowItems count="13">
    <i>
      <x v="2"/>
    </i>
    <i>
      <x v="1"/>
    </i>
    <i>
      <x v="9"/>
    </i>
    <i>
      <x v="6"/>
    </i>
    <i>
      <x v="11"/>
    </i>
    <i>
      <x v="3"/>
    </i>
    <i>
      <x v="10"/>
    </i>
    <i>
      <x v="8"/>
    </i>
    <i>
      <x v="7"/>
    </i>
    <i>
      <x v="5"/>
    </i>
    <i>
      <x v="4"/>
    </i>
    <i>
      <x/>
    </i>
    <i t="grand">
      <x/>
    </i>
  </rowItems>
  <colFields count="1">
    <field x="2"/>
  </colFields>
  <colItems count="3">
    <i>
      <x/>
    </i>
    <i>
      <x v="1"/>
    </i>
    <i>
      <x v="2"/>
    </i>
  </colItems>
  <dataFields count="1">
    <dataField name="Sum of Salary" fld="4" baseField="0" baseItem="0" numFmtId="165"/>
  </dataFields>
  <formats count="1">
    <format dxfId="27">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9AF6A0-6D26-4267-B9D3-D39EFAB5E3D1}"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8:H22" firstHeaderRow="1" firstDataRow="1" firstDataCol="1"/>
  <pivotFields count="11">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showAll="0"/>
    <pivotField showAll="0"/>
    <pivotField showAll="0"/>
    <pivotField numFmtId="10" showAll="0"/>
    <pivotField numFmtId="165" showAll="0"/>
  </pivotFields>
  <rowFields count="1">
    <field x="2"/>
  </rowFields>
  <rowItems count="4">
    <i>
      <x v="1"/>
    </i>
    <i>
      <x/>
    </i>
    <i>
      <x v="2"/>
    </i>
    <i t="grand">
      <x/>
    </i>
  </rowItems>
  <colItems count="1">
    <i/>
  </colItems>
  <dataFields count="1">
    <dataField name="Min of Salary" fld="4" subtotal="min" baseField="2" baseItem="0" numFmtId="165"/>
  </dataFields>
  <formats count="1">
    <format dxfId="2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297688-8216-446A-943F-B06579676AF6}"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1:H15" firstHeaderRow="1" firstDataRow="1" firstDataCol="1"/>
  <pivotFields count="11">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showAll="0"/>
    <pivotField showAll="0"/>
    <pivotField showAll="0"/>
    <pivotField numFmtId="10" showAll="0"/>
    <pivotField numFmtId="165" showAll="0"/>
  </pivotFields>
  <rowFields count="1">
    <field x="2"/>
  </rowFields>
  <rowItems count="4">
    <i>
      <x/>
    </i>
    <i>
      <x v="2"/>
    </i>
    <i>
      <x v="1"/>
    </i>
    <i t="grand">
      <x/>
    </i>
  </rowItems>
  <colItems count="1">
    <i/>
  </colItems>
  <dataFields count="1">
    <dataField name="Max of Salary" fld="4" subtotal="max" baseField="2" baseItem="0" numFmtId="165"/>
  </dataFields>
  <formats count="1">
    <format dxfId="29">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FC934F-B3E1-4760-B27C-B0569317A832}"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G7" firstHeaderRow="1" firstDataRow="1" firstDataCol="1"/>
  <pivotFields count="11">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showAll="0"/>
    <pivotField showAll="0"/>
    <pivotField showAll="0"/>
    <pivotField numFmtId="10" showAll="0"/>
    <pivotField numFmtId="165" showAll="0"/>
  </pivotFields>
  <rowFields count="1">
    <field x="2"/>
  </rowFields>
  <rowItems count="4">
    <i>
      <x v="1"/>
    </i>
    <i>
      <x v="2"/>
    </i>
    <i>
      <x/>
    </i>
    <i t="grand">
      <x/>
    </i>
  </rowItems>
  <colItems count="1">
    <i/>
  </colItems>
  <dataFields count="1">
    <dataField name="Average of Salary" fld="4" subtotal="average" baseField="2" baseItem="0" numFmtId="165"/>
  </dataFields>
  <formats count="1">
    <format dxfId="3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54E737C-649B-4A8B-BAD8-56E0FA64857D}" sourceName="[emp].[Location]">
  <pivotTables>
    <pivotTable tabId="5" name="PivotTable6"/>
  </pivotTables>
  <data>
    <olap pivotCacheId="2136955571">
      <levels count="2">
        <level uniqueName="[emp].[Location].[(All)]" sourceCaption="(All)" count="0"/>
        <level uniqueName="[emp].[Location].[Location]" sourceCaption="Location" count="3">
          <ranges>
            <range startItem="0">
              <i n="[emp].[Location].&amp;[Abuja]" c="Abuja"/>
              <i n="[emp].[Location].&amp;[Kaduna]" c="Kaduna"/>
              <i n="[emp].[Location].&amp;[Lagos]" c="Lagos"/>
            </range>
          </ranges>
        </level>
      </levels>
      <selections count="1">
        <selection n="[emp].[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75020836-D14C-4485-A6B1-CEB963633E36}" sourceName="[emp].[Location]">
  <pivotTables>
    <pivotTable tabId="6" name="PivotTable8"/>
  </pivotTables>
  <data>
    <olap pivotCacheId="2136955571">
      <levels count="2">
        <level uniqueName="[emp].[Location].[(All)]" sourceCaption="(All)" count="0"/>
        <level uniqueName="[emp].[Location].[Location]" sourceCaption="Location" count="3">
          <ranges>
            <range startItem="0">
              <i n="[emp].[Location].&amp;[Abuja]" c="Abuja"/>
              <i n="[emp].[Location].&amp;[Kaduna]" c="Kaduna"/>
              <i n="[emp].[Location].&amp;[Lagos]" c="Lagos"/>
            </range>
          </ranges>
        </level>
      </levels>
      <selections count="1">
        <selection n="[emp].[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FDD7C3E-5F26-490B-9A41-F2E325B2B912}" sourceName="Gender">
  <pivotTables>
    <pivotTable tabId="9" name="PivotTable7"/>
  </pivotTables>
  <data>
    <tabular pivotCacheId="134827436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0E833BC-6191-43C0-BC03-783362AF7167}" cache="Slicer_Location" caption="Locat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F5C6733E-6F25-473A-BBA1-2946C1D2EADD}" cache="Slicer_Location1" caption="Location"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3B6ED2A-18D8-4918-AD86-866FDDDDAAE0}"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0E2AA9-C852-4F3F-9A52-ECD81587BD47}" name="Emp" displayName="Emp" ref="A1:K873" totalsRowShown="0">
  <autoFilter ref="A1:K873" xr:uid="{AB0E2AA9-C852-4F3F-9A52-ECD81587BD47}"/>
  <tableColumns count="11">
    <tableColumn id="7" xr3:uid="{13DFB916-984F-4C43-9C2E-C12CC4DC5EB8}" name="First Name"/>
    <tableColumn id="8" xr3:uid="{69721755-30CC-486F-B91B-80ADC0F63510}" name="Last Name"/>
    <tableColumn id="2" xr3:uid="{BD8EE672-0BFC-4734-A171-A94AEA6A76C3}" name="Gender"/>
    <tableColumn id="3" xr3:uid="{6B1F6676-5945-4616-BF90-2CACAAC5F3AF}" name="Department"/>
    <tableColumn id="4" xr3:uid="{B93DB067-46B3-4240-B45B-27EFE0C5FDF6}" name="Salary" dataDxfId="44"/>
    <tableColumn id="14" xr3:uid="{38A2F04D-12D5-42D9-A80D-372B3640E1B8}" name="Salary Grouping" dataDxfId="43"/>
    <tableColumn id="5" xr3:uid="{86DF0F76-7658-482C-9EED-C1B172580E0F}" name="Location"/>
    <tableColumn id="6" xr3:uid="{2C81F9D9-61FB-4D37-B411-D9FABC32D5B7}" name="Rating"/>
    <tableColumn id="11" xr3:uid="{7E0AC5A6-E86C-408C-BA5C-D1B35F18C0A1}" name="Bonus Criteria" dataDxfId="42">
      <calculatedColumnFormula>D2&amp;"|"&amp;H2</calculatedColumnFormula>
    </tableColumn>
    <tableColumn id="12" xr3:uid="{FAD9DF49-E6E9-4CF5-89EB-B0E5AE6423D2}" name="Bonus Percentage" dataDxfId="41">
      <calculatedColumnFormula>VLOOKUP(Emp[[#This Row],[Bonus Criteria]], Bonus[],2,FALSE)</calculatedColumnFormula>
    </tableColumn>
    <tableColumn id="13" xr3:uid="{849BB239-B7E3-4657-8B2E-E2A60C6A7DEF}" name="Bonus" dataDxfId="40">
      <calculatedColumnFormula>Emp[[#This Row],[Salary]]+Emp[[#This Row],[Salary]]*Emp[[#This Row],[Bonus Percentage]]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E069D3-6350-4ED2-AB96-E654D6609ED1}" name="Bonus5" displayName="Bonus5" ref="O1:T13" totalsRowShown="0" headerRowDxfId="39" dataDxfId="38">
  <autoFilter ref="O1:T13" xr:uid="{49E069D3-6350-4ED2-AB96-E654D6609ED1}"/>
  <tableColumns count="6">
    <tableColumn id="1" xr3:uid="{9872D5A5-5D6B-4B0F-AB27-3EB95BA391E8}" name="Department" dataDxfId="37"/>
    <tableColumn id="2" xr3:uid="{50FA3318-3383-4B52-95B3-37E766A8F561}" name="Very Poor" dataDxfId="36"/>
    <tableColumn id="3" xr3:uid="{B150A47E-187B-408D-9B62-80332168B759}" name="Poor" dataDxfId="35"/>
    <tableColumn id="4" xr3:uid="{D4643D99-B439-490D-8522-AD98505E2D26}" name="Average" dataDxfId="34"/>
    <tableColumn id="5" xr3:uid="{6313F450-FD47-4598-8699-4E241BE6834F}" name="Good" dataDxfId="33"/>
    <tableColumn id="6" xr3:uid="{A6017E49-33EE-45C7-9A8E-0908C1DE29BF}" name="Very Good" data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FAC5E8-A378-47A8-BA69-F4BF10B1098B}" name="Table2" displayName="Table2" ref="B3:D13" totalsRowShown="0">
  <autoFilter ref="B3:D13" xr:uid="{BCFAC5E8-A378-47A8-BA69-F4BF10B1098B}"/>
  <tableColumns count="3">
    <tableColumn id="1" xr3:uid="{043E8DEF-9080-4C22-881E-7E57C70C6954}" name=" " dataDxfId="31"/>
    <tableColumn id="2" xr3:uid="{DE3E0EE9-798A-4C86-A030-F9FF8A03C44C}" name="Salary"/>
    <tableColumn id="3" xr3:uid="{E2C39103-25BA-4DC4-AC54-5EF17E705CDF}" name="Staff Strength"/>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314E1B-750D-4AF7-822E-A8C5C120AFB3}" name="Bonus" displayName="Bonus" ref="C2:D62" totalsRowShown="0" headerRowDxfId="21" dataDxfId="20">
  <autoFilter ref="C2:D62" xr:uid="{73314E1B-750D-4AF7-822E-A8C5C120AFB3}"/>
  <tableColumns count="2">
    <tableColumn id="1" xr3:uid="{91E568F2-941F-41A4-887E-0F97A68ACDA9}" name="Department" dataDxfId="19"/>
    <tableColumn id="2" xr3:uid="{8F8CA7A8-9706-4329-AE3F-C0ECE6778F32}" name="Bonus Calculations"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microsoft.com/office/2007/relationships/slicer" Target="../slicers/slicer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4.xml"/><Relationship Id="rId5" Type="http://schemas.openxmlformats.org/officeDocument/2006/relationships/printerSettings" Target="../printerSettings/printerSettings2.bin"/><Relationship Id="rId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5D27E-BDAD-4DA1-8353-037F8B4C4BF9}">
  <dimension ref="A1:F1016"/>
  <sheetViews>
    <sheetView workbookViewId="0">
      <selection sqref="A1:XFD1048576"/>
    </sheetView>
  </sheetViews>
  <sheetFormatPr baseColWidth="10" defaultColWidth="8.83203125" defaultRowHeight="15" x14ac:dyDescent="0.2"/>
  <sheetData>
    <row r="1" spans="1:6" x14ac:dyDescent="0.2">
      <c r="A1" t="s">
        <v>0</v>
      </c>
      <c r="B1" t="s">
        <v>1</v>
      </c>
      <c r="C1" t="s">
        <v>2</v>
      </c>
      <c r="D1" t="s">
        <v>3</v>
      </c>
      <c r="E1" t="s">
        <v>4</v>
      </c>
      <c r="F1" t="s">
        <v>5</v>
      </c>
    </row>
    <row r="2" spans="1:6" x14ac:dyDescent="0.2">
      <c r="A2" t="s">
        <v>6</v>
      </c>
      <c r="B2" t="s">
        <v>7</v>
      </c>
      <c r="C2" t="s">
        <v>8</v>
      </c>
      <c r="D2" s="1">
        <v>88050</v>
      </c>
      <c r="E2" t="s">
        <v>9</v>
      </c>
      <c r="F2" t="s">
        <v>10</v>
      </c>
    </row>
    <row r="3" spans="1:6" x14ac:dyDescent="0.2">
      <c r="A3" t="s">
        <v>11</v>
      </c>
      <c r="B3" t="s">
        <v>12</v>
      </c>
      <c r="C3" t="s">
        <v>13</v>
      </c>
      <c r="D3" s="1">
        <v>68220</v>
      </c>
      <c r="E3" t="s">
        <v>9</v>
      </c>
      <c r="F3" t="s">
        <v>14</v>
      </c>
    </row>
    <row r="4" spans="1:6" x14ac:dyDescent="0.2">
      <c r="A4" t="s">
        <v>15</v>
      </c>
      <c r="B4" t="s">
        <v>12</v>
      </c>
      <c r="C4" t="s">
        <v>16</v>
      </c>
      <c r="D4" s="1">
        <v>118440</v>
      </c>
      <c r="E4" t="s">
        <v>17</v>
      </c>
      <c r="F4" t="s">
        <v>18</v>
      </c>
    </row>
    <row r="5" spans="1:6" x14ac:dyDescent="0.2">
      <c r="A5" t="s">
        <v>19</v>
      </c>
      <c r="C5" t="s">
        <v>20</v>
      </c>
      <c r="D5" s="1">
        <v>56370</v>
      </c>
      <c r="E5" t="s">
        <v>21</v>
      </c>
      <c r="F5" t="s">
        <v>10</v>
      </c>
    </row>
    <row r="6" spans="1:6" x14ac:dyDescent="0.2">
      <c r="A6" t="s">
        <v>22</v>
      </c>
      <c r="B6" t="s">
        <v>12</v>
      </c>
      <c r="C6" t="s">
        <v>23</v>
      </c>
      <c r="D6" s="1">
        <v>107090</v>
      </c>
      <c r="E6" t="s">
        <v>21</v>
      </c>
      <c r="F6" t="s">
        <v>24</v>
      </c>
    </row>
    <row r="7" spans="1:6" x14ac:dyDescent="0.2">
      <c r="A7" t="s">
        <v>25</v>
      </c>
      <c r="B7" t="s">
        <v>7</v>
      </c>
      <c r="C7" t="s">
        <v>23</v>
      </c>
      <c r="D7" s="1">
        <v>108450</v>
      </c>
      <c r="E7" t="s">
        <v>17</v>
      </c>
      <c r="F7" t="s">
        <v>24</v>
      </c>
    </row>
    <row r="8" spans="1:6" x14ac:dyDescent="0.2">
      <c r="A8" t="s">
        <v>26</v>
      </c>
      <c r="B8" t="s">
        <v>12</v>
      </c>
      <c r="C8" t="s">
        <v>27</v>
      </c>
      <c r="D8" s="1">
        <v>41160</v>
      </c>
      <c r="E8" t="s">
        <v>9</v>
      </c>
      <c r="F8" t="s">
        <v>28</v>
      </c>
    </row>
    <row r="9" spans="1:6" x14ac:dyDescent="0.2">
      <c r="A9" t="s">
        <v>29</v>
      </c>
      <c r="B9" t="s">
        <v>7</v>
      </c>
      <c r="C9" t="s">
        <v>20</v>
      </c>
      <c r="D9" s="1">
        <v>109000</v>
      </c>
      <c r="E9" t="s">
        <v>17</v>
      </c>
      <c r="F9" t="s">
        <v>10</v>
      </c>
    </row>
    <row r="10" spans="1:6" x14ac:dyDescent="0.2">
      <c r="A10" t="s">
        <v>30</v>
      </c>
      <c r="C10" t="s">
        <v>31</v>
      </c>
      <c r="E10" t="s">
        <v>17</v>
      </c>
      <c r="F10" t="s">
        <v>28</v>
      </c>
    </row>
    <row r="11" spans="1:6" x14ac:dyDescent="0.2">
      <c r="A11" t="s">
        <v>32</v>
      </c>
      <c r="B11" t="s">
        <v>12</v>
      </c>
      <c r="C11" t="s">
        <v>23</v>
      </c>
      <c r="D11" s="1">
        <v>43020</v>
      </c>
      <c r="E11" t="s">
        <v>21</v>
      </c>
      <c r="F11" t="s">
        <v>28</v>
      </c>
    </row>
    <row r="12" spans="1:6" x14ac:dyDescent="0.2">
      <c r="A12" t="s">
        <v>33</v>
      </c>
      <c r="B12" t="s">
        <v>7</v>
      </c>
      <c r="C12" t="s">
        <v>34</v>
      </c>
      <c r="D12" s="1">
        <v>37800</v>
      </c>
      <c r="E12" t="s">
        <v>9</v>
      </c>
      <c r="F12" t="s">
        <v>28</v>
      </c>
    </row>
    <row r="13" spans="1:6" x14ac:dyDescent="0.2">
      <c r="A13" t="s">
        <v>35</v>
      </c>
      <c r="B13" t="s">
        <v>7</v>
      </c>
      <c r="C13" t="s">
        <v>8</v>
      </c>
      <c r="D13" s="1">
        <v>88380</v>
      </c>
      <c r="E13" t="s">
        <v>21</v>
      </c>
      <c r="F13" t="s">
        <v>28</v>
      </c>
    </row>
    <row r="14" spans="1:6" x14ac:dyDescent="0.2">
      <c r="A14" t="s">
        <v>36</v>
      </c>
      <c r="B14" t="s">
        <v>12</v>
      </c>
      <c r="C14" t="s">
        <v>37</v>
      </c>
      <c r="D14" s="1">
        <v>84420</v>
      </c>
      <c r="E14" t="s">
        <v>17</v>
      </c>
      <c r="F14" t="s">
        <v>28</v>
      </c>
    </row>
    <row r="15" spans="1:6" x14ac:dyDescent="0.2">
      <c r="A15" t="s">
        <v>38</v>
      </c>
      <c r="B15" t="s">
        <v>12</v>
      </c>
      <c r="C15" t="s">
        <v>20</v>
      </c>
      <c r="D15" s="1">
        <v>101760</v>
      </c>
      <c r="E15" t="s">
        <v>17</v>
      </c>
      <c r="F15" t="s">
        <v>14</v>
      </c>
    </row>
    <row r="16" spans="1:6" x14ac:dyDescent="0.2">
      <c r="A16" t="s">
        <v>39</v>
      </c>
      <c r="B16" t="s">
        <v>7</v>
      </c>
      <c r="C16" t="s">
        <v>8</v>
      </c>
      <c r="D16" s="1">
        <v>110780</v>
      </c>
      <c r="E16" t="s">
        <v>17</v>
      </c>
      <c r="F16" t="s">
        <v>24</v>
      </c>
    </row>
    <row r="17" spans="1:6" x14ac:dyDescent="0.2">
      <c r="A17" t="s">
        <v>40</v>
      </c>
      <c r="B17" t="s">
        <v>7</v>
      </c>
      <c r="C17" t="s">
        <v>27</v>
      </c>
      <c r="D17" s="1">
        <v>68430</v>
      </c>
      <c r="E17" t="s">
        <v>17</v>
      </c>
      <c r="F17" t="s">
        <v>14</v>
      </c>
    </row>
    <row r="18" spans="1:6" x14ac:dyDescent="0.2">
      <c r="A18" t="s">
        <v>41</v>
      </c>
      <c r="B18" t="s">
        <v>12</v>
      </c>
      <c r="C18" t="s">
        <v>42</v>
      </c>
      <c r="D18" s="1">
        <v>105370</v>
      </c>
      <c r="E18" t="s">
        <v>21</v>
      </c>
      <c r="F18" t="s">
        <v>14</v>
      </c>
    </row>
    <row r="19" spans="1:6" x14ac:dyDescent="0.2">
      <c r="A19" t="s">
        <v>43</v>
      </c>
      <c r="B19" t="s">
        <v>7</v>
      </c>
      <c r="C19" t="s">
        <v>13</v>
      </c>
      <c r="D19" s="1">
        <v>113800</v>
      </c>
      <c r="E19" t="s">
        <v>9</v>
      </c>
      <c r="F19" t="s">
        <v>28</v>
      </c>
    </row>
    <row r="20" spans="1:6" x14ac:dyDescent="0.2">
      <c r="A20" t="s">
        <v>44</v>
      </c>
      <c r="B20" t="s">
        <v>12</v>
      </c>
      <c r="C20" t="s">
        <v>8</v>
      </c>
      <c r="D20" s="1">
        <v>76300</v>
      </c>
      <c r="E20" t="s">
        <v>21</v>
      </c>
      <c r="F20" t="s">
        <v>28</v>
      </c>
    </row>
    <row r="21" spans="1:6" x14ac:dyDescent="0.2">
      <c r="A21" t="s">
        <v>45</v>
      </c>
      <c r="B21" t="s">
        <v>12</v>
      </c>
      <c r="C21" t="s">
        <v>8</v>
      </c>
      <c r="D21" s="1">
        <v>44530</v>
      </c>
      <c r="E21" t="s">
        <v>21</v>
      </c>
      <c r="F21" t="s">
        <v>28</v>
      </c>
    </row>
    <row r="22" spans="1:6" x14ac:dyDescent="0.2">
      <c r="A22" t="s">
        <v>46</v>
      </c>
      <c r="B22" t="s">
        <v>12</v>
      </c>
      <c r="C22" t="s">
        <v>20</v>
      </c>
      <c r="D22" s="1">
        <v>63710</v>
      </c>
      <c r="E22" t="s">
        <v>9</v>
      </c>
      <c r="F22" t="s">
        <v>28</v>
      </c>
    </row>
    <row r="23" spans="1:6" x14ac:dyDescent="0.2">
      <c r="A23" t="s">
        <v>47</v>
      </c>
      <c r="B23" t="s">
        <v>12</v>
      </c>
      <c r="C23" t="s">
        <v>37</v>
      </c>
      <c r="D23" s="1">
        <v>62780</v>
      </c>
      <c r="E23" t="s">
        <v>17</v>
      </c>
      <c r="F23" t="s">
        <v>10</v>
      </c>
    </row>
    <row r="24" spans="1:6" x14ac:dyDescent="0.2">
      <c r="A24" t="s">
        <v>48</v>
      </c>
      <c r="B24" t="s">
        <v>12</v>
      </c>
      <c r="C24" t="s">
        <v>42</v>
      </c>
      <c r="D24" s="1">
        <v>119750</v>
      </c>
      <c r="E24" t="s">
        <v>9</v>
      </c>
      <c r="F24" t="s">
        <v>28</v>
      </c>
    </row>
    <row r="25" spans="1:6" x14ac:dyDescent="0.2">
      <c r="A25" t="s">
        <v>49</v>
      </c>
      <c r="B25" t="s">
        <v>7</v>
      </c>
      <c r="C25" t="s">
        <v>50</v>
      </c>
      <c r="D25" s="1">
        <v>116980</v>
      </c>
      <c r="E25" t="s">
        <v>21</v>
      </c>
      <c r="F25" t="s">
        <v>51</v>
      </c>
    </row>
    <row r="26" spans="1:6" x14ac:dyDescent="0.2">
      <c r="A26" t="s">
        <v>52</v>
      </c>
      <c r="B26" t="s">
        <v>7</v>
      </c>
      <c r="C26" t="s">
        <v>53</v>
      </c>
      <c r="D26" s="1">
        <v>35940</v>
      </c>
      <c r="E26" t="s">
        <v>17</v>
      </c>
      <c r="F26" t="s">
        <v>14</v>
      </c>
    </row>
    <row r="27" spans="1:6" x14ac:dyDescent="0.2">
      <c r="A27" t="s">
        <v>54</v>
      </c>
      <c r="B27" t="s">
        <v>7</v>
      </c>
      <c r="C27" t="s">
        <v>31</v>
      </c>
      <c r="D27" s="1">
        <v>109040</v>
      </c>
      <c r="E27" t="s">
        <v>9</v>
      </c>
      <c r="F27" t="s">
        <v>28</v>
      </c>
    </row>
    <row r="28" spans="1:6" x14ac:dyDescent="0.2">
      <c r="A28" t="s">
        <v>55</v>
      </c>
      <c r="B28" t="s">
        <v>12</v>
      </c>
      <c r="C28" t="s">
        <v>31</v>
      </c>
      <c r="D28" s="1">
        <v>109160</v>
      </c>
      <c r="E28" t="s">
        <v>21</v>
      </c>
      <c r="F28" t="s">
        <v>14</v>
      </c>
    </row>
    <row r="29" spans="1:6" x14ac:dyDescent="0.2">
      <c r="A29" t="s">
        <v>56</v>
      </c>
      <c r="B29" t="s">
        <v>7</v>
      </c>
      <c r="C29" t="s">
        <v>27</v>
      </c>
      <c r="D29" s="1">
        <v>75540</v>
      </c>
      <c r="E29" t="s">
        <v>17</v>
      </c>
      <c r="F29" t="s">
        <v>28</v>
      </c>
    </row>
    <row r="30" spans="1:6" x14ac:dyDescent="0.2">
      <c r="A30" t="s">
        <v>57</v>
      </c>
      <c r="B30" t="s">
        <v>12</v>
      </c>
      <c r="C30" t="s">
        <v>13</v>
      </c>
      <c r="D30" s="1">
        <v>30000</v>
      </c>
      <c r="E30" t="s">
        <v>21</v>
      </c>
      <c r="F30" t="s">
        <v>28</v>
      </c>
    </row>
    <row r="31" spans="1:6" x14ac:dyDescent="0.2">
      <c r="A31" t="s">
        <v>58</v>
      </c>
      <c r="B31" t="s">
        <v>12</v>
      </c>
      <c r="C31" t="s">
        <v>8</v>
      </c>
      <c r="D31" s="1">
        <v>76210</v>
      </c>
      <c r="E31" t="s">
        <v>17</v>
      </c>
      <c r="F31" t="s">
        <v>14</v>
      </c>
    </row>
    <row r="32" spans="1:6" x14ac:dyDescent="0.2">
      <c r="A32" t="s">
        <v>59</v>
      </c>
      <c r="B32" t="s">
        <v>7</v>
      </c>
      <c r="C32" t="s">
        <v>16</v>
      </c>
      <c r="D32" s="1">
        <v>112650</v>
      </c>
      <c r="E32" t="s">
        <v>9</v>
      </c>
      <c r="F32" t="s">
        <v>28</v>
      </c>
    </row>
    <row r="33" spans="1:6" x14ac:dyDescent="0.2">
      <c r="A33" t="s">
        <v>60</v>
      </c>
      <c r="B33" t="s">
        <v>7</v>
      </c>
      <c r="C33" t="s">
        <v>20</v>
      </c>
      <c r="D33" s="1">
        <v>108460</v>
      </c>
      <c r="E33" t="s">
        <v>21</v>
      </c>
      <c r="F33" t="s">
        <v>14</v>
      </c>
    </row>
    <row r="34" spans="1:6" x14ac:dyDescent="0.2">
      <c r="A34" t="s">
        <v>61</v>
      </c>
      <c r="B34" t="s">
        <v>7</v>
      </c>
      <c r="C34" t="s">
        <v>50</v>
      </c>
      <c r="D34" s="1">
        <v>69070</v>
      </c>
      <c r="E34" t="s">
        <v>21</v>
      </c>
      <c r="F34" t="s">
        <v>24</v>
      </c>
    </row>
    <row r="35" spans="1:6" x14ac:dyDescent="0.2">
      <c r="A35" t="s">
        <v>62</v>
      </c>
      <c r="B35" t="s">
        <v>12</v>
      </c>
      <c r="C35" t="s">
        <v>34</v>
      </c>
      <c r="D35" s="1">
        <v>116520</v>
      </c>
      <c r="E35" t="s">
        <v>9</v>
      </c>
      <c r="F35" t="s">
        <v>14</v>
      </c>
    </row>
    <row r="36" spans="1:6" x14ac:dyDescent="0.2">
      <c r="A36" t="s">
        <v>63</v>
      </c>
      <c r="B36" t="s">
        <v>12</v>
      </c>
      <c r="C36" t="s">
        <v>50</v>
      </c>
      <c r="D36" s="1">
        <v>96560</v>
      </c>
      <c r="E36" t="s">
        <v>21</v>
      </c>
      <c r="F36" t="s">
        <v>18</v>
      </c>
    </row>
    <row r="37" spans="1:6" x14ac:dyDescent="0.2">
      <c r="A37" t="s">
        <v>64</v>
      </c>
      <c r="B37" t="s">
        <v>12</v>
      </c>
      <c r="C37" t="s">
        <v>27</v>
      </c>
      <c r="D37" s="1">
        <v>36460</v>
      </c>
      <c r="E37" t="s">
        <v>17</v>
      </c>
      <c r="F37" t="s">
        <v>14</v>
      </c>
    </row>
    <row r="38" spans="1:6" x14ac:dyDescent="0.2">
      <c r="A38" t="s">
        <v>65</v>
      </c>
      <c r="B38" t="s">
        <v>12</v>
      </c>
      <c r="C38" t="s">
        <v>42</v>
      </c>
      <c r="D38" s="1">
        <v>50950</v>
      </c>
      <c r="E38" t="s">
        <v>21</v>
      </c>
      <c r="F38" t="s">
        <v>14</v>
      </c>
    </row>
    <row r="39" spans="1:6" x14ac:dyDescent="0.2">
      <c r="A39" t="s">
        <v>66</v>
      </c>
      <c r="B39" t="s">
        <v>12</v>
      </c>
      <c r="C39" t="s">
        <v>67</v>
      </c>
      <c r="D39" s="1">
        <v>75440</v>
      </c>
      <c r="E39" t="s">
        <v>9</v>
      </c>
      <c r="F39" t="s">
        <v>28</v>
      </c>
    </row>
    <row r="40" spans="1:6" x14ac:dyDescent="0.2">
      <c r="A40" t="s">
        <v>68</v>
      </c>
      <c r="B40" t="s">
        <v>12</v>
      </c>
      <c r="C40" t="s">
        <v>8</v>
      </c>
      <c r="D40" s="1">
        <v>84760</v>
      </c>
      <c r="E40" t="s">
        <v>21</v>
      </c>
      <c r="F40" t="s">
        <v>28</v>
      </c>
    </row>
    <row r="41" spans="1:6" x14ac:dyDescent="0.2">
      <c r="A41" t="s">
        <v>69</v>
      </c>
      <c r="B41" t="s">
        <v>7</v>
      </c>
      <c r="C41" t="s">
        <v>13</v>
      </c>
      <c r="D41" s="1">
        <v>82240</v>
      </c>
      <c r="E41" t="s">
        <v>21</v>
      </c>
      <c r="F41" t="s">
        <v>24</v>
      </c>
    </row>
    <row r="42" spans="1:6" x14ac:dyDescent="0.2">
      <c r="A42" t="s">
        <v>70</v>
      </c>
      <c r="B42" t="s">
        <v>7</v>
      </c>
      <c r="C42" t="s">
        <v>27</v>
      </c>
      <c r="D42" s="1">
        <v>28330</v>
      </c>
      <c r="E42" t="s">
        <v>9</v>
      </c>
      <c r="F42" t="s">
        <v>51</v>
      </c>
    </row>
    <row r="43" spans="1:6" x14ac:dyDescent="0.2">
      <c r="A43" t="s">
        <v>71</v>
      </c>
      <c r="B43" t="s">
        <v>12</v>
      </c>
      <c r="C43" t="s">
        <v>27</v>
      </c>
      <c r="D43" s="1">
        <v>60580</v>
      </c>
      <c r="E43" t="s">
        <v>9</v>
      </c>
      <c r="F43" t="s">
        <v>10</v>
      </c>
    </row>
    <row r="44" spans="1:6" x14ac:dyDescent="0.2">
      <c r="A44" t="s">
        <v>72</v>
      </c>
      <c r="B44" t="s">
        <v>7</v>
      </c>
      <c r="C44" t="s">
        <v>23</v>
      </c>
      <c r="D44" s="1">
        <v>45510</v>
      </c>
      <c r="E44" t="s">
        <v>21</v>
      </c>
      <c r="F44" t="s">
        <v>10</v>
      </c>
    </row>
    <row r="45" spans="1:6" x14ac:dyDescent="0.2">
      <c r="A45" t="s">
        <v>73</v>
      </c>
      <c r="B45" t="s">
        <v>12</v>
      </c>
      <c r="C45" t="s">
        <v>27</v>
      </c>
      <c r="D45" s="1">
        <v>110770</v>
      </c>
      <c r="E45" t="s">
        <v>17</v>
      </c>
      <c r="F45" t="s">
        <v>14</v>
      </c>
    </row>
    <row r="46" spans="1:6" x14ac:dyDescent="0.2">
      <c r="A46" t="s">
        <v>74</v>
      </c>
      <c r="B46" t="s">
        <v>12</v>
      </c>
      <c r="C46" t="s">
        <v>37</v>
      </c>
      <c r="D46" s="1">
        <v>86920</v>
      </c>
      <c r="E46" t="s">
        <v>17</v>
      </c>
      <c r="F46" t="s">
        <v>28</v>
      </c>
    </row>
    <row r="47" spans="1:6" x14ac:dyDescent="0.2">
      <c r="A47" t="s">
        <v>75</v>
      </c>
      <c r="C47" t="s">
        <v>42</v>
      </c>
      <c r="D47" s="1">
        <v>84680</v>
      </c>
      <c r="E47" t="s">
        <v>9</v>
      </c>
      <c r="F47" t="s">
        <v>14</v>
      </c>
    </row>
    <row r="48" spans="1:6" x14ac:dyDescent="0.2">
      <c r="A48" t="s">
        <v>76</v>
      </c>
      <c r="B48" t="s">
        <v>12</v>
      </c>
      <c r="C48" t="s">
        <v>50</v>
      </c>
      <c r="D48" s="1">
        <v>36860</v>
      </c>
      <c r="E48" t="s">
        <v>9</v>
      </c>
      <c r="F48" t="s">
        <v>24</v>
      </c>
    </row>
    <row r="49" spans="1:6" x14ac:dyDescent="0.2">
      <c r="A49" t="s">
        <v>77</v>
      </c>
      <c r="C49" t="s">
        <v>8</v>
      </c>
      <c r="D49" s="1">
        <v>114010</v>
      </c>
      <c r="E49" t="s">
        <v>21</v>
      </c>
      <c r="F49" t="s">
        <v>28</v>
      </c>
    </row>
    <row r="50" spans="1:6" x14ac:dyDescent="0.2">
      <c r="A50" t="s">
        <v>78</v>
      </c>
      <c r="C50" t="s">
        <v>31</v>
      </c>
      <c r="D50" s="1">
        <v>54130</v>
      </c>
      <c r="E50" t="s">
        <v>21</v>
      </c>
      <c r="F50" t="s">
        <v>51</v>
      </c>
    </row>
    <row r="51" spans="1:6" x14ac:dyDescent="0.2">
      <c r="A51" t="s">
        <v>79</v>
      </c>
      <c r="B51" t="s">
        <v>12</v>
      </c>
      <c r="C51" t="s">
        <v>37</v>
      </c>
      <c r="D51" s="1">
        <v>81720</v>
      </c>
      <c r="E51" t="s">
        <v>17</v>
      </c>
      <c r="F51" t="s">
        <v>10</v>
      </c>
    </row>
    <row r="52" spans="1:6" x14ac:dyDescent="0.2">
      <c r="A52" t="s">
        <v>80</v>
      </c>
      <c r="B52" t="s">
        <v>7</v>
      </c>
      <c r="C52" t="s">
        <v>27</v>
      </c>
      <c r="D52" s="1">
        <v>84470</v>
      </c>
      <c r="E52" t="s">
        <v>9</v>
      </c>
      <c r="F52" t="s">
        <v>28</v>
      </c>
    </row>
    <row r="53" spans="1:6" x14ac:dyDescent="0.2">
      <c r="A53" t="s">
        <v>81</v>
      </c>
      <c r="B53" t="s">
        <v>12</v>
      </c>
      <c r="C53" t="s">
        <v>67</v>
      </c>
      <c r="D53" s="1">
        <v>114600</v>
      </c>
      <c r="E53" t="s">
        <v>9</v>
      </c>
      <c r="F53" t="s">
        <v>14</v>
      </c>
    </row>
    <row r="54" spans="1:6" x14ac:dyDescent="0.2">
      <c r="A54" t="s">
        <v>82</v>
      </c>
      <c r="B54" t="s">
        <v>7</v>
      </c>
      <c r="C54" t="s">
        <v>42</v>
      </c>
      <c r="D54" s="1">
        <v>114690</v>
      </c>
      <c r="E54" t="s">
        <v>9</v>
      </c>
      <c r="F54" t="s">
        <v>51</v>
      </c>
    </row>
    <row r="55" spans="1:6" x14ac:dyDescent="0.2">
      <c r="A55" t="s">
        <v>83</v>
      </c>
      <c r="B55" t="s">
        <v>7</v>
      </c>
      <c r="C55" t="s">
        <v>13</v>
      </c>
      <c r="D55" s="1">
        <v>57350</v>
      </c>
      <c r="E55" t="s">
        <v>21</v>
      </c>
      <c r="F55" t="s">
        <v>14</v>
      </c>
    </row>
    <row r="56" spans="1:6" x14ac:dyDescent="0.2">
      <c r="A56" t="s">
        <v>84</v>
      </c>
      <c r="B56" t="s">
        <v>12</v>
      </c>
      <c r="C56" t="s">
        <v>53</v>
      </c>
      <c r="D56" s="1">
        <v>51200</v>
      </c>
      <c r="E56" t="s">
        <v>21</v>
      </c>
      <c r="F56" t="s">
        <v>24</v>
      </c>
    </row>
    <row r="57" spans="1:6" x14ac:dyDescent="0.2">
      <c r="A57" t="s">
        <v>85</v>
      </c>
      <c r="B57" t="s">
        <v>12</v>
      </c>
      <c r="C57" t="s">
        <v>27</v>
      </c>
      <c r="D57" s="1">
        <v>85260</v>
      </c>
      <c r="E57" t="s">
        <v>9</v>
      </c>
      <c r="F57" t="s">
        <v>24</v>
      </c>
    </row>
    <row r="58" spans="1:6" x14ac:dyDescent="0.2">
      <c r="A58" t="s">
        <v>86</v>
      </c>
      <c r="B58" t="s">
        <v>12</v>
      </c>
      <c r="C58" t="s">
        <v>31</v>
      </c>
      <c r="D58" s="1">
        <v>71230</v>
      </c>
      <c r="E58" t="s">
        <v>21</v>
      </c>
      <c r="F58" t="s">
        <v>51</v>
      </c>
    </row>
    <row r="59" spans="1:6" x14ac:dyDescent="0.2">
      <c r="A59" t="s">
        <v>87</v>
      </c>
      <c r="B59" t="s">
        <v>12</v>
      </c>
      <c r="C59" t="s">
        <v>37</v>
      </c>
      <c r="D59" s="1">
        <v>107660</v>
      </c>
      <c r="E59" t="s">
        <v>17</v>
      </c>
      <c r="F59" t="s">
        <v>14</v>
      </c>
    </row>
    <row r="60" spans="1:6" x14ac:dyDescent="0.2">
      <c r="A60" t="s">
        <v>88</v>
      </c>
      <c r="B60" t="s">
        <v>12</v>
      </c>
      <c r="C60" t="s">
        <v>13</v>
      </c>
      <c r="D60" s="1">
        <v>75230</v>
      </c>
      <c r="E60" t="s">
        <v>21</v>
      </c>
      <c r="F60" t="s">
        <v>24</v>
      </c>
    </row>
    <row r="61" spans="1:6" x14ac:dyDescent="0.2">
      <c r="A61" t="s">
        <v>89</v>
      </c>
      <c r="B61" t="s">
        <v>12</v>
      </c>
      <c r="C61" t="s">
        <v>67</v>
      </c>
      <c r="D61" s="1">
        <v>108080</v>
      </c>
      <c r="E61" t="s">
        <v>17</v>
      </c>
      <c r="F61" t="s">
        <v>28</v>
      </c>
    </row>
    <row r="62" spans="1:6" x14ac:dyDescent="0.2">
      <c r="A62" t="s">
        <v>90</v>
      </c>
      <c r="B62" t="s">
        <v>7</v>
      </c>
      <c r="C62" t="s">
        <v>20</v>
      </c>
      <c r="D62" s="1">
        <v>28480</v>
      </c>
      <c r="E62" t="s">
        <v>21</v>
      </c>
      <c r="F62" t="s">
        <v>14</v>
      </c>
    </row>
    <row r="63" spans="1:6" x14ac:dyDescent="0.2">
      <c r="A63" t="s">
        <v>91</v>
      </c>
      <c r="B63" t="s">
        <v>7</v>
      </c>
      <c r="C63" t="s">
        <v>23</v>
      </c>
      <c r="D63" s="1">
        <v>56620</v>
      </c>
      <c r="E63" t="s">
        <v>17</v>
      </c>
      <c r="F63" t="s">
        <v>28</v>
      </c>
    </row>
    <row r="64" spans="1:6" x14ac:dyDescent="0.2">
      <c r="A64" t="s">
        <v>92</v>
      </c>
      <c r="B64" t="s">
        <v>7</v>
      </c>
      <c r="C64" t="s">
        <v>16</v>
      </c>
      <c r="D64" s="1">
        <v>87900</v>
      </c>
      <c r="E64" t="s">
        <v>21</v>
      </c>
      <c r="F64" t="s">
        <v>28</v>
      </c>
    </row>
    <row r="65" spans="1:6" x14ac:dyDescent="0.2">
      <c r="A65" t="s">
        <v>93</v>
      </c>
      <c r="B65" t="s">
        <v>7</v>
      </c>
      <c r="C65" t="s">
        <v>8</v>
      </c>
      <c r="D65" s="1">
        <v>103550</v>
      </c>
      <c r="E65" t="s">
        <v>17</v>
      </c>
      <c r="F65" t="s">
        <v>28</v>
      </c>
    </row>
    <row r="66" spans="1:6" x14ac:dyDescent="0.2">
      <c r="A66" t="s">
        <v>94</v>
      </c>
      <c r="B66" t="s">
        <v>12</v>
      </c>
      <c r="C66" t="s">
        <v>34</v>
      </c>
      <c r="D66" s="1">
        <v>78500</v>
      </c>
      <c r="E66" t="s">
        <v>21</v>
      </c>
      <c r="F66" t="s">
        <v>10</v>
      </c>
    </row>
    <row r="67" spans="1:6" x14ac:dyDescent="0.2">
      <c r="A67" t="s">
        <v>95</v>
      </c>
      <c r="B67" t="s">
        <v>7</v>
      </c>
      <c r="C67" t="s">
        <v>20</v>
      </c>
      <c r="D67" s="1">
        <v>93930</v>
      </c>
      <c r="E67" t="s">
        <v>21</v>
      </c>
      <c r="F67" t="s">
        <v>14</v>
      </c>
    </row>
    <row r="68" spans="1:6" x14ac:dyDescent="0.2">
      <c r="A68" t="s">
        <v>96</v>
      </c>
      <c r="B68" t="s">
        <v>12</v>
      </c>
      <c r="C68" t="s">
        <v>16</v>
      </c>
      <c r="D68" s="1">
        <v>114770</v>
      </c>
      <c r="E68" t="s">
        <v>17</v>
      </c>
      <c r="F68" t="s">
        <v>28</v>
      </c>
    </row>
    <row r="69" spans="1:6" x14ac:dyDescent="0.2">
      <c r="A69" t="s">
        <v>97</v>
      </c>
      <c r="B69" t="s">
        <v>7</v>
      </c>
      <c r="C69" t="s">
        <v>16</v>
      </c>
      <c r="D69" s="1">
        <v>73530</v>
      </c>
      <c r="E69" t="s">
        <v>9</v>
      </c>
      <c r="F69" t="s">
        <v>28</v>
      </c>
    </row>
    <row r="70" spans="1:6" x14ac:dyDescent="0.2">
      <c r="A70" t="s">
        <v>98</v>
      </c>
      <c r="B70" t="s">
        <v>7</v>
      </c>
      <c r="C70" t="s">
        <v>42</v>
      </c>
      <c r="D70" s="1">
        <v>55310</v>
      </c>
      <c r="E70" t="s">
        <v>21</v>
      </c>
      <c r="F70" t="s">
        <v>51</v>
      </c>
    </row>
    <row r="71" spans="1:6" x14ac:dyDescent="0.2">
      <c r="A71" t="s">
        <v>99</v>
      </c>
      <c r="B71" t="s">
        <v>7</v>
      </c>
      <c r="C71" t="s">
        <v>50</v>
      </c>
      <c r="D71" s="1">
        <v>49670</v>
      </c>
      <c r="E71" t="s">
        <v>17</v>
      </c>
      <c r="F71" t="s">
        <v>24</v>
      </c>
    </row>
    <row r="72" spans="1:6" x14ac:dyDescent="0.2">
      <c r="A72" t="s">
        <v>100</v>
      </c>
      <c r="B72" t="s">
        <v>12</v>
      </c>
      <c r="C72" t="s">
        <v>23</v>
      </c>
      <c r="E72" t="s">
        <v>17</v>
      </c>
      <c r="F72" t="s">
        <v>14</v>
      </c>
    </row>
    <row r="73" spans="1:6" x14ac:dyDescent="0.2">
      <c r="A73" t="s">
        <v>101</v>
      </c>
      <c r="B73" t="s">
        <v>7</v>
      </c>
      <c r="C73" t="s">
        <v>37</v>
      </c>
      <c r="D73" s="1">
        <v>40770</v>
      </c>
      <c r="E73" t="s">
        <v>17</v>
      </c>
      <c r="F73" t="s">
        <v>28</v>
      </c>
    </row>
    <row r="74" spans="1:6" x14ac:dyDescent="0.2">
      <c r="A74" t="s">
        <v>102</v>
      </c>
      <c r="B74" t="s">
        <v>7</v>
      </c>
      <c r="C74" t="s">
        <v>37</v>
      </c>
      <c r="D74" s="1">
        <v>106780</v>
      </c>
      <c r="E74" t="s">
        <v>21</v>
      </c>
      <c r="F74" t="s">
        <v>24</v>
      </c>
    </row>
    <row r="75" spans="1:6" x14ac:dyDescent="0.2">
      <c r="A75" t="s">
        <v>103</v>
      </c>
      <c r="B75" t="s">
        <v>12</v>
      </c>
      <c r="C75" t="s">
        <v>27</v>
      </c>
      <c r="D75" s="1">
        <v>100730</v>
      </c>
      <c r="E75" t="s">
        <v>21</v>
      </c>
      <c r="F75" t="s">
        <v>28</v>
      </c>
    </row>
    <row r="76" spans="1:6" x14ac:dyDescent="0.2">
      <c r="A76" t="s">
        <v>104</v>
      </c>
      <c r="C76" t="s">
        <v>31</v>
      </c>
      <c r="D76" s="1">
        <v>74620</v>
      </c>
      <c r="E76" t="s">
        <v>21</v>
      </c>
      <c r="F76" t="s">
        <v>24</v>
      </c>
    </row>
    <row r="77" spans="1:6" x14ac:dyDescent="0.2">
      <c r="A77" t="s">
        <v>105</v>
      </c>
      <c r="B77" t="s">
        <v>7</v>
      </c>
      <c r="C77" t="s">
        <v>37</v>
      </c>
      <c r="D77" s="1">
        <v>40450</v>
      </c>
      <c r="E77" t="s">
        <v>21</v>
      </c>
      <c r="F77" t="s">
        <v>28</v>
      </c>
    </row>
    <row r="78" spans="1:6" x14ac:dyDescent="0.2">
      <c r="A78" t="s">
        <v>106</v>
      </c>
      <c r="B78" t="s">
        <v>7</v>
      </c>
      <c r="C78" t="s">
        <v>31</v>
      </c>
      <c r="D78" s="1">
        <v>60560</v>
      </c>
      <c r="E78" t="s">
        <v>17</v>
      </c>
      <c r="F78" t="s">
        <v>28</v>
      </c>
    </row>
    <row r="79" spans="1:6" x14ac:dyDescent="0.2">
      <c r="A79" t="s">
        <v>107</v>
      </c>
      <c r="B79" t="s">
        <v>7</v>
      </c>
      <c r="C79" t="s">
        <v>20</v>
      </c>
      <c r="D79" s="1">
        <v>114900</v>
      </c>
      <c r="E79" t="s">
        <v>21</v>
      </c>
      <c r="F79" t="s">
        <v>28</v>
      </c>
    </row>
    <row r="80" spans="1:6" x14ac:dyDescent="0.2">
      <c r="A80" t="s">
        <v>108</v>
      </c>
      <c r="B80" t="s">
        <v>7</v>
      </c>
      <c r="C80" t="s">
        <v>27</v>
      </c>
      <c r="D80" s="1">
        <v>69860</v>
      </c>
      <c r="E80" t="s">
        <v>21</v>
      </c>
      <c r="F80" t="s">
        <v>28</v>
      </c>
    </row>
    <row r="81" spans="1:6" x14ac:dyDescent="0.2">
      <c r="A81" t="s">
        <v>109</v>
      </c>
      <c r="B81" t="s">
        <v>12</v>
      </c>
      <c r="C81" t="s">
        <v>31</v>
      </c>
      <c r="D81" s="1">
        <v>51320</v>
      </c>
      <c r="E81" t="s">
        <v>21</v>
      </c>
      <c r="F81" t="s">
        <v>51</v>
      </c>
    </row>
    <row r="82" spans="1:6" x14ac:dyDescent="0.2">
      <c r="A82" t="s">
        <v>110</v>
      </c>
      <c r="B82" t="s">
        <v>7</v>
      </c>
      <c r="C82" t="s">
        <v>42</v>
      </c>
      <c r="D82" s="1">
        <v>103600</v>
      </c>
      <c r="E82" t="s">
        <v>9</v>
      </c>
      <c r="F82" t="s">
        <v>14</v>
      </c>
    </row>
    <row r="83" spans="1:6" x14ac:dyDescent="0.2">
      <c r="A83" t="s">
        <v>111</v>
      </c>
      <c r="B83" t="s">
        <v>7</v>
      </c>
      <c r="C83" t="s">
        <v>67</v>
      </c>
      <c r="D83" s="1">
        <v>53540</v>
      </c>
      <c r="E83" t="s">
        <v>21</v>
      </c>
      <c r="F83" t="s">
        <v>24</v>
      </c>
    </row>
    <row r="84" spans="1:6" x14ac:dyDescent="0.2">
      <c r="A84" t="s">
        <v>112</v>
      </c>
      <c r="B84" t="s">
        <v>12</v>
      </c>
      <c r="C84" t="s">
        <v>8</v>
      </c>
      <c r="D84" s="1">
        <v>98740</v>
      </c>
      <c r="E84" t="s">
        <v>17</v>
      </c>
      <c r="F84" t="s">
        <v>24</v>
      </c>
    </row>
    <row r="85" spans="1:6" x14ac:dyDescent="0.2">
      <c r="A85" t="s">
        <v>113</v>
      </c>
      <c r="B85" t="s">
        <v>7</v>
      </c>
      <c r="C85" t="s">
        <v>23</v>
      </c>
      <c r="D85" s="1">
        <v>115090</v>
      </c>
      <c r="E85" t="s">
        <v>21</v>
      </c>
      <c r="F85" t="s">
        <v>28</v>
      </c>
    </row>
    <row r="86" spans="1:6" x14ac:dyDescent="0.2">
      <c r="A86" t="s">
        <v>114</v>
      </c>
      <c r="B86" t="s">
        <v>7</v>
      </c>
      <c r="C86" t="s">
        <v>67</v>
      </c>
      <c r="D86" s="1">
        <v>51910</v>
      </c>
      <c r="E86" t="s">
        <v>21</v>
      </c>
      <c r="F86" t="s">
        <v>14</v>
      </c>
    </row>
    <row r="87" spans="1:6" x14ac:dyDescent="0.2">
      <c r="A87" t="s">
        <v>115</v>
      </c>
      <c r="B87" t="s">
        <v>7</v>
      </c>
      <c r="C87" t="s">
        <v>53</v>
      </c>
      <c r="D87" s="1">
        <v>34080</v>
      </c>
      <c r="E87" t="s">
        <v>21</v>
      </c>
      <c r="F87" t="s">
        <v>18</v>
      </c>
    </row>
    <row r="88" spans="1:6" x14ac:dyDescent="0.2">
      <c r="A88" t="s">
        <v>116</v>
      </c>
      <c r="B88" t="s">
        <v>7</v>
      </c>
      <c r="C88" t="s">
        <v>31</v>
      </c>
      <c r="D88" s="1">
        <v>88690</v>
      </c>
      <c r="E88" t="s">
        <v>9</v>
      </c>
      <c r="F88" t="s">
        <v>24</v>
      </c>
    </row>
    <row r="89" spans="1:6" x14ac:dyDescent="0.2">
      <c r="A89" t="s">
        <v>117</v>
      </c>
      <c r="B89" t="s">
        <v>12</v>
      </c>
      <c r="C89" t="s">
        <v>27</v>
      </c>
      <c r="D89" s="1">
        <v>35940</v>
      </c>
      <c r="E89" t="s">
        <v>21</v>
      </c>
      <c r="F89" t="s">
        <v>28</v>
      </c>
    </row>
    <row r="90" spans="1:6" x14ac:dyDescent="0.2">
      <c r="A90" t="s">
        <v>118</v>
      </c>
      <c r="B90" t="s">
        <v>7</v>
      </c>
      <c r="C90" t="s">
        <v>20</v>
      </c>
      <c r="D90" s="1">
        <v>109190</v>
      </c>
      <c r="E90" t="s">
        <v>17</v>
      </c>
      <c r="F90" t="s">
        <v>28</v>
      </c>
    </row>
    <row r="91" spans="1:6" x14ac:dyDescent="0.2">
      <c r="A91" t="s">
        <v>119</v>
      </c>
      <c r="B91" t="s">
        <v>7</v>
      </c>
      <c r="C91" t="s">
        <v>67</v>
      </c>
      <c r="D91" s="1">
        <v>89610</v>
      </c>
      <c r="E91" t="s">
        <v>9</v>
      </c>
      <c r="F91" t="s">
        <v>14</v>
      </c>
    </row>
    <row r="92" spans="1:6" x14ac:dyDescent="0.2">
      <c r="A92" t="s">
        <v>120</v>
      </c>
      <c r="B92" t="s">
        <v>12</v>
      </c>
      <c r="C92" t="s">
        <v>23</v>
      </c>
      <c r="D92" s="1">
        <v>109760</v>
      </c>
      <c r="E92" t="s">
        <v>17</v>
      </c>
      <c r="F92" t="s">
        <v>14</v>
      </c>
    </row>
    <row r="93" spans="1:6" x14ac:dyDescent="0.2">
      <c r="A93" t="s">
        <v>121</v>
      </c>
      <c r="B93" t="s">
        <v>12</v>
      </c>
      <c r="C93" t="s">
        <v>67</v>
      </c>
      <c r="D93" s="1">
        <v>108390</v>
      </c>
      <c r="E93" t="s">
        <v>9</v>
      </c>
      <c r="F93" t="s">
        <v>24</v>
      </c>
    </row>
    <row r="94" spans="1:6" x14ac:dyDescent="0.2">
      <c r="A94" t="s">
        <v>122</v>
      </c>
      <c r="B94" t="s">
        <v>7</v>
      </c>
      <c r="C94" t="s">
        <v>50</v>
      </c>
      <c r="D94" s="1">
        <v>29880</v>
      </c>
      <c r="E94" t="s">
        <v>9</v>
      </c>
      <c r="F94" t="s">
        <v>51</v>
      </c>
    </row>
    <row r="95" spans="1:6" x14ac:dyDescent="0.2">
      <c r="A95" t="s">
        <v>123</v>
      </c>
      <c r="B95" t="s">
        <v>7</v>
      </c>
      <c r="C95" t="s">
        <v>23</v>
      </c>
      <c r="D95" s="1">
        <v>68090</v>
      </c>
      <c r="E95" t="s">
        <v>21</v>
      </c>
      <c r="F95" t="s">
        <v>28</v>
      </c>
    </row>
    <row r="96" spans="1:6" x14ac:dyDescent="0.2">
      <c r="A96" t="s">
        <v>124</v>
      </c>
      <c r="B96" t="s">
        <v>12</v>
      </c>
      <c r="C96" t="s">
        <v>31</v>
      </c>
      <c r="D96" s="1">
        <v>87210</v>
      </c>
      <c r="E96" t="s">
        <v>17</v>
      </c>
      <c r="F96" t="s">
        <v>18</v>
      </c>
    </row>
    <row r="97" spans="1:6" x14ac:dyDescent="0.2">
      <c r="A97" t="s">
        <v>125</v>
      </c>
      <c r="B97" t="s">
        <v>7</v>
      </c>
      <c r="C97" t="s">
        <v>13</v>
      </c>
      <c r="D97" s="1">
        <v>90800</v>
      </c>
      <c r="E97" t="s">
        <v>17</v>
      </c>
      <c r="F97" t="s">
        <v>28</v>
      </c>
    </row>
    <row r="98" spans="1:6" x14ac:dyDescent="0.2">
      <c r="A98" t="s">
        <v>126</v>
      </c>
      <c r="B98" t="s">
        <v>12</v>
      </c>
      <c r="C98" t="s">
        <v>42</v>
      </c>
      <c r="D98" s="1">
        <v>102930</v>
      </c>
      <c r="E98" t="s">
        <v>21</v>
      </c>
      <c r="F98" t="s">
        <v>14</v>
      </c>
    </row>
    <row r="99" spans="1:6" x14ac:dyDescent="0.2">
      <c r="A99" t="s">
        <v>127</v>
      </c>
      <c r="B99" t="s">
        <v>7</v>
      </c>
      <c r="C99" t="s">
        <v>13</v>
      </c>
      <c r="E99" t="s">
        <v>9</v>
      </c>
      <c r="F99" t="s">
        <v>28</v>
      </c>
    </row>
    <row r="100" spans="1:6" x14ac:dyDescent="0.2">
      <c r="A100" t="s">
        <v>128</v>
      </c>
      <c r="B100" t="s">
        <v>12</v>
      </c>
      <c r="C100" t="s">
        <v>37</v>
      </c>
      <c r="D100" s="1">
        <v>29080</v>
      </c>
      <c r="E100" t="s">
        <v>21</v>
      </c>
      <c r="F100" t="s">
        <v>28</v>
      </c>
    </row>
    <row r="101" spans="1:6" x14ac:dyDescent="0.2">
      <c r="A101" t="s">
        <v>129</v>
      </c>
      <c r="B101" t="s">
        <v>12</v>
      </c>
      <c r="C101" t="s">
        <v>50</v>
      </c>
      <c r="D101" s="1">
        <v>44450</v>
      </c>
      <c r="E101" t="s">
        <v>17</v>
      </c>
      <c r="F101" t="s">
        <v>10</v>
      </c>
    </row>
    <row r="102" spans="1:6" x14ac:dyDescent="0.2">
      <c r="A102" t="s">
        <v>130</v>
      </c>
      <c r="B102" t="s">
        <v>12</v>
      </c>
      <c r="C102" t="s">
        <v>31</v>
      </c>
      <c r="D102" s="1">
        <v>97120</v>
      </c>
      <c r="E102" t="s">
        <v>21</v>
      </c>
      <c r="F102" t="s">
        <v>28</v>
      </c>
    </row>
    <row r="103" spans="1:6" x14ac:dyDescent="0.2">
      <c r="A103" t="s">
        <v>131</v>
      </c>
      <c r="B103" t="s">
        <v>7</v>
      </c>
      <c r="C103" t="s">
        <v>23</v>
      </c>
      <c r="D103" s="1">
        <v>58840</v>
      </c>
      <c r="E103" t="s">
        <v>17</v>
      </c>
      <c r="F103" t="s">
        <v>28</v>
      </c>
    </row>
    <row r="104" spans="1:6" x14ac:dyDescent="0.2">
      <c r="A104" t="s">
        <v>132</v>
      </c>
      <c r="B104" t="s">
        <v>12</v>
      </c>
      <c r="C104" t="s">
        <v>34</v>
      </c>
      <c r="D104" s="1">
        <v>77060</v>
      </c>
      <c r="E104" t="s">
        <v>21</v>
      </c>
      <c r="F104" t="s">
        <v>14</v>
      </c>
    </row>
    <row r="105" spans="1:6" x14ac:dyDescent="0.2">
      <c r="A105" t="s">
        <v>133</v>
      </c>
      <c r="B105" t="s">
        <v>12</v>
      </c>
      <c r="C105" t="s">
        <v>16</v>
      </c>
      <c r="D105" s="1">
        <v>81180</v>
      </c>
      <c r="E105" t="s">
        <v>21</v>
      </c>
      <c r="F105" t="s">
        <v>28</v>
      </c>
    </row>
    <row r="106" spans="1:6" x14ac:dyDescent="0.2">
      <c r="A106" t="s">
        <v>134</v>
      </c>
      <c r="B106" t="s">
        <v>7</v>
      </c>
      <c r="C106" t="s">
        <v>23</v>
      </c>
      <c r="D106" s="1">
        <v>90080</v>
      </c>
      <c r="E106" t="s">
        <v>21</v>
      </c>
      <c r="F106" t="s">
        <v>28</v>
      </c>
    </row>
    <row r="107" spans="1:6" x14ac:dyDescent="0.2">
      <c r="A107" t="s">
        <v>135</v>
      </c>
      <c r="B107" t="s">
        <v>7</v>
      </c>
      <c r="C107" t="s">
        <v>37</v>
      </c>
      <c r="E107" t="s">
        <v>9</v>
      </c>
      <c r="F107" t="s">
        <v>28</v>
      </c>
    </row>
    <row r="108" spans="1:6" x14ac:dyDescent="0.2">
      <c r="A108" t="s">
        <v>136</v>
      </c>
      <c r="B108" t="s">
        <v>7</v>
      </c>
      <c r="C108" t="s">
        <v>37</v>
      </c>
      <c r="D108" s="1">
        <v>35830</v>
      </c>
      <c r="E108" t="s">
        <v>21</v>
      </c>
      <c r="F108" t="s">
        <v>28</v>
      </c>
    </row>
    <row r="109" spans="1:6" x14ac:dyDescent="0.2">
      <c r="A109" t="s">
        <v>137</v>
      </c>
      <c r="B109" t="s">
        <v>7</v>
      </c>
      <c r="C109" t="s">
        <v>20</v>
      </c>
      <c r="D109" s="1">
        <v>37110</v>
      </c>
      <c r="E109" t="s">
        <v>21</v>
      </c>
      <c r="F109" t="s">
        <v>28</v>
      </c>
    </row>
    <row r="110" spans="1:6" x14ac:dyDescent="0.2">
      <c r="A110" t="s">
        <v>138</v>
      </c>
      <c r="B110" t="s">
        <v>7</v>
      </c>
      <c r="C110" t="s">
        <v>42</v>
      </c>
      <c r="D110" s="1">
        <v>112780</v>
      </c>
      <c r="E110" t="s">
        <v>17</v>
      </c>
      <c r="F110" t="s">
        <v>24</v>
      </c>
    </row>
    <row r="111" spans="1:6" x14ac:dyDescent="0.2">
      <c r="A111" t="s">
        <v>139</v>
      </c>
      <c r="B111" t="s">
        <v>12</v>
      </c>
      <c r="C111" t="s">
        <v>13</v>
      </c>
      <c r="D111" s="1">
        <v>96000</v>
      </c>
      <c r="E111" t="s">
        <v>21</v>
      </c>
      <c r="F111" t="s">
        <v>28</v>
      </c>
    </row>
    <row r="112" spans="1:6" x14ac:dyDescent="0.2">
      <c r="A112" t="s">
        <v>140</v>
      </c>
      <c r="B112" t="s">
        <v>12</v>
      </c>
      <c r="C112" t="s">
        <v>37</v>
      </c>
      <c r="D112" s="1">
        <v>112550</v>
      </c>
      <c r="E112" t="s">
        <v>21</v>
      </c>
      <c r="F112" t="s">
        <v>28</v>
      </c>
    </row>
    <row r="113" spans="1:6" x14ac:dyDescent="0.2">
      <c r="A113" t="s">
        <v>141</v>
      </c>
      <c r="B113" t="s">
        <v>7</v>
      </c>
      <c r="C113" t="s">
        <v>42</v>
      </c>
      <c r="D113" s="1">
        <v>88330</v>
      </c>
      <c r="E113" t="s">
        <v>21</v>
      </c>
      <c r="F113" t="s">
        <v>24</v>
      </c>
    </row>
    <row r="114" spans="1:6" x14ac:dyDescent="0.2">
      <c r="A114" t="s">
        <v>142</v>
      </c>
      <c r="B114" t="s">
        <v>12</v>
      </c>
      <c r="C114" t="s">
        <v>42</v>
      </c>
      <c r="D114" s="1">
        <v>116770</v>
      </c>
      <c r="E114" t="s">
        <v>9</v>
      </c>
      <c r="F114" t="s">
        <v>14</v>
      </c>
    </row>
    <row r="115" spans="1:6" x14ac:dyDescent="0.2">
      <c r="A115" t="s">
        <v>143</v>
      </c>
      <c r="B115" t="s">
        <v>7</v>
      </c>
      <c r="C115" t="s">
        <v>67</v>
      </c>
      <c r="D115" s="1">
        <v>40270</v>
      </c>
      <c r="E115" t="s">
        <v>21</v>
      </c>
      <c r="F115" t="s">
        <v>28</v>
      </c>
    </row>
    <row r="116" spans="1:6" x14ac:dyDescent="0.2">
      <c r="A116" t="s">
        <v>144</v>
      </c>
      <c r="C116" t="s">
        <v>34</v>
      </c>
      <c r="E116" t="s">
        <v>21</v>
      </c>
      <c r="F116" t="s">
        <v>28</v>
      </c>
    </row>
    <row r="117" spans="1:6" x14ac:dyDescent="0.2">
      <c r="A117" t="s">
        <v>145</v>
      </c>
      <c r="B117" t="s">
        <v>12</v>
      </c>
      <c r="C117" t="s">
        <v>34</v>
      </c>
      <c r="D117" s="1">
        <v>96640</v>
      </c>
      <c r="E117" t="s">
        <v>21</v>
      </c>
      <c r="F117" t="s">
        <v>10</v>
      </c>
    </row>
    <row r="118" spans="1:6" x14ac:dyDescent="0.2">
      <c r="A118" t="s">
        <v>146</v>
      </c>
      <c r="B118" t="s">
        <v>12</v>
      </c>
      <c r="C118" t="s">
        <v>34</v>
      </c>
      <c r="D118" s="1">
        <v>118100</v>
      </c>
      <c r="E118" t="s">
        <v>9</v>
      </c>
      <c r="F118" t="s">
        <v>28</v>
      </c>
    </row>
    <row r="119" spans="1:6" x14ac:dyDescent="0.2">
      <c r="A119" t="s">
        <v>147</v>
      </c>
      <c r="B119" t="s">
        <v>7</v>
      </c>
      <c r="C119" t="s">
        <v>13</v>
      </c>
      <c r="D119" s="1">
        <v>43600</v>
      </c>
      <c r="E119" t="s">
        <v>17</v>
      </c>
      <c r="F119" t="s">
        <v>28</v>
      </c>
    </row>
    <row r="120" spans="1:6" x14ac:dyDescent="0.2">
      <c r="A120" t="s">
        <v>148</v>
      </c>
      <c r="B120" t="s">
        <v>12</v>
      </c>
      <c r="C120" t="s">
        <v>20</v>
      </c>
      <c r="D120" s="1">
        <v>54520</v>
      </c>
      <c r="E120" t="s">
        <v>17</v>
      </c>
      <c r="F120" t="s">
        <v>24</v>
      </c>
    </row>
    <row r="121" spans="1:6" x14ac:dyDescent="0.2">
      <c r="A121" t="s">
        <v>149</v>
      </c>
      <c r="B121" t="s">
        <v>12</v>
      </c>
      <c r="C121" t="s">
        <v>50</v>
      </c>
      <c r="D121" s="1">
        <v>57750</v>
      </c>
      <c r="E121" t="s">
        <v>17</v>
      </c>
      <c r="F121" t="s">
        <v>28</v>
      </c>
    </row>
    <row r="122" spans="1:6" x14ac:dyDescent="0.2">
      <c r="A122" t="s">
        <v>150</v>
      </c>
      <c r="B122" t="s">
        <v>12</v>
      </c>
      <c r="C122" t="s">
        <v>42</v>
      </c>
      <c r="D122" s="1">
        <v>99970</v>
      </c>
      <c r="E122" t="s">
        <v>9</v>
      </c>
      <c r="F122" t="s">
        <v>28</v>
      </c>
    </row>
    <row r="123" spans="1:6" x14ac:dyDescent="0.2">
      <c r="A123" t="s">
        <v>151</v>
      </c>
      <c r="B123" t="s">
        <v>7</v>
      </c>
      <c r="C123" t="s">
        <v>8</v>
      </c>
      <c r="D123" s="1">
        <v>62200</v>
      </c>
      <c r="E123" t="s">
        <v>21</v>
      </c>
      <c r="F123" t="s">
        <v>10</v>
      </c>
    </row>
    <row r="124" spans="1:6" x14ac:dyDescent="0.2">
      <c r="A124" t="s">
        <v>152</v>
      </c>
      <c r="B124" t="s">
        <v>7</v>
      </c>
      <c r="C124" t="s">
        <v>27</v>
      </c>
      <c r="D124" s="1">
        <v>42990</v>
      </c>
      <c r="E124" t="s">
        <v>21</v>
      </c>
      <c r="F124" t="s">
        <v>28</v>
      </c>
    </row>
    <row r="125" spans="1:6" x14ac:dyDescent="0.2">
      <c r="A125" t="s">
        <v>153</v>
      </c>
      <c r="B125" t="s">
        <v>7</v>
      </c>
      <c r="C125" t="s">
        <v>23</v>
      </c>
      <c r="D125" s="1">
        <v>117810</v>
      </c>
      <c r="E125" t="s">
        <v>17</v>
      </c>
      <c r="F125" t="s">
        <v>28</v>
      </c>
    </row>
    <row r="126" spans="1:6" x14ac:dyDescent="0.2">
      <c r="A126" t="s">
        <v>154</v>
      </c>
      <c r="B126" t="s">
        <v>7</v>
      </c>
      <c r="C126" t="s">
        <v>31</v>
      </c>
      <c r="D126" s="1">
        <v>58130</v>
      </c>
      <c r="E126" t="s">
        <v>21</v>
      </c>
      <c r="F126" t="s">
        <v>28</v>
      </c>
    </row>
    <row r="127" spans="1:6" x14ac:dyDescent="0.2">
      <c r="A127" t="s">
        <v>155</v>
      </c>
      <c r="B127" t="s">
        <v>7</v>
      </c>
      <c r="C127" t="s">
        <v>31</v>
      </c>
      <c r="D127" s="1">
        <v>86840</v>
      </c>
      <c r="E127" t="s">
        <v>17</v>
      </c>
      <c r="F127" t="s">
        <v>28</v>
      </c>
    </row>
    <row r="128" spans="1:6" x14ac:dyDescent="0.2">
      <c r="A128" t="s">
        <v>156</v>
      </c>
      <c r="B128" t="s">
        <v>12</v>
      </c>
      <c r="C128" t="s">
        <v>53</v>
      </c>
      <c r="E128" t="s">
        <v>17</v>
      </c>
      <c r="F128" t="s">
        <v>28</v>
      </c>
    </row>
    <row r="129" spans="1:6" x14ac:dyDescent="0.2">
      <c r="A129" t="s">
        <v>157</v>
      </c>
      <c r="B129" t="s">
        <v>12</v>
      </c>
      <c r="C129" t="s">
        <v>37</v>
      </c>
      <c r="D129" s="1">
        <v>41700</v>
      </c>
      <c r="E129" t="s">
        <v>9</v>
      </c>
      <c r="F129" t="s">
        <v>14</v>
      </c>
    </row>
    <row r="130" spans="1:6" x14ac:dyDescent="0.2">
      <c r="A130" t="s">
        <v>158</v>
      </c>
      <c r="B130" t="s">
        <v>7</v>
      </c>
      <c r="C130" t="s">
        <v>20</v>
      </c>
      <c r="E130" t="s">
        <v>17</v>
      </c>
      <c r="F130" t="s">
        <v>28</v>
      </c>
    </row>
    <row r="131" spans="1:6" x14ac:dyDescent="0.2">
      <c r="A131" t="s">
        <v>159</v>
      </c>
      <c r="B131" t="s">
        <v>7</v>
      </c>
      <c r="C131" t="s">
        <v>27</v>
      </c>
      <c r="D131" s="1">
        <v>72880</v>
      </c>
      <c r="E131" t="s">
        <v>21</v>
      </c>
      <c r="F131" t="s">
        <v>28</v>
      </c>
    </row>
    <row r="132" spans="1:6" x14ac:dyDescent="0.2">
      <c r="A132" t="s">
        <v>99</v>
      </c>
      <c r="B132" t="s">
        <v>7</v>
      </c>
      <c r="C132" t="s">
        <v>50</v>
      </c>
      <c r="D132" s="1">
        <v>49670</v>
      </c>
      <c r="E132" t="s">
        <v>17</v>
      </c>
      <c r="F132" t="s">
        <v>14</v>
      </c>
    </row>
    <row r="133" spans="1:6" x14ac:dyDescent="0.2">
      <c r="A133" t="s">
        <v>160</v>
      </c>
      <c r="B133" t="s">
        <v>7</v>
      </c>
      <c r="C133" t="s">
        <v>53</v>
      </c>
      <c r="D133" s="1">
        <v>117150</v>
      </c>
      <c r="E133" t="s">
        <v>17</v>
      </c>
      <c r="F133" t="s">
        <v>28</v>
      </c>
    </row>
    <row r="134" spans="1:6" x14ac:dyDescent="0.2">
      <c r="A134" t="s">
        <v>161</v>
      </c>
      <c r="B134" t="s">
        <v>7</v>
      </c>
      <c r="C134" t="s">
        <v>27</v>
      </c>
      <c r="D134" s="1">
        <v>97020</v>
      </c>
      <c r="E134" t="s">
        <v>21</v>
      </c>
      <c r="F134" t="s">
        <v>24</v>
      </c>
    </row>
    <row r="135" spans="1:6" x14ac:dyDescent="0.2">
      <c r="A135" t="s">
        <v>162</v>
      </c>
      <c r="B135" t="s">
        <v>7</v>
      </c>
      <c r="C135" t="s">
        <v>42</v>
      </c>
      <c r="D135" s="1">
        <v>67510</v>
      </c>
      <c r="E135" t="s">
        <v>21</v>
      </c>
      <c r="F135" t="s">
        <v>18</v>
      </c>
    </row>
    <row r="136" spans="1:6" x14ac:dyDescent="0.2">
      <c r="A136" t="s">
        <v>163</v>
      </c>
      <c r="B136" t="s">
        <v>12</v>
      </c>
      <c r="C136" t="s">
        <v>27</v>
      </c>
      <c r="D136" s="1">
        <v>34830</v>
      </c>
      <c r="E136" t="s">
        <v>21</v>
      </c>
      <c r="F136" t="s">
        <v>28</v>
      </c>
    </row>
    <row r="137" spans="1:6" x14ac:dyDescent="0.2">
      <c r="A137" t="s">
        <v>164</v>
      </c>
      <c r="B137" t="s">
        <v>7</v>
      </c>
      <c r="C137" t="s">
        <v>20</v>
      </c>
      <c r="D137" s="1">
        <v>38730</v>
      </c>
      <c r="E137" t="s">
        <v>17</v>
      </c>
      <c r="F137" t="s">
        <v>28</v>
      </c>
    </row>
    <row r="138" spans="1:6" x14ac:dyDescent="0.2">
      <c r="A138" t="s">
        <v>165</v>
      </c>
      <c r="B138" t="s">
        <v>7</v>
      </c>
      <c r="C138" t="s">
        <v>31</v>
      </c>
      <c r="D138" s="1">
        <v>96790</v>
      </c>
      <c r="E138" t="s">
        <v>9</v>
      </c>
      <c r="F138" t="s">
        <v>14</v>
      </c>
    </row>
    <row r="139" spans="1:6" x14ac:dyDescent="0.2">
      <c r="A139" t="s">
        <v>166</v>
      </c>
      <c r="B139" t="s">
        <v>12</v>
      </c>
      <c r="C139" t="s">
        <v>13</v>
      </c>
      <c r="D139" s="1">
        <v>68040</v>
      </c>
      <c r="E139" t="s">
        <v>21</v>
      </c>
      <c r="F139" t="s">
        <v>14</v>
      </c>
    </row>
    <row r="140" spans="1:6" x14ac:dyDescent="0.2">
      <c r="A140" t="s">
        <v>167</v>
      </c>
      <c r="B140" t="s">
        <v>7</v>
      </c>
      <c r="C140" t="s">
        <v>34</v>
      </c>
      <c r="D140" s="1">
        <v>88510</v>
      </c>
      <c r="E140" t="s">
        <v>9</v>
      </c>
      <c r="F140" t="s">
        <v>28</v>
      </c>
    </row>
    <row r="141" spans="1:6" x14ac:dyDescent="0.2">
      <c r="A141" t="s">
        <v>168</v>
      </c>
      <c r="B141" t="s">
        <v>12</v>
      </c>
      <c r="C141" t="s">
        <v>27</v>
      </c>
      <c r="D141" s="1">
        <v>65350</v>
      </c>
      <c r="E141" t="s">
        <v>17</v>
      </c>
      <c r="F141" t="s">
        <v>51</v>
      </c>
    </row>
    <row r="142" spans="1:6" x14ac:dyDescent="0.2">
      <c r="A142" t="s">
        <v>169</v>
      </c>
      <c r="B142" t="s">
        <v>12</v>
      </c>
      <c r="C142" t="s">
        <v>37</v>
      </c>
      <c r="D142" s="1">
        <v>52000</v>
      </c>
      <c r="E142" t="s">
        <v>9</v>
      </c>
      <c r="F142" t="s">
        <v>18</v>
      </c>
    </row>
    <row r="143" spans="1:6" x14ac:dyDescent="0.2">
      <c r="A143" t="s">
        <v>170</v>
      </c>
      <c r="B143" t="s">
        <v>12</v>
      </c>
      <c r="C143" t="s">
        <v>27</v>
      </c>
      <c r="D143" s="1">
        <v>85740</v>
      </c>
      <c r="E143" t="s">
        <v>9</v>
      </c>
      <c r="F143" t="s">
        <v>28</v>
      </c>
    </row>
    <row r="144" spans="1:6" x14ac:dyDescent="0.2">
      <c r="A144" t="s">
        <v>171</v>
      </c>
      <c r="B144" t="s">
        <v>7</v>
      </c>
      <c r="C144" t="s">
        <v>50</v>
      </c>
      <c r="D144" s="1">
        <v>92500</v>
      </c>
      <c r="E144" t="s">
        <v>9</v>
      </c>
      <c r="F144" t="s">
        <v>14</v>
      </c>
    </row>
    <row r="145" spans="1:6" x14ac:dyDescent="0.2">
      <c r="A145" t="s">
        <v>172</v>
      </c>
      <c r="B145" t="s">
        <v>7</v>
      </c>
      <c r="C145" t="s">
        <v>8</v>
      </c>
      <c r="D145" s="1">
        <v>80770</v>
      </c>
      <c r="E145" t="s">
        <v>17</v>
      </c>
      <c r="F145" t="s">
        <v>10</v>
      </c>
    </row>
    <row r="146" spans="1:6" x14ac:dyDescent="0.2">
      <c r="A146" t="s">
        <v>173</v>
      </c>
      <c r="B146" t="s">
        <v>12</v>
      </c>
      <c r="C146" t="s">
        <v>37</v>
      </c>
      <c r="D146" s="1">
        <v>67820</v>
      </c>
      <c r="E146" t="s">
        <v>21</v>
      </c>
      <c r="F146" t="s">
        <v>18</v>
      </c>
    </row>
    <row r="147" spans="1:6" x14ac:dyDescent="0.2">
      <c r="A147" t="s">
        <v>26</v>
      </c>
      <c r="B147" t="s">
        <v>12</v>
      </c>
      <c r="C147" t="s">
        <v>27</v>
      </c>
      <c r="D147" s="1">
        <v>41160</v>
      </c>
      <c r="E147" t="s">
        <v>17</v>
      </c>
      <c r="F147" t="s">
        <v>14</v>
      </c>
    </row>
    <row r="148" spans="1:6" x14ac:dyDescent="0.2">
      <c r="A148" t="s">
        <v>174</v>
      </c>
      <c r="B148" t="s">
        <v>12</v>
      </c>
      <c r="C148" t="s">
        <v>13</v>
      </c>
      <c r="D148" s="1">
        <v>48060</v>
      </c>
      <c r="E148" t="s">
        <v>17</v>
      </c>
      <c r="F148" t="s">
        <v>24</v>
      </c>
    </row>
    <row r="149" spans="1:6" x14ac:dyDescent="0.2">
      <c r="A149" t="s">
        <v>175</v>
      </c>
      <c r="B149" t="s">
        <v>7</v>
      </c>
      <c r="C149" t="s">
        <v>42</v>
      </c>
      <c r="D149" s="1">
        <v>56830</v>
      </c>
      <c r="E149" t="s">
        <v>21</v>
      </c>
      <c r="F149" t="s">
        <v>10</v>
      </c>
    </row>
    <row r="150" spans="1:6" x14ac:dyDescent="0.2">
      <c r="A150" t="s">
        <v>176</v>
      </c>
      <c r="B150" t="s">
        <v>12</v>
      </c>
      <c r="C150" t="s">
        <v>37</v>
      </c>
      <c r="D150" s="1">
        <v>72500</v>
      </c>
      <c r="E150" t="s">
        <v>9</v>
      </c>
      <c r="F150" t="s">
        <v>51</v>
      </c>
    </row>
    <row r="151" spans="1:6" x14ac:dyDescent="0.2">
      <c r="A151" t="s">
        <v>177</v>
      </c>
      <c r="B151" t="s">
        <v>12</v>
      </c>
      <c r="C151" t="s">
        <v>31</v>
      </c>
      <c r="D151" s="1">
        <v>57080</v>
      </c>
      <c r="E151" t="s">
        <v>17</v>
      </c>
      <c r="F151" t="s">
        <v>28</v>
      </c>
    </row>
    <row r="152" spans="1:6" x14ac:dyDescent="0.2">
      <c r="A152" t="s">
        <v>178</v>
      </c>
      <c r="B152" t="s">
        <v>7</v>
      </c>
      <c r="C152" t="s">
        <v>37</v>
      </c>
      <c r="D152" s="1">
        <v>104080</v>
      </c>
      <c r="E152" t="s">
        <v>17</v>
      </c>
      <c r="F152" t="s">
        <v>51</v>
      </c>
    </row>
    <row r="153" spans="1:6" x14ac:dyDescent="0.2">
      <c r="A153" t="s">
        <v>179</v>
      </c>
      <c r="B153" t="s">
        <v>7</v>
      </c>
      <c r="C153" t="s">
        <v>67</v>
      </c>
      <c r="E153" t="s">
        <v>21</v>
      </c>
      <c r="F153" t="s">
        <v>18</v>
      </c>
    </row>
    <row r="154" spans="1:6" x14ac:dyDescent="0.2">
      <c r="A154" t="s">
        <v>180</v>
      </c>
      <c r="B154" t="s">
        <v>7</v>
      </c>
      <c r="C154" t="s">
        <v>20</v>
      </c>
      <c r="D154" s="1">
        <v>29770</v>
      </c>
      <c r="E154" t="s">
        <v>9</v>
      </c>
      <c r="F154" t="s">
        <v>14</v>
      </c>
    </row>
    <row r="155" spans="1:6" x14ac:dyDescent="0.2">
      <c r="A155" t="s">
        <v>181</v>
      </c>
      <c r="B155" t="s">
        <v>7</v>
      </c>
      <c r="C155" t="s">
        <v>20</v>
      </c>
      <c r="D155" s="1">
        <v>48690</v>
      </c>
      <c r="E155" t="s">
        <v>9</v>
      </c>
      <c r="F155" t="s">
        <v>28</v>
      </c>
    </row>
    <row r="156" spans="1:6" x14ac:dyDescent="0.2">
      <c r="A156" t="s">
        <v>182</v>
      </c>
      <c r="C156" t="s">
        <v>50</v>
      </c>
      <c r="D156" s="1">
        <v>70080</v>
      </c>
      <c r="E156" t="s">
        <v>9</v>
      </c>
      <c r="F156" t="s">
        <v>51</v>
      </c>
    </row>
    <row r="157" spans="1:6" x14ac:dyDescent="0.2">
      <c r="A157" t="s">
        <v>167</v>
      </c>
      <c r="B157" t="s">
        <v>7</v>
      </c>
      <c r="C157" t="s">
        <v>34</v>
      </c>
      <c r="D157" s="1">
        <v>88510</v>
      </c>
      <c r="E157" t="s">
        <v>21</v>
      </c>
      <c r="F157" t="s">
        <v>24</v>
      </c>
    </row>
    <row r="158" spans="1:6" x14ac:dyDescent="0.2">
      <c r="A158" t="s">
        <v>183</v>
      </c>
      <c r="B158" t="s">
        <v>12</v>
      </c>
      <c r="C158" t="s">
        <v>34</v>
      </c>
      <c r="D158" s="1">
        <v>69190</v>
      </c>
      <c r="E158" t="s">
        <v>17</v>
      </c>
      <c r="F158" t="s">
        <v>28</v>
      </c>
    </row>
    <row r="159" spans="1:6" x14ac:dyDescent="0.2">
      <c r="A159" t="s">
        <v>184</v>
      </c>
      <c r="B159" t="s">
        <v>7</v>
      </c>
      <c r="C159" t="s">
        <v>31</v>
      </c>
      <c r="D159" s="1">
        <v>37920</v>
      </c>
      <c r="E159" t="s">
        <v>17</v>
      </c>
      <c r="F159" t="s">
        <v>28</v>
      </c>
    </row>
    <row r="160" spans="1:6" x14ac:dyDescent="0.2">
      <c r="A160" t="s">
        <v>185</v>
      </c>
      <c r="B160" t="s">
        <v>7</v>
      </c>
      <c r="C160" t="s">
        <v>53</v>
      </c>
      <c r="D160" s="1">
        <v>89120</v>
      </c>
      <c r="E160" t="s">
        <v>9</v>
      </c>
      <c r="F160" t="s">
        <v>14</v>
      </c>
    </row>
    <row r="161" spans="1:6" x14ac:dyDescent="0.2">
      <c r="A161" t="s">
        <v>186</v>
      </c>
      <c r="B161" t="s">
        <v>12</v>
      </c>
      <c r="C161" t="s">
        <v>20</v>
      </c>
      <c r="D161" s="1">
        <v>48140</v>
      </c>
      <c r="E161" t="s">
        <v>17</v>
      </c>
      <c r="F161" t="s">
        <v>10</v>
      </c>
    </row>
    <row r="162" spans="1:6" x14ac:dyDescent="0.2">
      <c r="A162" t="s">
        <v>187</v>
      </c>
      <c r="B162" t="s">
        <v>7</v>
      </c>
      <c r="C162" t="s">
        <v>23</v>
      </c>
      <c r="D162" s="1">
        <v>69340</v>
      </c>
      <c r="E162" t="s">
        <v>9</v>
      </c>
      <c r="F162" t="s">
        <v>28</v>
      </c>
    </row>
    <row r="163" spans="1:6" x14ac:dyDescent="0.2">
      <c r="A163" t="s">
        <v>188</v>
      </c>
      <c r="B163" t="s">
        <v>7</v>
      </c>
      <c r="C163" t="s">
        <v>27</v>
      </c>
      <c r="D163" s="1">
        <v>71330</v>
      </c>
      <c r="E163" t="s">
        <v>21</v>
      </c>
      <c r="F163" t="s">
        <v>10</v>
      </c>
    </row>
    <row r="164" spans="1:6" x14ac:dyDescent="0.2">
      <c r="A164" t="s">
        <v>189</v>
      </c>
      <c r="B164" t="s">
        <v>12</v>
      </c>
      <c r="C164" t="s">
        <v>67</v>
      </c>
      <c r="D164" s="1">
        <v>67620</v>
      </c>
      <c r="E164" t="s">
        <v>17</v>
      </c>
      <c r="F164" t="s">
        <v>14</v>
      </c>
    </row>
    <row r="165" spans="1:6" x14ac:dyDescent="0.2">
      <c r="A165" t="s">
        <v>190</v>
      </c>
      <c r="B165" t="s">
        <v>12</v>
      </c>
      <c r="C165" t="s">
        <v>37</v>
      </c>
      <c r="D165" s="1">
        <v>69740</v>
      </c>
      <c r="E165" t="s">
        <v>9</v>
      </c>
      <c r="F165" t="s">
        <v>18</v>
      </c>
    </row>
    <row r="166" spans="1:6" x14ac:dyDescent="0.2">
      <c r="A166" t="s">
        <v>191</v>
      </c>
      <c r="B166" t="s">
        <v>12</v>
      </c>
      <c r="C166" t="s">
        <v>13</v>
      </c>
      <c r="D166" s="1">
        <v>44300</v>
      </c>
      <c r="E166" t="s">
        <v>9</v>
      </c>
      <c r="F166" t="s">
        <v>14</v>
      </c>
    </row>
    <row r="167" spans="1:6" x14ac:dyDescent="0.2">
      <c r="A167" t="s">
        <v>192</v>
      </c>
      <c r="B167" t="s">
        <v>12</v>
      </c>
      <c r="C167" t="s">
        <v>34</v>
      </c>
      <c r="D167" s="1">
        <v>40560</v>
      </c>
      <c r="E167" t="s">
        <v>9</v>
      </c>
      <c r="F167" t="s">
        <v>24</v>
      </c>
    </row>
    <row r="168" spans="1:6" x14ac:dyDescent="0.2">
      <c r="A168" t="s">
        <v>193</v>
      </c>
      <c r="B168" t="s">
        <v>12</v>
      </c>
      <c r="C168" t="s">
        <v>8</v>
      </c>
      <c r="D168" s="1">
        <v>115230</v>
      </c>
      <c r="E168" t="s">
        <v>17</v>
      </c>
      <c r="F168" t="s">
        <v>14</v>
      </c>
    </row>
    <row r="169" spans="1:6" x14ac:dyDescent="0.2">
      <c r="A169" t="s">
        <v>194</v>
      </c>
      <c r="B169" t="s">
        <v>12</v>
      </c>
      <c r="C169" t="s">
        <v>42</v>
      </c>
      <c r="D169" s="1">
        <v>39750</v>
      </c>
      <c r="E169" t="s">
        <v>21</v>
      </c>
      <c r="F169" t="s">
        <v>28</v>
      </c>
    </row>
    <row r="170" spans="1:6" x14ac:dyDescent="0.2">
      <c r="A170" t="s">
        <v>159</v>
      </c>
      <c r="B170" t="s">
        <v>7</v>
      </c>
      <c r="C170" t="s">
        <v>27</v>
      </c>
      <c r="D170" s="1">
        <v>72880</v>
      </c>
      <c r="E170" t="s">
        <v>9</v>
      </c>
      <c r="F170" t="s">
        <v>28</v>
      </c>
    </row>
    <row r="171" spans="1:6" x14ac:dyDescent="0.2">
      <c r="A171" t="s">
        <v>195</v>
      </c>
      <c r="C171" t="s">
        <v>50</v>
      </c>
      <c r="D171" s="1">
        <v>108970</v>
      </c>
      <c r="E171" t="s">
        <v>17</v>
      </c>
      <c r="F171" t="s">
        <v>28</v>
      </c>
    </row>
    <row r="172" spans="1:6" x14ac:dyDescent="0.2">
      <c r="A172" t="s">
        <v>196</v>
      </c>
      <c r="B172" t="s">
        <v>12</v>
      </c>
      <c r="C172" t="s">
        <v>13</v>
      </c>
      <c r="D172" s="1">
        <v>112570</v>
      </c>
      <c r="E172" t="s">
        <v>17</v>
      </c>
      <c r="F172" t="s">
        <v>24</v>
      </c>
    </row>
    <row r="173" spans="1:6" x14ac:dyDescent="0.2">
      <c r="A173" t="s">
        <v>197</v>
      </c>
      <c r="B173" t="s">
        <v>7</v>
      </c>
      <c r="C173" t="s">
        <v>53</v>
      </c>
      <c r="D173" s="1">
        <v>56810</v>
      </c>
      <c r="E173" t="s">
        <v>21</v>
      </c>
      <c r="F173" t="s">
        <v>24</v>
      </c>
    </row>
    <row r="174" spans="1:6" x14ac:dyDescent="0.2">
      <c r="A174" t="s">
        <v>198</v>
      </c>
      <c r="C174" t="s">
        <v>34</v>
      </c>
      <c r="D174" s="1">
        <v>42950</v>
      </c>
      <c r="E174" t="s">
        <v>17</v>
      </c>
      <c r="F174" t="s">
        <v>24</v>
      </c>
    </row>
    <row r="175" spans="1:6" x14ac:dyDescent="0.2">
      <c r="A175" t="s">
        <v>199</v>
      </c>
      <c r="B175" t="s">
        <v>12</v>
      </c>
      <c r="C175" t="s">
        <v>31</v>
      </c>
      <c r="D175" s="1">
        <v>42820</v>
      </c>
      <c r="E175" t="s">
        <v>21</v>
      </c>
      <c r="F175" t="s">
        <v>28</v>
      </c>
    </row>
    <row r="176" spans="1:6" x14ac:dyDescent="0.2">
      <c r="A176" t="s">
        <v>200</v>
      </c>
      <c r="B176" t="s">
        <v>12</v>
      </c>
      <c r="C176" t="s">
        <v>8</v>
      </c>
      <c r="D176" s="1">
        <v>57080</v>
      </c>
      <c r="E176" t="s">
        <v>21</v>
      </c>
      <c r="F176" t="s">
        <v>28</v>
      </c>
    </row>
    <row r="177" spans="1:6" x14ac:dyDescent="0.2">
      <c r="A177" t="s">
        <v>201</v>
      </c>
      <c r="B177" t="s">
        <v>12</v>
      </c>
      <c r="C177" t="s">
        <v>67</v>
      </c>
      <c r="D177" s="1">
        <v>101670</v>
      </c>
      <c r="E177" t="s">
        <v>21</v>
      </c>
      <c r="F177" t="s">
        <v>28</v>
      </c>
    </row>
    <row r="178" spans="1:6" x14ac:dyDescent="0.2">
      <c r="A178" t="s">
        <v>202</v>
      </c>
      <c r="B178" t="s">
        <v>12</v>
      </c>
      <c r="C178" t="s">
        <v>67</v>
      </c>
      <c r="D178" s="1">
        <v>104750</v>
      </c>
      <c r="E178" t="s">
        <v>21</v>
      </c>
      <c r="F178" t="s">
        <v>28</v>
      </c>
    </row>
    <row r="179" spans="1:6" x14ac:dyDescent="0.2">
      <c r="A179" t="s">
        <v>203</v>
      </c>
      <c r="B179" t="s">
        <v>7</v>
      </c>
      <c r="C179" t="s">
        <v>13</v>
      </c>
      <c r="D179" s="1">
        <v>43330</v>
      </c>
      <c r="E179" t="s">
        <v>17</v>
      </c>
      <c r="F179" t="s">
        <v>10</v>
      </c>
    </row>
    <row r="180" spans="1:6" x14ac:dyDescent="0.2">
      <c r="A180" t="s">
        <v>204</v>
      </c>
      <c r="B180" t="s">
        <v>7</v>
      </c>
      <c r="C180" t="s">
        <v>53</v>
      </c>
      <c r="D180" s="1">
        <v>61430</v>
      </c>
      <c r="E180" t="s">
        <v>21</v>
      </c>
      <c r="F180" t="s">
        <v>24</v>
      </c>
    </row>
    <row r="181" spans="1:6" x14ac:dyDescent="0.2">
      <c r="A181" t="s">
        <v>205</v>
      </c>
      <c r="B181" t="s">
        <v>7</v>
      </c>
      <c r="C181" t="s">
        <v>37</v>
      </c>
      <c r="D181" s="1">
        <v>105800</v>
      </c>
      <c r="E181" t="s">
        <v>21</v>
      </c>
      <c r="F181" t="s">
        <v>10</v>
      </c>
    </row>
    <row r="182" spans="1:6" x14ac:dyDescent="0.2">
      <c r="A182" t="s">
        <v>206</v>
      </c>
      <c r="B182" t="s">
        <v>7</v>
      </c>
      <c r="C182" t="s">
        <v>42</v>
      </c>
      <c r="D182" s="1">
        <v>99470</v>
      </c>
      <c r="E182" t="s">
        <v>21</v>
      </c>
      <c r="F182" t="s">
        <v>14</v>
      </c>
    </row>
    <row r="183" spans="1:6" x14ac:dyDescent="0.2">
      <c r="A183" t="s">
        <v>207</v>
      </c>
      <c r="B183" t="s">
        <v>12</v>
      </c>
      <c r="C183" t="s">
        <v>53</v>
      </c>
      <c r="D183" s="1">
        <v>68890</v>
      </c>
      <c r="E183" t="s">
        <v>21</v>
      </c>
      <c r="F183" t="s">
        <v>14</v>
      </c>
    </row>
    <row r="184" spans="1:6" x14ac:dyDescent="0.2">
      <c r="A184" t="s">
        <v>208</v>
      </c>
      <c r="B184" t="s">
        <v>12</v>
      </c>
      <c r="C184" t="s">
        <v>16</v>
      </c>
      <c r="D184" s="1">
        <v>58860</v>
      </c>
      <c r="E184" t="s">
        <v>21</v>
      </c>
      <c r="F184" t="s">
        <v>28</v>
      </c>
    </row>
    <row r="185" spans="1:6" x14ac:dyDescent="0.2">
      <c r="A185" t="s">
        <v>209</v>
      </c>
      <c r="B185" t="s">
        <v>12</v>
      </c>
      <c r="C185" t="s">
        <v>13</v>
      </c>
      <c r="D185" s="1">
        <v>86940</v>
      </c>
      <c r="E185" t="s">
        <v>21</v>
      </c>
      <c r="F185" t="s">
        <v>28</v>
      </c>
    </row>
    <row r="186" spans="1:6" x14ac:dyDescent="0.2">
      <c r="A186" t="s">
        <v>210</v>
      </c>
      <c r="B186" t="s">
        <v>7</v>
      </c>
      <c r="C186" t="s">
        <v>23</v>
      </c>
      <c r="D186" s="1">
        <v>118120</v>
      </c>
      <c r="E186" t="s">
        <v>9</v>
      </c>
      <c r="F186" t="s">
        <v>28</v>
      </c>
    </row>
    <row r="187" spans="1:6" x14ac:dyDescent="0.2">
      <c r="A187" t="s">
        <v>211</v>
      </c>
      <c r="B187" t="s">
        <v>7</v>
      </c>
      <c r="C187" t="s">
        <v>67</v>
      </c>
      <c r="D187" s="1">
        <v>91120</v>
      </c>
      <c r="E187" t="s">
        <v>21</v>
      </c>
      <c r="F187" t="s">
        <v>24</v>
      </c>
    </row>
    <row r="188" spans="1:6" x14ac:dyDescent="0.2">
      <c r="A188" t="s">
        <v>212</v>
      </c>
      <c r="B188" t="s">
        <v>7</v>
      </c>
      <c r="C188" t="s">
        <v>50</v>
      </c>
      <c r="D188" s="1">
        <v>41420</v>
      </c>
      <c r="E188" t="s">
        <v>17</v>
      </c>
      <c r="F188" t="s">
        <v>14</v>
      </c>
    </row>
    <row r="189" spans="1:6" x14ac:dyDescent="0.2">
      <c r="A189" t="s">
        <v>213</v>
      </c>
      <c r="B189" t="s">
        <v>12</v>
      </c>
      <c r="C189" t="s">
        <v>42</v>
      </c>
      <c r="D189" s="1">
        <v>86010</v>
      </c>
      <c r="E189" t="s">
        <v>21</v>
      </c>
      <c r="F189" t="s">
        <v>28</v>
      </c>
    </row>
    <row r="190" spans="1:6" x14ac:dyDescent="0.2">
      <c r="A190" t="s">
        <v>214</v>
      </c>
      <c r="B190" t="s">
        <v>7</v>
      </c>
      <c r="C190" t="s">
        <v>23</v>
      </c>
      <c r="D190" s="1">
        <v>30080</v>
      </c>
      <c r="E190" t="s">
        <v>17</v>
      </c>
      <c r="F190" t="s">
        <v>28</v>
      </c>
    </row>
    <row r="191" spans="1:6" x14ac:dyDescent="0.2">
      <c r="A191" t="s">
        <v>215</v>
      </c>
      <c r="B191" t="s">
        <v>7</v>
      </c>
      <c r="C191" t="s">
        <v>53</v>
      </c>
      <c r="D191" s="1">
        <v>96800</v>
      </c>
      <c r="E191" t="s">
        <v>17</v>
      </c>
      <c r="F191" t="s">
        <v>28</v>
      </c>
    </row>
    <row r="192" spans="1:6" x14ac:dyDescent="0.2">
      <c r="A192" t="s">
        <v>216</v>
      </c>
      <c r="B192" t="s">
        <v>12</v>
      </c>
      <c r="C192" t="s">
        <v>20</v>
      </c>
      <c r="D192" s="1">
        <v>31090</v>
      </c>
      <c r="E192" t="s">
        <v>9</v>
      </c>
      <c r="F192" t="s">
        <v>28</v>
      </c>
    </row>
    <row r="193" spans="1:6" x14ac:dyDescent="0.2">
      <c r="A193" t="s">
        <v>217</v>
      </c>
      <c r="B193" t="s">
        <v>12</v>
      </c>
      <c r="C193" t="s">
        <v>42</v>
      </c>
      <c r="D193" s="1">
        <v>96140</v>
      </c>
      <c r="E193" t="s">
        <v>9</v>
      </c>
      <c r="F193" t="s">
        <v>14</v>
      </c>
    </row>
    <row r="194" spans="1:6" x14ac:dyDescent="0.2">
      <c r="A194" t="s">
        <v>218</v>
      </c>
      <c r="B194" t="s">
        <v>12</v>
      </c>
      <c r="C194" t="s">
        <v>50</v>
      </c>
      <c r="D194" s="1">
        <v>98640</v>
      </c>
      <c r="E194" t="s">
        <v>21</v>
      </c>
      <c r="F194" t="s">
        <v>14</v>
      </c>
    </row>
    <row r="195" spans="1:6" x14ac:dyDescent="0.2">
      <c r="A195" t="s">
        <v>219</v>
      </c>
      <c r="B195" t="s">
        <v>12</v>
      </c>
      <c r="C195" t="s">
        <v>8</v>
      </c>
      <c r="D195" s="1">
        <v>71510</v>
      </c>
      <c r="E195" t="s">
        <v>9</v>
      </c>
      <c r="F195" t="s">
        <v>14</v>
      </c>
    </row>
    <row r="196" spans="1:6" x14ac:dyDescent="0.2">
      <c r="A196" t="s">
        <v>220</v>
      </c>
      <c r="B196" t="s">
        <v>12</v>
      </c>
      <c r="C196" t="s">
        <v>20</v>
      </c>
      <c r="D196" s="1">
        <v>86490</v>
      </c>
      <c r="E196" t="s">
        <v>21</v>
      </c>
      <c r="F196" t="s">
        <v>24</v>
      </c>
    </row>
    <row r="197" spans="1:6" x14ac:dyDescent="0.2">
      <c r="A197" t="s">
        <v>221</v>
      </c>
      <c r="C197" t="s">
        <v>13</v>
      </c>
      <c r="D197" s="1">
        <v>103240</v>
      </c>
      <c r="E197" t="s">
        <v>21</v>
      </c>
      <c r="F197" t="s">
        <v>14</v>
      </c>
    </row>
    <row r="198" spans="1:6" x14ac:dyDescent="0.2">
      <c r="A198" t="s">
        <v>222</v>
      </c>
      <c r="B198" t="s">
        <v>12</v>
      </c>
      <c r="C198" t="s">
        <v>8</v>
      </c>
      <c r="D198" s="1">
        <v>47550</v>
      </c>
      <c r="E198" t="s">
        <v>21</v>
      </c>
      <c r="F198" t="s">
        <v>28</v>
      </c>
    </row>
    <row r="199" spans="1:6" x14ac:dyDescent="0.2">
      <c r="A199" t="s">
        <v>223</v>
      </c>
      <c r="B199" t="s">
        <v>7</v>
      </c>
      <c r="C199" t="s">
        <v>8</v>
      </c>
      <c r="D199" s="1">
        <v>78490</v>
      </c>
      <c r="E199" t="s">
        <v>17</v>
      </c>
      <c r="F199" t="s">
        <v>28</v>
      </c>
    </row>
    <row r="200" spans="1:6" x14ac:dyDescent="0.2">
      <c r="A200" t="s">
        <v>224</v>
      </c>
      <c r="B200" t="s">
        <v>12</v>
      </c>
      <c r="C200" t="s">
        <v>13</v>
      </c>
      <c r="D200" s="1">
        <v>61050</v>
      </c>
      <c r="E200" t="s">
        <v>17</v>
      </c>
      <c r="F200" t="s">
        <v>28</v>
      </c>
    </row>
    <row r="201" spans="1:6" x14ac:dyDescent="0.2">
      <c r="A201" t="s">
        <v>225</v>
      </c>
      <c r="B201" t="s">
        <v>7</v>
      </c>
      <c r="C201" t="s">
        <v>37</v>
      </c>
      <c r="D201" s="1">
        <v>36370</v>
      </c>
      <c r="E201" t="s">
        <v>9</v>
      </c>
      <c r="F201" t="s">
        <v>14</v>
      </c>
    </row>
    <row r="202" spans="1:6" x14ac:dyDescent="0.2">
      <c r="A202" t="s">
        <v>226</v>
      </c>
      <c r="B202" t="s">
        <v>7</v>
      </c>
      <c r="C202" t="s">
        <v>34</v>
      </c>
      <c r="D202" s="1">
        <v>47290</v>
      </c>
      <c r="E202" t="s">
        <v>17</v>
      </c>
      <c r="F202" t="s">
        <v>28</v>
      </c>
    </row>
    <row r="203" spans="1:6" x14ac:dyDescent="0.2">
      <c r="A203" t="s">
        <v>227</v>
      </c>
      <c r="B203" t="s">
        <v>7</v>
      </c>
      <c r="C203" t="s">
        <v>8</v>
      </c>
      <c r="D203" s="1">
        <v>79650</v>
      </c>
      <c r="E203" t="s">
        <v>21</v>
      </c>
      <c r="F203" t="s">
        <v>14</v>
      </c>
    </row>
    <row r="204" spans="1:6" x14ac:dyDescent="0.2">
      <c r="A204" t="s">
        <v>228</v>
      </c>
      <c r="B204" t="s">
        <v>7</v>
      </c>
      <c r="C204" t="s">
        <v>37</v>
      </c>
      <c r="D204" s="1">
        <v>119660</v>
      </c>
      <c r="E204" t="s">
        <v>17</v>
      </c>
      <c r="F204" t="s">
        <v>28</v>
      </c>
    </row>
    <row r="205" spans="1:6" x14ac:dyDescent="0.2">
      <c r="A205" t="s">
        <v>229</v>
      </c>
      <c r="B205" t="s">
        <v>12</v>
      </c>
      <c r="C205" t="s">
        <v>23</v>
      </c>
      <c r="D205" s="1">
        <v>43200</v>
      </c>
      <c r="E205" t="s">
        <v>17</v>
      </c>
      <c r="F205" t="s">
        <v>28</v>
      </c>
    </row>
    <row r="206" spans="1:6" x14ac:dyDescent="0.2">
      <c r="A206" t="s">
        <v>230</v>
      </c>
      <c r="B206" t="s">
        <v>12</v>
      </c>
      <c r="C206" t="s">
        <v>37</v>
      </c>
      <c r="D206" s="1">
        <v>89830</v>
      </c>
      <c r="E206" t="s">
        <v>21</v>
      </c>
      <c r="F206" t="s">
        <v>10</v>
      </c>
    </row>
    <row r="207" spans="1:6" x14ac:dyDescent="0.2">
      <c r="A207" t="s">
        <v>231</v>
      </c>
      <c r="B207" t="s">
        <v>7</v>
      </c>
      <c r="C207" t="s">
        <v>53</v>
      </c>
      <c r="D207" s="1">
        <v>91500</v>
      </c>
      <c r="E207" t="s">
        <v>9</v>
      </c>
      <c r="F207" t="s">
        <v>24</v>
      </c>
    </row>
    <row r="208" spans="1:6" x14ac:dyDescent="0.2">
      <c r="A208" t="s">
        <v>232</v>
      </c>
      <c r="B208" t="s">
        <v>12</v>
      </c>
      <c r="C208" t="s">
        <v>31</v>
      </c>
      <c r="D208" s="1">
        <v>29670</v>
      </c>
      <c r="E208" t="s">
        <v>9</v>
      </c>
      <c r="F208" t="s">
        <v>10</v>
      </c>
    </row>
    <row r="209" spans="1:6" x14ac:dyDescent="0.2">
      <c r="A209" t="s">
        <v>233</v>
      </c>
      <c r="B209" t="s">
        <v>12</v>
      </c>
      <c r="C209" t="s">
        <v>23</v>
      </c>
      <c r="D209" s="1">
        <v>75720</v>
      </c>
      <c r="E209" t="s">
        <v>17</v>
      </c>
      <c r="F209" t="s">
        <v>51</v>
      </c>
    </row>
    <row r="210" spans="1:6" x14ac:dyDescent="0.2">
      <c r="A210" t="s">
        <v>234</v>
      </c>
      <c r="B210" t="s">
        <v>7</v>
      </c>
      <c r="C210" t="s">
        <v>16</v>
      </c>
      <c r="D210" s="1">
        <v>34830</v>
      </c>
      <c r="E210" t="s">
        <v>9</v>
      </c>
      <c r="F210" t="s">
        <v>24</v>
      </c>
    </row>
    <row r="211" spans="1:6" x14ac:dyDescent="0.2">
      <c r="A211" t="s">
        <v>235</v>
      </c>
      <c r="B211" t="s">
        <v>12</v>
      </c>
      <c r="C211" t="s">
        <v>31</v>
      </c>
      <c r="D211" s="1">
        <v>81900</v>
      </c>
      <c r="E211" t="s">
        <v>17</v>
      </c>
      <c r="F211" t="s">
        <v>28</v>
      </c>
    </row>
    <row r="212" spans="1:6" x14ac:dyDescent="0.2">
      <c r="A212" t="s">
        <v>236</v>
      </c>
      <c r="B212" t="s">
        <v>12</v>
      </c>
      <c r="C212" t="s">
        <v>27</v>
      </c>
      <c r="D212" s="1">
        <v>42380</v>
      </c>
      <c r="E212" t="s">
        <v>21</v>
      </c>
      <c r="F212" t="s">
        <v>14</v>
      </c>
    </row>
    <row r="213" spans="1:6" x14ac:dyDescent="0.2">
      <c r="A213" t="s">
        <v>237</v>
      </c>
      <c r="B213" t="s">
        <v>7</v>
      </c>
      <c r="C213" t="s">
        <v>67</v>
      </c>
      <c r="D213" s="1">
        <v>32620</v>
      </c>
      <c r="E213" t="s">
        <v>21</v>
      </c>
      <c r="F213" t="s">
        <v>14</v>
      </c>
    </row>
    <row r="214" spans="1:6" x14ac:dyDescent="0.2">
      <c r="A214" t="s">
        <v>238</v>
      </c>
      <c r="B214" t="s">
        <v>7</v>
      </c>
      <c r="C214" t="s">
        <v>67</v>
      </c>
      <c r="D214" s="1">
        <v>72040</v>
      </c>
      <c r="E214" t="s">
        <v>17</v>
      </c>
      <c r="F214" t="s">
        <v>28</v>
      </c>
    </row>
    <row r="215" spans="1:6" x14ac:dyDescent="0.2">
      <c r="A215" t="s">
        <v>239</v>
      </c>
      <c r="B215" t="s">
        <v>7</v>
      </c>
      <c r="C215" t="s">
        <v>37</v>
      </c>
      <c r="D215" s="1">
        <v>77740</v>
      </c>
      <c r="E215" t="s">
        <v>17</v>
      </c>
      <c r="F215" t="s">
        <v>14</v>
      </c>
    </row>
    <row r="216" spans="1:6" x14ac:dyDescent="0.2">
      <c r="A216" t="s">
        <v>240</v>
      </c>
      <c r="B216" t="s">
        <v>7</v>
      </c>
      <c r="C216" t="s">
        <v>34</v>
      </c>
      <c r="D216" s="1">
        <v>102140</v>
      </c>
      <c r="E216" t="s">
        <v>21</v>
      </c>
      <c r="F216" t="s">
        <v>28</v>
      </c>
    </row>
    <row r="217" spans="1:6" x14ac:dyDescent="0.2">
      <c r="A217" t="s">
        <v>241</v>
      </c>
      <c r="B217" t="s">
        <v>7</v>
      </c>
      <c r="C217" t="s">
        <v>20</v>
      </c>
      <c r="D217" s="1">
        <v>48630</v>
      </c>
      <c r="E217" t="s">
        <v>21</v>
      </c>
      <c r="F217" t="s">
        <v>18</v>
      </c>
    </row>
    <row r="218" spans="1:6" x14ac:dyDescent="0.2">
      <c r="A218" t="s">
        <v>242</v>
      </c>
      <c r="B218" t="s">
        <v>12</v>
      </c>
      <c r="C218" t="s">
        <v>20</v>
      </c>
      <c r="D218" s="1">
        <v>105960</v>
      </c>
      <c r="E218" t="s">
        <v>17</v>
      </c>
      <c r="F218" t="s">
        <v>24</v>
      </c>
    </row>
    <row r="219" spans="1:6" x14ac:dyDescent="0.2">
      <c r="A219" t="s">
        <v>243</v>
      </c>
      <c r="B219" t="s">
        <v>12</v>
      </c>
      <c r="C219" t="s">
        <v>50</v>
      </c>
      <c r="D219" s="1">
        <v>97400</v>
      </c>
      <c r="E219" t="s">
        <v>9</v>
      </c>
      <c r="F219" t="s">
        <v>14</v>
      </c>
    </row>
    <row r="220" spans="1:6" x14ac:dyDescent="0.2">
      <c r="A220" t="s">
        <v>244</v>
      </c>
      <c r="C220" t="s">
        <v>27</v>
      </c>
      <c r="D220" s="1">
        <v>99450</v>
      </c>
      <c r="E220" t="s">
        <v>17</v>
      </c>
      <c r="F220" t="s">
        <v>28</v>
      </c>
    </row>
    <row r="221" spans="1:6" x14ac:dyDescent="0.2">
      <c r="A221" t="s">
        <v>245</v>
      </c>
      <c r="B221" t="s">
        <v>7</v>
      </c>
      <c r="C221" t="s">
        <v>53</v>
      </c>
      <c r="D221" s="1">
        <v>82670</v>
      </c>
      <c r="E221" t="s">
        <v>21</v>
      </c>
      <c r="F221" t="s">
        <v>28</v>
      </c>
    </row>
    <row r="222" spans="1:6" x14ac:dyDescent="0.2">
      <c r="A222" t="s">
        <v>246</v>
      </c>
      <c r="B222" t="s">
        <v>12</v>
      </c>
      <c r="C222" t="s">
        <v>67</v>
      </c>
      <c r="D222" s="1">
        <v>99200</v>
      </c>
      <c r="E222" t="s">
        <v>9</v>
      </c>
      <c r="F222" t="s">
        <v>10</v>
      </c>
    </row>
    <row r="223" spans="1:6" x14ac:dyDescent="0.2">
      <c r="A223" t="s">
        <v>247</v>
      </c>
      <c r="B223" t="s">
        <v>7</v>
      </c>
      <c r="C223" t="s">
        <v>20</v>
      </c>
      <c r="D223" s="1">
        <v>111480</v>
      </c>
      <c r="E223" t="s">
        <v>21</v>
      </c>
      <c r="F223" t="s">
        <v>24</v>
      </c>
    </row>
    <row r="224" spans="1:6" x14ac:dyDescent="0.2">
      <c r="A224" t="s">
        <v>248</v>
      </c>
      <c r="B224" t="s">
        <v>7</v>
      </c>
      <c r="C224" t="s">
        <v>50</v>
      </c>
      <c r="D224" s="1">
        <v>84940</v>
      </c>
      <c r="E224" t="s">
        <v>21</v>
      </c>
      <c r="F224" t="s">
        <v>24</v>
      </c>
    </row>
    <row r="225" spans="1:6" x14ac:dyDescent="0.2">
      <c r="A225" t="s">
        <v>249</v>
      </c>
      <c r="B225" t="s">
        <v>12</v>
      </c>
      <c r="C225" t="s">
        <v>23</v>
      </c>
      <c r="D225" s="1">
        <v>95340</v>
      </c>
      <c r="E225" t="s">
        <v>9</v>
      </c>
      <c r="F225" t="s">
        <v>24</v>
      </c>
    </row>
    <row r="226" spans="1:6" x14ac:dyDescent="0.2">
      <c r="A226" t="s">
        <v>250</v>
      </c>
      <c r="B226" t="s">
        <v>12</v>
      </c>
      <c r="C226" t="s">
        <v>37</v>
      </c>
      <c r="D226" s="1">
        <v>47960</v>
      </c>
      <c r="E226" t="s">
        <v>21</v>
      </c>
      <c r="F226" t="s">
        <v>24</v>
      </c>
    </row>
    <row r="227" spans="1:6" x14ac:dyDescent="0.2">
      <c r="A227" t="s">
        <v>251</v>
      </c>
      <c r="C227" t="s">
        <v>50</v>
      </c>
      <c r="D227" s="1">
        <v>56710</v>
      </c>
      <c r="E227" t="s">
        <v>21</v>
      </c>
      <c r="F227" t="s">
        <v>28</v>
      </c>
    </row>
    <row r="228" spans="1:6" x14ac:dyDescent="0.2">
      <c r="A228" t="s">
        <v>252</v>
      </c>
      <c r="B228" t="s">
        <v>12</v>
      </c>
      <c r="C228" t="s">
        <v>27</v>
      </c>
      <c r="D228" s="1">
        <v>71180</v>
      </c>
      <c r="E228" t="s">
        <v>17</v>
      </c>
      <c r="F228" t="s">
        <v>14</v>
      </c>
    </row>
    <row r="229" spans="1:6" x14ac:dyDescent="0.2">
      <c r="A229" t="s">
        <v>253</v>
      </c>
      <c r="B229" t="s">
        <v>7</v>
      </c>
      <c r="C229" t="s">
        <v>42</v>
      </c>
      <c r="E229" t="s">
        <v>17</v>
      </c>
      <c r="F229" t="s">
        <v>28</v>
      </c>
    </row>
    <row r="230" spans="1:6" x14ac:dyDescent="0.2">
      <c r="A230" t="s">
        <v>254</v>
      </c>
      <c r="B230" t="s">
        <v>12</v>
      </c>
      <c r="C230" t="s">
        <v>50</v>
      </c>
      <c r="D230" s="1">
        <v>78180</v>
      </c>
      <c r="E230" t="s">
        <v>9</v>
      </c>
      <c r="F230" t="s">
        <v>10</v>
      </c>
    </row>
    <row r="231" spans="1:6" x14ac:dyDescent="0.2">
      <c r="A231" t="s">
        <v>255</v>
      </c>
      <c r="B231" t="s">
        <v>12</v>
      </c>
      <c r="C231" t="s">
        <v>42</v>
      </c>
      <c r="D231" s="1">
        <v>84750</v>
      </c>
      <c r="E231" t="s">
        <v>9</v>
      </c>
      <c r="F231" t="s">
        <v>28</v>
      </c>
    </row>
    <row r="232" spans="1:6" x14ac:dyDescent="0.2">
      <c r="A232" t="s">
        <v>256</v>
      </c>
      <c r="B232" t="s">
        <v>12</v>
      </c>
      <c r="C232" t="s">
        <v>20</v>
      </c>
      <c r="D232" s="1">
        <v>98970</v>
      </c>
      <c r="E232" t="s">
        <v>9</v>
      </c>
      <c r="F232" t="s">
        <v>18</v>
      </c>
    </row>
    <row r="233" spans="1:6" x14ac:dyDescent="0.2">
      <c r="A233" t="s">
        <v>257</v>
      </c>
      <c r="B233" t="s">
        <v>7</v>
      </c>
      <c r="C233" t="s">
        <v>37</v>
      </c>
      <c r="D233" s="1">
        <v>76560</v>
      </c>
      <c r="E233" t="s">
        <v>21</v>
      </c>
      <c r="F233" t="s">
        <v>14</v>
      </c>
    </row>
    <row r="234" spans="1:6" x14ac:dyDescent="0.2">
      <c r="A234" t="s">
        <v>258</v>
      </c>
      <c r="B234" t="s">
        <v>7</v>
      </c>
      <c r="C234" t="s">
        <v>23</v>
      </c>
      <c r="E234" t="s">
        <v>21</v>
      </c>
      <c r="F234" t="s">
        <v>28</v>
      </c>
    </row>
    <row r="235" spans="1:6" x14ac:dyDescent="0.2">
      <c r="A235" t="s">
        <v>259</v>
      </c>
      <c r="B235" t="s">
        <v>12</v>
      </c>
      <c r="C235" t="s">
        <v>8</v>
      </c>
      <c r="D235" s="1">
        <v>35930</v>
      </c>
      <c r="E235" t="s">
        <v>17</v>
      </c>
      <c r="F235" t="s">
        <v>28</v>
      </c>
    </row>
    <row r="236" spans="1:6" x14ac:dyDescent="0.2">
      <c r="A236" t="s">
        <v>260</v>
      </c>
      <c r="B236" t="s">
        <v>12</v>
      </c>
      <c r="C236" t="s">
        <v>8</v>
      </c>
      <c r="D236" s="1">
        <v>104410</v>
      </c>
      <c r="E236" t="s">
        <v>21</v>
      </c>
      <c r="F236" t="s">
        <v>28</v>
      </c>
    </row>
    <row r="237" spans="1:6" x14ac:dyDescent="0.2">
      <c r="A237" t="s">
        <v>261</v>
      </c>
      <c r="B237" t="s">
        <v>12</v>
      </c>
      <c r="C237" t="s">
        <v>8</v>
      </c>
      <c r="D237" s="1">
        <v>84600</v>
      </c>
      <c r="E237" t="s">
        <v>17</v>
      </c>
      <c r="F237" t="s">
        <v>51</v>
      </c>
    </row>
    <row r="238" spans="1:6" x14ac:dyDescent="0.2">
      <c r="A238" t="s">
        <v>262</v>
      </c>
      <c r="B238" t="s">
        <v>12</v>
      </c>
      <c r="C238" t="s">
        <v>37</v>
      </c>
      <c r="D238" s="1">
        <v>68800</v>
      </c>
      <c r="E238" t="s">
        <v>9</v>
      </c>
      <c r="F238" t="s">
        <v>24</v>
      </c>
    </row>
    <row r="239" spans="1:6" x14ac:dyDescent="0.2">
      <c r="A239" t="s">
        <v>263</v>
      </c>
      <c r="B239" t="s">
        <v>7</v>
      </c>
      <c r="C239" t="s">
        <v>16</v>
      </c>
      <c r="D239" s="1">
        <v>38660</v>
      </c>
      <c r="E239" t="s">
        <v>9</v>
      </c>
      <c r="F239" t="s">
        <v>14</v>
      </c>
    </row>
    <row r="240" spans="1:6" x14ac:dyDescent="0.2">
      <c r="A240" t="s">
        <v>264</v>
      </c>
      <c r="B240" t="s">
        <v>7</v>
      </c>
      <c r="C240" t="s">
        <v>27</v>
      </c>
      <c r="D240" s="1">
        <v>86560</v>
      </c>
      <c r="E240" t="s">
        <v>17</v>
      </c>
      <c r="F240" t="s">
        <v>28</v>
      </c>
    </row>
    <row r="241" spans="1:6" x14ac:dyDescent="0.2">
      <c r="A241" t="s">
        <v>265</v>
      </c>
      <c r="B241" t="s">
        <v>12</v>
      </c>
      <c r="C241" t="s">
        <v>23</v>
      </c>
      <c r="D241" s="1">
        <v>107340</v>
      </c>
      <c r="E241" t="s">
        <v>17</v>
      </c>
      <c r="F241" t="s">
        <v>28</v>
      </c>
    </row>
    <row r="242" spans="1:6" x14ac:dyDescent="0.2">
      <c r="A242" t="s">
        <v>266</v>
      </c>
      <c r="B242" t="s">
        <v>12</v>
      </c>
      <c r="C242" t="s">
        <v>20</v>
      </c>
      <c r="D242" s="1">
        <v>111050</v>
      </c>
      <c r="E242" t="s">
        <v>17</v>
      </c>
      <c r="F242" t="s">
        <v>10</v>
      </c>
    </row>
    <row r="243" spans="1:6" x14ac:dyDescent="0.2">
      <c r="A243" t="s">
        <v>267</v>
      </c>
      <c r="B243" t="s">
        <v>12</v>
      </c>
      <c r="C243" t="s">
        <v>27</v>
      </c>
      <c r="E243" t="s">
        <v>17</v>
      </c>
      <c r="F243" t="s">
        <v>28</v>
      </c>
    </row>
    <row r="244" spans="1:6" x14ac:dyDescent="0.2">
      <c r="A244" t="s">
        <v>268</v>
      </c>
      <c r="B244" t="s">
        <v>7</v>
      </c>
      <c r="C244" t="s">
        <v>42</v>
      </c>
      <c r="D244" s="1">
        <v>75320</v>
      </c>
      <c r="E244" t="s">
        <v>9</v>
      </c>
      <c r="F244" t="s">
        <v>51</v>
      </c>
    </row>
    <row r="245" spans="1:6" x14ac:dyDescent="0.2">
      <c r="A245" t="s">
        <v>269</v>
      </c>
      <c r="B245" t="s">
        <v>7</v>
      </c>
      <c r="C245" t="s">
        <v>20</v>
      </c>
      <c r="D245" s="1">
        <v>57910</v>
      </c>
      <c r="E245" t="s">
        <v>21</v>
      </c>
      <c r="F245" t="s">
        <v>28</v>
      </c>
    </row>
    <row r="246" spans="1:6" x14ac:dyDescent="0.2">
      <c r="A246" t="s">
        <v>270</v>
      </c>
      <c r="B246" t="s">
        <v>12</v>
      </c>
      <c r="C246" t="s">
        <v>20</v>
      </c>
      <c r="D246" s="1">
        <v>29490</v>
      </c>
      <c r="E246" t="s">
        <v>17</v>
      </c>
      <c r="F246" t="s">
        <v>18</v>
      </c>
    </row>
    <row r="247" spans="1:6" x14ac:dyDescent="0.2">
      <c r="A247" t="s">
        <v>271</v>
      </c>
      <c r="B247" t="s">
        <v>7</v>
      </c>
      <c r="C247" t="s">
        <v>27</v>
      </c>
      <c r="D247" s="1">
        <v>52670</v>
      </c>
      <c r="E247" t="s">
        <v>21</v>
      </c>
      <c r="F247" t="s">
        <v>28</v>
      </c>
    </row>
    <row r="248" spans="1:6" x14ac:dyDescent="0.2">
      <c r="A248" t="s">
        <v>272</v>
      </c>
      <c r="B248" t="s">
        <v>7</v>
      </c>
      <c r="C248" t="s">
        <v>53</v>
      </c>
      <c r="D248" s="1">
        <v>48530</v>
      </c>
      <c r="E248" t="s">
        <v>17</v>
      </c>
      <c r="F248" t="s">
        <v>28</v>
      </c>
    </row>
    <row r="249" spans="1:6" x14ac:dyDescent="0.2">
      <c r="A249" t="s">
        <v>273</v>
      </c>
      <c r="B249" t="s">
        <v>7</v>
      </c>
      <c r="C249" t="s">
        <v>50</v>
      </c>
      <c r="D249" s="1">
        <v>105470</v>
      </c>
      <c r="E249" t="s">
        <v>17</v>
      </c>
      <c r="F249" t="s">
        <v>28</v>
      </c>
    </row>
    <row r="250" spans="1:6" x14ac:dyDescent="0.2">
      <c r="A250" t="s">
        <v>274</v>
      </c>
      <c r="B250" t="s">
        <v>12</v>
      </c>
      <c r="C250" t="s">
        <v>42</v>
      </c>
      <c r="D250" s="1">
        <v>98200</v>
      </c>
      <c r="E250" t="s">
        <v>17</v>
      </c>
      <c r="F250" t="s">
        <v>24</v>
      </c>
    </row>
    <row r="251" spans="1:6" x14ac:dyDescent="0.2">
      <c r="A251" t="s">
        <v>275</v>
      </c>
      <c r="B251" t="s">
        <v>7</v>
      </c>
      <c r="C251" t="s">
        <v>27</v>
      </c>
      <c r="D251" s="1">
        <v>106190</v>
      </c>
      <c r="E251" t="s">
        <v>17</v>
      </c>
      <c r="F251" t="s">
        <v>10</v>
      </c>
    </row>
    <row r="252" spans="1:6" x14ac:dyDescent="0.2">
      <c r="A252" t="s">
        <v>276</v>
      </c>
      <c r="B252" t="s">
        <v>7</v>
      </c>
      <c r="C252" t="s">
        <v>8</v>
      </c>
      <c r="D252" s="1">
        <v>52610</v>
      </c>
      <c r="E252" t="s">
        <v>9</v>
      </c>
      <c r="F252" t="s">
        <v>24</v>
      </c>
    </row>
    <row r="253" spans="1:6" x14ac:dyDescent="0.2">
      <c r="A253" t="s">
        <v>277</v>
      </c>
      <c r="C253" t="s">
        <v>20</v>
      </c>
      <c r="D253" s="1">
        <v>63450</v>
      </c>
      <c r="E253" t="s">
        <v>17</v>
      </c>
      <c r="F253" t="s">
        <v>14</v>
      </c>
    </row>
    <row r="254" spans="1:6" x14ac:dyDescent="0.2">
      <c r="A254" t="s">
        <v>278</v>
      </c>
      <c r="B254" t="s">
        <v>7</v>
      </c>
      <c r="C254" t="s">
        <v>53</v>
      </c>
      <c r="D254" s="1">
        <v>74710</v>
      </c>
      <c r="E254" t="s">
        <v>17</v>
      </c>
      <c r="F254" t="s">
        <v>14</v>
      </c>
    </row>
    <row r="255" spans="1:6" x14ac:dyDescent="0.2">
      <c r="A255" t="s">
        <v>279</v>
      </c>
      <c r="B255" t="s">
        <v>12</v>
      </c>
      <c r="C255" t="s">
        <v>8</v>
      </c>
      <c r="D255" s="1">
        <v>60330</v>
      </c>
      <c r="E255" t="s">
        <v>9</v>
      </c>
      <c r="F255" t="s">
        <v>28</v>
      </c>
    </row>
    <row r="256" spans="1:6" x14ac:dyDescent="0.2">
      <c r="A256" t="s">
        <v>280</v>
      </c>
      <c r="B256" t="s">
        <v>7</v>
      </c>
      <c r="C256" t="s">
        <v>8</v>
      </c>
      <c r="D256" s="1">
        <v>61010</v>
      </c>
      <c r="E256" t="s">
        <v>21</v>
      </c>
      <c r="F256" t="s">
        <v>28</v>
      </c>
    </row>
    <row r="257" spans="1:6" x14ac:dyDescent="0.2">
      <c r="A257" t="s">
        <v>281</v>
      </c>
      <c r="B257" t="s">
        <v>12</v>
      </c>
      <c r="C257" t="s">
        <v>53</v>
      </c>
      <c r="D257" s="1">
        <v>76300</v>
      </c>
      <c r="E257" t="s">
        <v>21</v>
      </c>
      <c r="F257" t="s">
        <v>18</v>
      </c>
    </row>
    <row r="258" spans="1:6" x14ac:dyDescent="0.2">
      <c r="A258" t="s">
        <v>282</v>
      </c>
      <c r="B258" t="s">
        <v>7</v>
      </c>
      <c r="C258" t="s">
        <v>67</v>
      </c>
      <c r="D258" s="1">
        <v>117020</v>
      </c>
      <c r="E258" t="s">
        <v>21</v>
      </c>
      <c r="F258" t="s">
        <v>28</v>
      </c>
    </row>
    <row r="259" spans="1:6" x14ac:dyDescent="0.2">
      <c r="A259" t="s">
        <v>283</v>
      </c>
      <c r="B259" t="s">
        <v>7</v>
      </c>
      <c r="C259" t="s">
        <v>67</v>
      </c>
      <c r="D259" s="1">
        <v>77130</v>
      </c>
      <c r="E259" t="s">
        <v>9</v>
      </c>
      <c r="F259" t="s">
        <v>51</v>
      </c>
    </row>
    <row r="260" spans="1:6" x14ac:dyDescent="0.2">
      <c r="A260" t="s">
        <v>284</v>
      </c>
      <c r="B260" t="s">
        <v>12</v>
      </c>
      <c r="C260" t="s">
        <v>27</v>
      </c>
      <c r="D260" s="1">
        <v>106930</v>
      </c>
      <c r="E260" t="s">
        <v>9</v>
      </c>
      <c r="F260" t="s">
        <v>28</v>
      </c>
    </row>
    <row r="261" spans="1:6" x14ac:dyDescent="0.2">
      <c r="A261" t="s">
        <v>285</v>
      </c>
      <c r="B261" t="s">
        <v>7</v>
      </c>
      <c r="C261" t="s">
        <v>13</v>
      </c>
      <c r="D261" s="1">
        <v>62090</v>
      </c>
      <c r="E261" t="s">
        <v>17</v>
      </c>
      <c r="F261" t="s">
        <v>10</v>
      </c>
    </row>
    <row r="262" spans="1:6" x14ac:dyDescent="0.2">
      <c r="A262" t="s">
        <v>286</v>
      </c>
      <c r="B262" t="s">
        <v>12</v>
      </c>
      <c r="C262" t="s">
        <v>67</v>
      </c>
      <c r="D262" s="1">
        <v>61330</v>
      </c>
      <c r="E262" t="s">
        <v>9</v>
      </c>
      <c r="F262" t="s">
        <v>28</v>
      </c>
    </row>
    <row r="263" spans="1:6" x14ac:dyDescent="0.2">
      <c r="A263" t="s">
        <v>287</v>
      </c>
      <c r="B263" t="s">
        <v>12</v>
      </c>
      <c r="C263" t="s">
        <v>42</v>
      </c>
      <c r="D263" s="1">
        <v>41600</v>
      </c>
      <c r="E263" t="s">
        <v>17</v>
      </c>
      <c r="F263" t="s">
        <v>18</v>
      </c>
    </row>
    <row r="264" spans="1:6" x14ac:dyDescent="0.2">
      <c r="A264" t="s">
        <v>288</v>
      </c>
      <c r="C264" t="s">
        <v>67</v>
      </c>
      <c r="D264" s="1">
        <v>105870</v>
      </c>
      <c r="E264" t="s">
        <v>17</v>
      </c>
      <c r="F264" t="s">
        <v>51</v>
      </c>
    </row>
    <row r="265" spans="1:6" x14ac:dyDescent="0.2">
      <c r="A265" t="s">
        <v>289</v>
      </c>
      <c r="B265" t="s">
        <v>12</v>
      </c>
      <c r="C265" t="s">
        <v>27</v>
      </c>
      <c r="D265" s="1">
        <v>118300</v>
      </c>
      <c r="E265" t="s">
        <v>21</v>
      </c>
      <c r="F265" t="s">
        <v>28</v>
      </c>
    </row>
    <row r="266" spans="1:6" x14ac:dyDescent="0.2">
      <c r="A266" t="s">
        <v>290</v>
      </c>
      <c r="B266" t="s">
        <v>12</v>
      </c>
      <c r="C266" t="s">
        <v>50</v>
      </c>
      <c r="D266" s="1">
        <v>99680</v>
      </c>
      <c r="E266" t="s">
        <v>21</v>
      </c>
      <c r="F266" t="s">
        <v>14</v>
      </c>
    </row>
    <row r="267" spans="1:6" x14ac:dyDescent="0.2">
      <c r="A267" t="s">
        <v>291</v>
      </c>
      <c r="B267" t="s">
        <v>12</v>
      </c>
      <c r="C267" t="s">
        <v>8</v>
      </c>
      <c r="D267" s="1">
        <v>101500</v>
      </c>
      <c r="E267" t="s">
        <v>17</v>
      </c>
      <c r="F267" t="s">
        <v>14</v>
      </c>
    </row>
    <row r="268" spans="1:6" x14ac:dyDescent="0.2">
      <c r="A268" t="s">
        <v>292</v>
      </c>
      <c r="B268" t="s">
        <v>12</v>
      </c>
      <c r="C268" t="s">
        <v>27</v>
      </c>
      <c r="D268" s="1">
        <v>46160</v>
      </c>
      <c r="E268" t="s">
        <v>21</v>
      </c>
      <c r="F268" t="s">
        <v>28</v>
      </c>
    </row>
    <row r="269" spans="1:6" x14ac:dyDescent="0.2">
      <c r="A269" t="s">
        <v>293</v>
      </c>
      <c r="B269" t="s">
        <v>12</v>
      </c>
      <c r="C269" t="s">
        <v>8</v>
      </c>
      <c r="D269" s="1">
        <v>41930</v>
      </c>
      <c r="E269" t="s">
        <v>9</v>
      </c>
      <c r="F269" t="s">
        <v>28</v>
      </c>
    </row>
    <row r="270" spans="1:6" x14ac:dyDescent="0.2">
      <c r="A270" t="s">
        <v>294</v>
      </c>
      <c r="B270" t="s">
        <v>7</v>
      </c>
      <c r="C270" t="s">
        <v>34</v>
      </c>
      <c r="D270" s="1">
        <v>73360</v>
      </c>
      <c r="E270" t="s">
        <v>21</v>
      </c>
      <c r="F270" t="s">
        <v>28</v>
      </c>
    </row>
    <row r="271" spans="1:6" x14ac:dyDescent="0.2">
      <c r="A271" t="s">
        <v>295</v>
      </c>
      <c r="B271" t="s">
        <v>12</v>
      </c>
      <c r="C271" t="s">
        <v>31</v>
      </c>
      <c r="D271" s="1">
        <v>119550</v>
      </c>
      <c r="E271" t="s">
        <v>17</v>
      </c>
      <c r="F271" t="s">
        <v>14</v>
      </c>
    </row>
    <row r="272" spans="1:6" x14ac:dyDescent="0.2">
      <c r="A272" t="s">
        <v>296</v>
      </c>
      <c r="B272" t="s">
        <v>12</v>
      </c>
      <c r="C272" t="s">
        <v>27</v>
      </c>
      <c r="D272" s="1">
        <v>53240</v>
      </c>
      <c r="E272" t="s">
        <v>17</v>
      </c>
      <c r="F272" t="s">
        <v>14</v>
      </c>
    </row>
    <row r="273" spans="1:6" x14ac:dyDescent="0.2">
      <c r="A273" t="s">
        <v>297</v>
      </c>
      <c r="B273" t="s">
        <v>7</v>
      </c>
      <c r="C273" t="s">
        <v>34</v>
      </c>
      <c r="D273" s="1">
        <v>90880</v>
      </c>
      <c r="E273" t="s">
        <v>21</v>
      </c>
      <c r="F273" t="s">
        <v>28</v>
      </c>
    </row>
    <row r="274" spans="1:6" x14ac:dyDescent="0.2">
      <c r="A274" t="s">
        <v>129</v>
      </c>
      <c r="B274" t="s">
        <v>12</v>
      </c>
      <c r="C274" t="s">
        <v>50</v>
      </c>
      <c r="D274" s="1">
        <v>44450</v>
      </c>
      <c r="E274" t="s">
        <v>21</v>
      </c>
      <c r="F274" t="s">
        <v>51</v>
      </c>
    </row>
    <row r="275" spans="1:6" x14ac:dyDescent="0.2">
      <c r="A275" t="s">
        <v>298</v>
      </c>
      <c r="B275" t="s">
        <v>7</v>
      </c>
      <c r="C275" t="s">
        <v>23</v>
      </c>
      <c r="D275" s="1">
        <v>47670</v>
      </c>
      <c r="E275" t="s">
        <v>17</v>
      </c>
      <c r="F275" t="s">
        <v>28</v>
      </c>
    </row>
    <row r="276" spans="1:6" x14ac:dyDescent="0.2">
      <c r="A276" t="s">
        <v>299</v>
      </c>
      <c r="B276" t="s">
        <v>12</v>
      </c>
      <c r="C276" t="s">
        <v>16</v>
      </c>
      <c r="D276" s="1">
        <v>111420</v>
      </c>
      <c r="E276" t="s">
        <v>21</v>
      </c>
      <c r="F276" t="s">
        <v>18</v>
      </c>
    </row>
    <row r="277" spans="1:6" x14ac:dyDescent="0.2">
      <c r="A277" t="s">
        <v>300</v>
      </c>
      <c r="B277" t="s">
        <v>7</v>
      </c>
      <c r="C277" t="s">
        <v>42</v>
      </c>
      <c r="D277" s="1">
        <v>47760</v>
      </c>
      <c r="E277" t="s">
        <v>21</v>
      </c>
      <c r="F277" t="s">
        <v>28</v>
      </c>
    </row>
    <row r="278" spans="1:6" x14ac:dyDescent="0.2">
      <c r="A278" t="s">
        <v>301</v>
      </c>
      <c r="B278" t="s">
        <v>7</v>
      </c>
      <c r="C278" t="s">
        <v>37</v>
      </c>
      <c r="D278" s="1">
        <v>47650</v>
      </c>
      <c r="E278" t="s">
        <v>17</v>
      </c>
      <c r="F278" t="s">
        <v>14</v>
      </c>
    </row>
    <row r="279" spans="1:6" x14ac:dyDescent="0.2">
      <c r="A279" t="s">
        <v>302</v>
      </c>
      <c r="B279" t="s">
        <v>12</v>
      </c>
      <c r="C279" t="s">
        <v>31</v>
      </c>
      <c r="D279" s="1">
        <v>103360</v>
      </c>
      <c r="E279" t="s">
        <v>17</v>
      </c>
      <c r="F279" t="s">
        <v>10</v>
      </c>
    </row>
    <row r="280" spans="1:6" x14ac:dyDescent="0.2">
      <c r="A280" t="s">
        <v>303</v>
      </c>
      <c r="B280" t="s">
        <v>7</v>
      </c>
      <c r="C280" t="s">
        <v>27</v>
      </c>
      <c r="D280" s="1">
        <v>48530</v>
      </c>
      <c r="E280" t="s">
        <v>21</v>
      </c>
      <c r="F280" t="s">
        <v>24</v>
      </c>
    </row>
    <row r="281" spans="1:6" x14ac:dyDescent="0.2">
      <c r="A281" t="s">
        <v>304</v>
      </c>
      <c r="B281" t="s">
        <v>7</v>
      </c>
      <c r="C281" t="s">
        <v>67</v>
      </c>
      <c r="D281" s="1">
        <v>72160</v>
      </c>
      <c r="E281" t="s">
        <v>21</v>
      </c>
      <c r="F281" t="s">
        <v>28</v>
      </c>
    </row>
    <row r="282" spans="1:6" x14ac:dyDescent="0.2">
      <c r="A282" t="s">
        <v>305</v>
      </c>
      <c r="B282" t="s">
        <v>7</v>
      </c>
      <c r="C282" t="s">
        <v>34</v>
      </c>
      <c r="D282" s="1">
        <v>60800</v>
      </c>
      <c r="E282" t="s">
        <v>17</v>
      </c>
      <c r="F282" t="s">
        <v>28</v>
      </c>
    </row>
    <row r="283" spans="1:6" x14ac:dyDescent="0.2">
      <c r="A283" t="s">
        <v>306</v>
      </c>
      <c r="B283" t="s">
        <v>12</v>
      </c>
      <c r="C283" t="s">
        <v>31</v>
      </c>
      <c r="D283" s="1">
        <v>74010</v>
      </c>
      <c r="E283" t="s">
        <v>21</v>
      </c>
      <c r="F283" t="s">
        <v>28</v>
      </c>
    </row>
    <row r="284" spans="1:6" x14ac:dyDescent="0.2">
      <c r="A284" t="s">
        <v>307</v>
      </c>
      <c r="B284" t="s">
        <v>12</v>
      </c>
      <c r="C284" t="s">
        <v>31</v>
      </c>
      <c r="D284" s="1">
        <v>60760</v>
      </c>
      <c r="E284" t="s">
        <v>9</v>
      </c>
      <c r="F284" t="s">
        <v>10</v>
      </c>
    </row>
    <row r="285" spans="1:6" x14ac:dyDescent="0.2">
      <c r="A285" t="s">
        <v>308</v>
      </c>
      <c r="B285" t="s">
        <v>7</v>
      </c>
      <c r="C285" t="s">
        <v>13</v>
      </c>
      <c r="D285" s="1">
        <v>74550</v>
      </c>
      <c r="E285" t="s">
        <v>9</v>
      </c>
      <c r="F285" t="s">
        <v>28</v>
      </c>
    </row>
    <row r="286" spans="1:6" x14ac:dyDescent="0.2">
      <c r="A286" t="s">
        <v>309</v>
      </c>
      <c r="B286" t="s">
        <v>7</v>
      </c>
      <c r="C286" t="s">
        <v>13</v>
      </c>
      <c r="D286" s="1">
        <v>32500</v>
      </c>
      <c r="E286" t="s">
        <v>17</v>
      </c>
      <c r="F286" t="s">
        <v>24</v>
      </c>
    </row>
    <row r="287" spans="1:6" x14ac:dyDescent="0.2">
      <c r="A287" t="s">
        <v>310</v>
      </c>
      <c r="B287" t="s">
        <v>7</v>
      </c>
      <c r="C287" t="s">
        <v>34</v>
      </c>
      <c r="D287" s="1">
        <v>110040</v>
      </c>
      <c r="E287" t="s">
        <v>9</v>
      </c>
      <c r="F287" t="s">
        <v>14</v>
      </c>
    </row>
    <row r="288" spans="1:6" x14ac:dyDescent="0.2">
      <c r="A288" t="s">
        <v>311</v>
      </c>
      <c r="B288" t="s">
        <v>12</v>
      </c>
      <c r="C288" t="s">
        <v>20</v>
      </c>
      <c r="D288" s="1">
        <v>99750</v>
      </c>
      <c r="E288" t="s">
        <v>21</v>
      </c>
      <c r="F288" t="s">
        <v>28</v>
      </c>
    </row>
    <row r="289" spans="1:6" x14ac:dyDescent="0.2">
      <c r="A289" t="s">
        <v>312</v>
      </c>
      <c r="B289" t="s">
        <v>12</v>
      </c>
      <c r="C289" t="s">
        <v>27</v>
      </c>
      <c r="D289" s="1">
        <v>92470</v>
      </c>
      <c r="E289" t="s">
        <v>21</v>
      </c>
      <c r="F289" t="s">
        <v>28</v>
      </c>
    </row>
    <row r="290" spans="1:6" x14ac:dyDescent="0.2">
      <c r="A290" t="s">
        <v>313</v>
      </c>
      <c r="B290" t="s">
        <v>12</v>
      </c>
      <c r="C290" t="s">
        <v>13</v>
      </c>
      <c r="D290" s="1">
        <v>109980</v>
      </c>
      <c r="E290" t="s">
        <v>21</v>
      </c>
      <c r="F290" t="s">
        <v>28</v>
      </c>
    </row>
    <row r="291" spans="1:6" x14ac:dyDescent="0.2">
      <c r="A291" t="s">
        <v>314</v>
      </c>
      <c r="B291" t="s">
        <v>7</v>
      </c>
      <c r="C291" t="s">
        <v>20</v>
      </c>
      <c r="D291" s="1">
        <v>41790</v>
      </c>
      <c r="E291" t="s">
        <v>17</v>
      </c>
      <c r="F291" t="s">
        <v>28</v>
      </c>
    </row>
    <row r="292" spans="1:6" x14ac:dyDescent="0.2">
      <c r="A292" t="s">
        <v>315</v>
      </c>
      <c r="B292" t="s">
        <v>7</v>
      </c>
      <c r="C292" t="s">
        <v>23</v>
      </c>
      <c r="D292" s="1">
        <v>86360</v>
      </c>
      <c r="E292" t="s">
        <v>21</v>
      </c>
      <c r="F292" t="s">
        <v>51</v>
      </c>
    </row>
    <row r="293" spans="1:6" x14ac:dyDescent="0.2">
      <c r="A293" t="s">
        <v>316</v>
      </c>
      <c r="B293" t="s">
        <v>7</v>
      </c>
      <c r="C293" t="s">
        <v>27</v>
      </c>
      <c r="D293" s="1">
        <v>65570</v>
      </c>
      <c r="E293" t="s">
        <v>21</v>
      </c>
      <c r="F293" t="s">
        <v>10</v>
      </c>
    </row>
    <row r="294" spans="1:6" x14ac:dyDescent="0.2">
      <c r="A294" t="s">
        <v>317</v>
      </c>
      <c r="B294" t="s">
        <v>12</v>
      </c>
      <c r="C294" t="s">
        <v>53</v>
      </c>
      <c r="D294" s="1">
        <v>69160</v>
      </c>
      <c r="E294" t="s">
        <v>21</v>
      </c>
      <c r="F294" t="s">
        <v>10</v>
      </c>
    </row>
    <row r="295" spans="1:6" x14ac:dyDescent="0.2">
      <c r="A295" t="s">
        <v>318</v>
      </c>
      <c r="B295" t="s">
        <v>12</v>
      </c>
      <c r="C295" t="s">
        <v>37</v>
      </c>
      <c r="D295" s="1">
        <v>41570</v>
      </c>
      <c r="E295" t="s">
        <v>17</v>
      </c>
      <c r="F295" t="s">
        <v>14</v>
      </c>
    </row>
    <row r="296" spans="1:6" x14ac:dyDescent="0.2">
      <c r="A296" t="s">
        <v>319</v>
      </c>
      <c r="B296" t="s">
        <v>12</v>
      </c>
      <c r="C296" t="s">
        <v>8</v>
      </c>
      <c r="D296" s="1">
        <v>83400</v>
      </c>
      <c r="E296" t="s">
        <v>21</v>
      </c>
      <c r="F296" t="s">
        <v>24</v>
      </c>
    </row>
    <row r="297" spans="1:6" x14ac:dyDescent="0.2">
      <c r="A297" t="s">
        <v>320</v>
      </c>
      <c r="B297" t="s">
        <v>7</v>
      </c>
      <c r="C297" t="s">
        <v>34</v>
      </c>
      <c r="D297" s="1">
        <v>67660</v>
      </c>
      <c r="E297" t="s">
        <v>21</v>
      </c>
      <c r="F297" t="s">
        <v>51</v>
      </c>
    </row>
    <row r="298" spans="1:6" x14ac:dyDescent="0.2">
      <c r="A298" t="s">
        <v>321</v>
      </c>
      <c r="B298" t="s">
        <v>12</v>
      </c>
      <c r="C298" t="s">
        <v>37</v>
      </c>
      <c r="D298" s="1">
        <v>34470</v>
      </c>
      <c r="E298" t="s">
        <v>17</v>
      </c>
      <c r="F298" t="s">
        <v>14</v>
      </c>
    </row>
    <row r="299" spans="1:6" x14ac:dyDescent="0.2">
      <c r="A299" t="s">
        <v>322</v>
      </c>
      <c r="B299" t="s">
        <v>12</v>
      </c>
      <c r="C299" t="s">
        <v>8</v>
      </c>
      <c r="D299" s="1">
        <v>38240</v>
      </c>
      <c r="E299" t="s">
        <v>21</v>
      </c>
      <c r="F299" t="s">
        <v>18</v>
      </c>
    </row>
    <row r="300" spans="1:6" x14ac:dyDescent="0.2">
      <c r="A300" t="s">
        <v>323</v>
      </c>
      <c r="B300" t="s">
        <v>12</v>
      </c>
      <c r="C300" t="s">
        <v>13</v>
      </c>
      <c r="D300" s="1">
        <v>78380</v>
      </c>
      <c r="E300" t="s">
        <v>17</v>
      </c>
      <c r="F300" t="s">
        <v>51</v>
      </c>
    </row>
    <row r="301" spans="1:6" x14ac:dyDescent="0.2">
      <c r="A301" t="s">
        <v>324</v>
      </c>
      <c r="B301" t="s">
        <v>12</v>
      </c>
      <c r="C301" t="s">
        <v>34</v>
      </c>
      <c r="D301" s="1">
        <v>72500</v>
      </c>
      <c r="E301" t="s">
        <v>9</v>
      </c>
      <c r="F301" t="s">
        <v>28</v>
      </c>
    </row>
    <row r="302" spans="1:6" x14ac:dyDescent="0.2">
      <c r="A302" t="s">
        <v>325</v>
      </c>
      <c r="B302" t="s">
        <v>12</v>
      </c>
      <c r="C302" t="s">
        <v>13</v>
      </c>
      <c r="D302" s="1">
        <v>115640</v>
      </c>
      <c r="E302" t="s">
        <v>17</v>
      </c>
      <c r="F302" t="s">
        <v>28</v>
      </c>
    </row>
    <row r="303" spans="1:6" x14ac:dyDescent="0.2">
      <c r="A303" t="s">
        <v>326</v>
      </c>
      <c r="B303" t="s">
        <v>7</v>
      </c>
      <c r="C303" t="s">
        <v>16</v>
      </c>
      <c r="D303" s="1">
        <v>46250</v>
      </c>
      <c r="E303" t="s">
        <v>17</v>
      </c>
      <c r="F303" t="s">
        <v>28</v>
      </c>
    </row>
    <row r="304" spans="1:6" x14ac:dyDescent="0.2">
      <c r="A304" t="s">
        <v>327</v>
      </c>
      <c r="B304" t="s">
        <v>12</v>
      </c>
      <c r="C304" t="s">
        <v>37</v>
      </c>
      <c r="D304" s="1">
        <v>82120</v>
      </c>
      <c r="E304" t="s">
        <v>9</v>
      </c>
      <c r="F304" t="s">
        <v>28</v>
      </c>
    </row>
    <row r="305" spans="1:6" x14ac:dyDescent="0.2">
      <c r="A305" t="s">
        <v>328</v>
      </c>
      <c r="B305" t="s">
        <v>7</v>
      </c>
      <c r="C305" t="s">
        <v>31</v>
      </c>
      <c r="D305" s="1">
        <v>108160</v>
      </c>
      <c r="E305" t="s">
        <v>9</v>
      </c>
      <c r="F305" t="s">
        <v>14</v>
      </c>
    </row>
    <row r="306" spans="1:6" x14ac:dyDescent="0.2">
      <c r="A306" t="s">
        <v>329</v>
      </c>
      <c r="B306" t="s">
        <v>7</v>
      </c>
      <c r="C306" t="s">
        <v>8</v>
      </c>
      <c r="D306" s="1">
        <v>108360</v>
      </c>
      <c r="E306" t="s">
        <v>17</v>
      </c>
      <c r="F306" t="s">
        <v>28</v>
      </c>
    </row>
    <row r="307" spans="1:6" x14ac:dyDescent="0.2">
      <c r="A307" t="s">
        <v>330</v>
      </c>
      <c r="B307" t="s">
        <v>12</v>
      </c>
      <c r="C307" t="s">
        <v>27</v>
      </c>
      <c r="D307" s="1">
        <v>77840</v>
      </c>
      <c r="E307" t="s">
        <v>17</v>
      </c>
      <c r="F307" t="s">
        <v>24</v>
      </c>
    </row>
    <row r="308" spans="1:6" x14ac:dyDescent="0.2">
      <c r="A308" t="s">
        <v>331</v>
      </c>
      <c r="B308" t="s">
        <v>12</v>
      </c>
      <c r="C308" t="s">
        <v>31</v>
      </c>
      <c r="D308" s="1">
        <v>85180</v>
      </c>
      <c r="E308" t="s">
        <v>21</v>
      </c>
      <c r="F308" t="s">
        <v>24</v>
      </c>
    </row>
    <row r="309" spans="1:6" x14ac:dyDescent="0.2">
      <c r="A309" t="s">
        <v>332</v>
      </c>
      <c r="B309" t="s">
        <v>7</v>
      </c>
      <c r="C309" t="s">
        <v>34</v>
      </c>
      <c r="D309" s="1">
        <v>85920</v>
      </c>
      <c r="E309" t="s">
        <v>17</v>
      </c>
      <c r="F309" t="s">
        <v>24</v>
      </c>
    </row>
    <row r="310" spans="1:6" x14ac:dyDescent="0.2">
      <c r="A310" t="s">
        <v>333</v>
      </c>
      <c r="B310" t="s">
        <v>12</v>
      </c>
      <c r="C310" t="s">
        <v>27</v>
      </c>
      <c r="D310" s="1">
        <v>106490</v>
      </c>
      <c r="E310" t="s">
        <v>21</v>
      </c>
      <c r="F310" t="s">
        <v>28</v>
      </c>
    </row>
    <row r="311" spans="1:6" x14ac:dyDescent="0.2">
      <c r="A311" t="s">
        <v>334</v>
      </c>
      <c r="B311" t="s">
        <v>7</v>
      </c>
      <c r="C311" t="s">
        <v>20</v>
      </c>
      <c r="D311" s="1">
        <v>38520</v>
      </c>
      <c r="E311" t="s">
        <v>9</v>
      </c>
      <c r="F311" t="s">
        <v>24</v>
      </c>
    </row>
    <row r="312" spans="1:6" x14ac:dyDescent="0.2">
      <c r="A312" t="s">
        <v>335</v>
      </c>
      <c r="B312" t="s">
        <v>12</v>
      </c>
      <c r="C312" t="s">
        <v>42</v>
      </c>
      <c r="D312" s="1">
        <v>49530</v>
      </c>
      <c r="E312" t="s">
        <v>9</v>
      </c>
      <c r="F312" t="s">
        <v>28</v>
      </c>
    </row>
    <row r="313" spans="1:6" x14ac:dyDescent="0.2">
      <c r="A313" t="s">
        <v>336</v>
      </c>
      <c r="B313" t="s">
        <v>7</v>
      </c>
      <c r="C313" t="s">
        <v>37</v>
      </c>
      <c r="D313" s="1">
        <v>29610</v>
      </c>
      <c r="E313" t="s">
        <v>17</v>
      </c>
      <c r="F313" t="s">
        <v>28</v>
      </c>
    </row>
    <row r="314" spans="1:6" x14ac:dyDescent="0.2">
      <c r="A314" t="s">
        <v>337</v>
      </c>
      <c r="B314" t="s">
        <v>7</v>
      </c>
      <c r="C314" t="s">
        <v>42</v>
      </c>
      <c r="D314" s="1">
        <v>84170</v>
      </c>
      <c r="E314" t="s">
        <v>17</v>
      </c>
      <c r="F314" t="s">
        <v>14</v>
      </c>
    </row>
    <row r="315" spans="1:6" x14ac:dyDescent="0.2">
      <c r="A315" t="s">
        <v>338</v>
      </c>
      <c r="B315" t="s">
        <v>7</v>
      </c>
      <c r="C315" t="s">
        <v>23</v>
      </c>
      <c r="D315" s="1">
        <v>92190</v>
      </c>
      <c r="E315" t="s">
        <v>17</v>
      </c>
      <c r="F315" t="s">
        <v>28</v>
      </c>
    </row>
    <row r="316" spans="1:6" x14ac:dyDescent="0.2">
      <c r="A316" t="s">
        <v>339</v>
      </c>
      <c r="B316" t="s">
        <v>7</v>
      </c>
      <c r="C316" t="s">
        <v>16</v>
      </c>
      <c r="D316" s="1">
        <v>82240</v>
      </c>
      <c r="E316" t="s">
        <v>9</v>
      </c>
      <c r="F316" t="s">
        <v>28</v>
      </c>
    </row>
    <row r="317" spans="1:6" x14ac:dyDescent="0.2">
      <c r="A317" t="s">
        <v>340</v>
      </c>
      <c r="B317" t="s">
        <v>7</v>
      </c>
      <c r="C317" t="s">
        <v>27</v>
      </c>
      <c r="D317" s="1">
        <v>87850</v>
      </c>
      <c r="E317" t="s">
        <v>21</v>
      </c>
      <c r="F317" t="s">
        <v>14</v>
      </c>
    </row>
    <row r="318" spans="1:6" x14ac:dyDescent="0.2">
      <c r="A318" t="s">
        <v>341</v>
      </c>
      <c r="B318" t="s">
        <v>7</v>
      </c>
      <c r="C318" t="s">
        <v>34</v>
      </c>
      <c r="D318" s="1">
        <v>43700</v>
      </c>
      <c r="E318" t="s">
        <v>9</v>
      </c>
      <c r="F318" t="s">
        <v>28</v>
      </c>
    </row>
    <row r="319" spans="1:6" x14ac:dyDescent="0.2">
      <c r="A319" t="s">
        <v>342</v>
      </c>
      <c r="B319" t="s">
        <v>12</v>
      </c>
      <c r="C319" t="s">
        <v>31</v>
      </c>
      <c r="D319" s="1">
        <v>88690</v>
      </c>
      <c r="E319" t="s">
        <v>9</v>
      </c>
      <c r="F319" t="s">
        <v>18</v>
      </c>
    </row>
    <row r="320" spans="1:6" x14ac:dyDescent="0.2">
      <c r="A320" t="s">
        <v>343</v>
      </c>
      <c r="B320" t="s">
        <v>7</v>
      </c>
      <c r="C320" t="s">
        <v>67</v>
      </c>
      <c r="D320" s="1">
        <v>31820</v>
      </c>
      <c r="E320" t="s">
        <v>9</v>
      </c>
      <c r="F320" t="s">
        <v>28</v>
      </c>
    </row>
    <row r="321" spans="1:6" x14ac:dyDescent="0.2">
      <c r="A321" t="s">
        <v>344</v>
      </c>
      <c r="B321" t="s">
        <v>7</v>
      </c>
      <c r="C321" t="s">
        <v>67</v>
      </c>
      <c r="D321" s="1">
        <v>70230</v>
      </c>
      <c r="E321" t="s">
        <v>21</v>
      </c>
      <c r="F321" t="s">
        <v>28</v>
      </c>
    </row>
    <row r="322" spans="1:6" x14ac:dyDescent="0.2">
      <c r="A322" t="s">
        <v>345</v>
      </c>
      <c r="B322" t="s">
        <v>7</v>
      </c>
      <c r="C322" t="s">
        <v>20</v>
      </c>
      <c r="D322" s="1">
        <v>96320</v>
      </c>
      <c r="E322" t="s">
        <v>17</v>
      </c>
      <c r="F322" t="s">
        <v>28</v>
      </c>
    </row>
    <row r="323" spans="1:6" x14ac:dyDescent="0.2">
      <c r="A323" t="s">
        <v>346</v>
      </c>
      <c r="B323" t="s">
        <v>7</v>
      </c>
      <c r="C323" t="s">
        <v>20</v>
      </c>
      <c r="D323" s="1">
        <v>90700</v>
      </c>
      <c r="E323" t="s">
        <v>17</v>
      </c>
      <c r="F323" t="s">
        <v>51</v>
      </c>
    </row>
    <row r="324" spans="1:6" x14ac:dyDescent="0.2">
      <c r="A324" t="s">
        <v>347</v>
      </c>
      <c r="B324" t="s">
        <v>12</v>
      </c>
      <c r="C324" t="s">
        <v>31</v>
      </c>
      <c r="D324" s="1">
        <v>67960</v>
      </c>
      <c r="E324" t="s">
        <v>21</v>
      </c>
      <c r="F324" t="s">
        <v>28</v>
      </c>
    </row>
    <row r="325" spans="1:6" x14ac:dyDescent="0.2">
      <c r="A325" t="s">
        <v>348</v>
      </c>
      <c r="B325" t="s">
        <v>7</v>
      </c>
      <c r="C325" t="s">
        <v>31</v>
      </c>
      <c r="D325" s="1">
        <v>103110</v>
      </c>
      <c r="E325" t="s">
        <v>21</v>
      </c>
      <c r="F325" t="s">
        <v>14</v>
      </c>
    </row>
    <row r="326" spans="1:6" x14ac:dyDescent="0.2">
      <c r="A326" t="s">
        <v>349</v>
      </c>
      <c r="B326" t="s">
        <v>12</v>
      </c>
      <c r="C326" t="s">
        <v>13</v>
      </c>
      <c r="D326" s="1">
        <v>59610</v>
      </c>
      <c r="E326" t="s">
        <v>9</v>
      </c>
      <c r="F326" t="s">
        <v>14</v>
      </c>
    </row>
    <row r="327" spans="1:6" x14ac:dyDescent="0.2">
      <c r="A327" t="s">
        <v>350</v>
      </c>
      <c r="B327" t="s">
        <v>7</v>
      </c>
      <c r="C327" t="s">
        <v>20</v>
      </c>
      <c r="D327" s="1">
        <v>66570</v>
      </c>
      <c r="E327" t="s">
        <v>17</v>
      </c>
      <c r="F327" t="s">
        <v>24</v>
      </c>
    </row>
    <row r="328" spans="1:6" x14ac:dyDescent="0.2">
      <c r="A328" t="s">
        <v>351</v>
      </c>
      <c r="B328" t="s">
        <v>12</v>
      </c>
      <c r="C328" t="s">
        <v>53</v>
      </c>
      <c r="D328" s="1">
        <v>74390</v>
      </c>
      <c r="E328" t="s">
        <v>21</v>
      </c>
      <c r="F328" t="s">
        <v>28</v>
      </c>
    </row>
    <row r="329" spans="1:6" x14ac:dyDescent="0.2">
      <c r="A329" t="s">
        <v>352</v>
      </c>
      <c r="C329" t="s">
        <v>13</v>
      </c>
      <c r="D329" s="1">
        <v>67010</v>
      </c>
      <c r="E329" t="s">
        <v>17</v>
      </c>
      <c r="F329" t="s">
        <v>14</v>
      </c>
    </row>
    <row r="330" spans="1:6" x14ac:dyDescent="0.2">
      <c r="A330" t="s">
        <v>353</v>
      </c>
      <c r="B330" t="s">
        <v>7</v>
      </c>
      <c r="C330" t="s">
        <v>50</v>
      </c>
      <c r="D330" s="1">
        <v>109710</v>
      </c>
      <c r="E330" t="s">
        <v>17</v>
      </c>
      <c r="F330" t="s">
        <v>28</v>
      </c>
    </row>
    <row r="331" spans="1:6" x14ac:dyDescent="0.2">
      <c r="A331" t="s">
        <v>354</v>
      </c>
      <c r="B331" t="s">
        <v>12</v>
      </c>
      <c r="C331" t="s">
        <v>37</v>
      </c>
      <c r="D331" s="1">
        <v>110910</v>
      </c>
      <c r="E331" t="s">
        <v>9</v>
      </c>
      <c r="F331" t="s">
        <v>28</v>
      </c>
    </row>
    <row r="332" spans="1:6" x14ac:dyDescent="0.2">
      <c r="A332" t="s">
        <v>180</v>
      </c>
      <c r="B332" t="s">
        <v>7</v>
      </c>
      <c r="C332" t="s">
        <v>20</v>
      </c>
      <c r="D332" s="1">
        <v>29770</v>
      </c>
      <c r="E332" t="s">
        <v>17</v>
      </c>
      <c r="F332" t="s">
        <v>10</v>
      </c>
    </row>
    <row r="333" spans="1:6" x14ac:dyDescent="0.2">
      <c r="A333" t="s">
        <v>355</v>
      </c>
      <c r="B333" t="s">
        <v>12</v>
      </c>
      <c r="C333" t="s">
        <v>23</v>
      </c>
      <c r="D333" s="1">
        <v>80060</v>
      </c>
      <c r="E333" t="s">
        <v>21</v>
      </c>
      <c r="F333" t="s">
        <v>10</v>
      </c>
    </row>
    <row r="334" spans="1:6" x14ac:dyDescent="0.2">
      <c r="A334" t="s">
        <v>356</v>
      </c>
      <c r="B334" t="s">
        <v>7</v>
      </c>
      <c r="C334" t="s">
        <v>42</v>
      </c>
      <c r="D334" s="1">
        <v>99750</v>
      </c>
      <c r="E334" t="s">
        <v>9</v>
      </c>
      <c r="F334" t="s">
        <v>28</v>
      </c>
    </row>
    <row r="335" spans="1:6" x14ac:dyDescent="0.2">
      <c r="A335" t="s">
        <v>357</v>
      </c>
      <c r="B335" t="s">
        <v>7</v>
      </c>
      <c r="C335" t="s">
        <v>8</v>
      </c>
      <c r="D335" s="1">
        <v>108250</v>
      </c>
      <c r="E335" t="s">
        <v>9</v>
      </c>
      <c r="F335" t="s">
        <v>28</v>
      </c>
    </row>
    <row r="336" spans="1:6" x14ac:dyDescent="0.2">
      <c r="A336" t="s">
        <v>358</v>
      </c>
      <c r="B336" t="s">
        <v>7</v>
      </c>
      <c r="C336" t="s">
        <v>37</v>
      </c>
      <c r="D336" s="1">
        <v>104340</v>
      </c>
      <c r="E336" t="s">
        <v>21</v>
      </c>
      <c r="F336" t="s">
        <v>28</v>
      </c>
    </row>
    <row r="337" spans="1:6" x14ac:dyDescent="0.2">
      <c r="A337" t="s">
        <v>359</v>
      </c>
      <c r="B337" t="s">
        <v>12</v>
      </c>
      <c r="C337" t="s">
        <v>37</v>
      </c>
      <c r="D337" s="1">
        <v>38440</v>
      </c>
      <c r="E337" t="s">
        <v>9</v>
      </c>
      <c r="F337" t="s">
        <v>28</v>
      </c>
    </row>
    <row r="338" spans="1:6" x14ac:dyDescent="0.2">
      <c r="A338" t="s">
        <v>360</v>
      </c>
      <c r="B338" t="s">
        <v>12</v>
      </c>
      <c r="C338" t="s">
        <v>23</v>
      </c>
      <c r="D338" s="1">
        <v>50800</v>
      </c>
      <c r="E338" t="s">
        <v>17</v>
      </c>
      <c r="F338" t="s">
        <v>10</v>
      </c>
    </row>
    <row r="339" spans="1:6" x14ac:dyDescent="0.2">
      <c r="A339" t="s">
        <v>361</v>
      </c>
      <c r="B339" t="s">
        <v>12</v>
      </c>
      <c r="C339" t="s">
        <v>16</v>
      </c>
      <c r="D339" s="1">
        <v>44400</v>
      </c>
      <c r="E339" t="s">
        <v>9</v>
      </c>
      <c r="F339" t="s">
        <v>28</v>
      </c>
    </row>
    <row r="340" spans="1:6" x14ac:dyDescent="0.2">
      <c r="A340" t="s">
        <v>362</v>
      </c>
      <c r="B340" t="s">
        <v>12</v>
      </c>
      <c r="C340" t="s">
        <v>13</v>
      </c>
      <c r="D340" s="1">
        <v>34980</v>
      </c>
      <c r="E340" t="s">
        <v>9</v>
      </c>
      <c r="F340" t="s">
        <v>14</v>
      </c>
    </row>
    <row r="341" spans="1:6" x14ac:dyDescent="0.2">
      <c r="A341" t="s">
        <v>363</v>
      </c>
      <c r="B341" t="s">
        <v>12</v>
      </c>
      <c r="C341" t="s">
        <v>23</v>
      </c>
      <c r="D341" s="1">
        <v>77260</v>
      </c>
      <c r="E341" t="s">
        <v>17</v>
      </c>
      <c r="F341" t="s">
        <v>28</v>
      </c>
    </row>
    <row r="342" spans="1:6" x14ac:dyDescent="0.2">
      <c r="A342" t="s">
        <v>364</v>
      </c>
      <c r="B342" t="s">
        <v>12</v>
      </c>
      <c r="C342" t="s">
        <v>20</v>
      </c>
      <c r="D342" s="1">
        <v>117940</v>
      </c>
      <c r="E342" t="s">
        <v>9</v>
      </c>
      <c r="F342" t="s">
        <v>28</v>
      </c>
    </row>
    <row r="343" spans="1:6" x14ac:dyDescent="0.2">
      <c r="A343" t="s">
        <v>365</v>
      </c>
      <c r="B343" t="s">
        <v>12</v>
      </c>
      <c r="C343" t="s">
        <v>20</v>
      </c>
      <c r="D343" s="1">
        <v>31040</v>
      </c>
      <c r="E343" t="s">
        <v>17</v>
      </c>
      <c r="F343" t="s">
        <v>14</v>
      </c>
    </row>
    <row r="344" spans="1:6" x14ac:dyDescent="0.2">
      <c r="A344" t="s">
        <v>366</v>
      </c>
      <c r="B344" t="s">
        <v>7</v>
      </c>
      <c r="C344" t="s">
        <v>16</v>
      </c>
      <c r="D344" s="1">
        <v>109140</v>
      </c>
      <c r="E344" t="s">
        <v>17</v>
      </c>
      <c r="F344" t="s">
        <v>28</v>
      </c>
    </row>
    <row r="345" spans="1:6" x14ac:dyDescent="0.2">
      <c r="A345" t="s">
        <v>367</v>
      </c>
      <c r="B345" t="s">
        <v>12</v>
      </c>
      <c r="C345" t="s">
        <v>16</v>
      </c>
      <c r="E345" t="s">
        <v>9</v>
      </c>
      <c r="F345" t="s">
        <v>28</v>
      </c>
    </row>
    <row r="346" spans="1:6" x14ac:dyDescent="0.2">
      <c r="A346" t="s">
        <v>368</v>
      </c>
      <c r="B346" t="s">
        <v>7</v>
      </c>
      <c r="C346" t="s">
        <v>31</v>
      </c>
      <c r="D346" s="1">
        <v>96370</v>
      </c>
      <c r="E346" t="s">
        <v>9</v>
      </c>
      <c r="F346" t="s">
        <v>18</v>
      </c>
    </row>
    <row r="347" spans="1:6" x14ac:dyDescent="0.2">
      <c r="A347" t="s">
        <v>369</v>
      </c>
      <c r="B347" t="s">
        <v>12</v>
      </c>
      <c r="C347" t="s">
        <v>31</v>
      </c>
      <c r="D347" s="1">
        <v>31170</v>
      </c>
      <c r="E347" t="s">
        <v>17</v>
      </c>
      <c r="F347" t="s">
        <v>28</v>
      </c>
    </row>
    <row r="348" spans="1:6" x14ac:dyDescent="0.2">
      <c r="A348" t="s">
        <v>370</v>
      </c>
      <c r="B348" t="s">
        <v>12</v>
      </c>
      <c r="C348" t="s">
        <v>34</v>
      </c>
      <c r="D348" s="1">
        <v>116240</v>
      </c>
      <c r="E348" t="s">
        <v>21</v>
      </c>
      <c r="F348" t="s">
        <v>28</v>
      </c>
    </row>
    <row r="349" spans="1:6" x14ac:dyDescent="0.2">
      <c r="A349" t="s">
        <v>371</v>
      </c>
      <c r="B349" t="s">
        <v>7</v>
      </c>
      <c r="C349" t="s">
        <v>37</v>
      </c>
      <c r="D349" s="1">
        <v>115190</v>
      </c>
      <c r="E349" t="s">
        <v>21</v>
      </c>
      <c r="F349" t="s">
        <v>51</v>
      </c>
    </row>
    <row r="350" spans="1:6" x14ac:dyDescent="0.2">
      <c r="A350" t="s">
        <v>372</v>
      </c>
      <c r="B350" t="s">
        <v>7</v>
      </c>
      <c r="C350" t="s">
        <v>42</v>
      </c>
      <c r="D350" s="1">
        <v>79570</v>
      </c>
      <c r="E350" t="s">
        <v>21</v>
      </c>
      <c r="F350" t="s">
        <v>28</v>
      </c>
    </row>
    <row r="351" spans="1:6" x14ac:dyDescent="0.2">
      <c r="A351" t="s">
        <v>373</v>
      </c>
      <c r="B351" t="s">
        <v>12</v>
      </c>
      <c r="C351" t="s">
        <v>42</v>
      </c>
      <c r="D351" s="1">
        <v>95680</v>
      </c>
      <c r="E351" t="s">
        <v>21</v>
      </c>
      <c r="F351" t="s">
        <v>10</v>
      </c>
    </row>
    <row r="352" spans="1:6" x14ac:dyDescent="0.2">
      <c r="A352" t="s">
        <v>374</v>
      </c>
      <c r="C352" t="s">
        <v>53</v>
      </c>
      <c r="D352" s="1">
        <v>107110</v>
      </c>
      <c r="E352" t="s">
        <v>17</v>
      </c>
      <c r="F352" t="s">
        <v>14</v>
      </c>
    </row>
    <row r="353" spans="1:6" x14ac:dyDescent="0.2">
      <c r="A353" t="s">
        <v>375</v>
      </c>
      <c r="B353" t="s">
        <v>7</v>
      </c>
      <c r="C353" t="s">
        <v>8</v>
      </c>
      <c r="D353" s="1">
        <v>66100</v>
      </c>
      <c r="E353" t="s">
        <v>21</v>
      </c>
      <c r="F353" t="s">
        <v>24</v>
      </c>
    </row>
    <row r="354" spans="1:6" x14ac:dyDescent="0.2">
      <c r="A354" t="s">
        <v>376</v>
      </c>
      <c r="B354" t="s">
        <v>7</v>
      </c>
      <c r="C354" t="s">
        <v>20</v>
      </c>
      <c r="D354" s="1">
        <v>39960</v>
      </c>
      <c r="E354" t="s">
        <v>17</v>
      </c>
      <c r="F354" t="s">
        <v>28</v>
      </c>
    </row>
    <row r="355" spans="1:6" x14ac:dyDescent="0.2">
      <c r="A355" t="s">
        <v>377</v>
      </c>
      <c r="B355" t="s">
        <v>7</v>
      </c>
      <c r="C355" t="s">
        <v>16</v>
      </c>
      <c r="D355" s="1">
        <v>111850</v>
      </c>
      <c r="E355" t="s">
        <v>21</v>
      </c>
      <c r="F355" t="s">
        <v>28</v>
      </c>
    </row>
    <row r="356" spans="1:6" x14ac:dyDescent="0.2">
      <c r="A356" t="s">
        <v>378</v>
      </c>
      <c r="B356" t="s">
        <v>12</v>
      </c>
      <c r="C356" t="s">
        <v>34</v>
      </c>
      <c r="D356" s="1">
        <v>29890</v>
      </c>
      <c r="E356" t="s">
        <v>21</v>
      </c>
      <c r="F356" t="s">
        <v>14</v>
      </c>
    </row>
    <row r="357" spans="1:6" x14ac:dyDescent="0.2">
      <c r="A357" t="s">
        <v>379</v>
      </c>
      <c r="B357" t="s">
        <v>7</v>
      </c>
      <c r="C357" t="s">
        <v>67</v>
      </c>
      <c r="D357" s="1">
        <v>48170</v>
      </c>
      <c r="E357" t="s">
        <v>17</v>
      </c>
      <c r="F357" t="s">
        <v>14</v>
      </c>
    </row>
    <row r="358" spans="1:6" x14ac:dyDescent="0.2">
      <c r="A358" t="s">
        <v>380</v>
      </c>
      <c r="B358" t="s">
        <v>12</v>
      </c>
      <c r="C358" t="s">
        <v>31</v>
      </c>
      <c r="D358" s="1">
        <v>99200</v>
      </c>
      <c r="E358" t="s">
        <v>9</v>
      </c>
      <c r="F358" t="s">
        <v>14</v>
      </c>
    </row>
    <row r="359" spans="1:6" x14ac:dyDescent="0.2">
      <c r="A359" t="s">
        <v>381</v>
      </c>
      <c r="B359" t="s">
        <v>7</v>
      </c>
      <c r="C359" t="s">
        <v>20</v>
      </c>
      <c r="D359" s="1">
        <v>72840</v>
      </c>
      <c r="E359" t="s">
        <v>17</v>
      </c>
      <c r="F359" t="s">
        <v>28</v>
      </c>
    </row>
    <row r="360" spans="1:6" x14ac:dyDescent="0.2">
      <c r="A360" t="s">
        <v>382</v>
      </c>
      <c r="B360" t="s">
        <v>7</v>
      </c>
      <c r="C360" t="s">
        <v>13</v>
      </c>
      <c r="D360" s="1">
        <v>68970</v>
      </c>
      <c r="E360" t="s">
        <v>21</v>
      </c>
      <c r="F360" t="s">
        <v>28</v>
      </c>
    </row>
    <row r="361" spans="1:6" x14ac:dyDescent="0.2">
      <c r="A361" t="s">
        <v>383</v>
      </c>
      <c r="B361" t="s">
        <v>7</v>
      </c>
      <c r="C361" t="s">
        <v>67</v>
      </c>
      <c r="D361" s="1">
        <v>89090</v>
      </c>
      <c r="E361" t="s">
        <v>21</v>
      </c>
      <c r="F361" t="s">
        <v>14</v>
      </c>
    </row>
    <row r="362" spans="1:6" x14ac:dyDescent="0.2">
      <c r="A362" t="s">
        <v>209</v>
      </c>
      <c r="B362" t="s">
        <v>12</v>
      </c>
      <c r="C362" t="s">
        <v>13</v>
      </c>
      <c r="D362" s="1">
        <v>86940</v>
      </c>
      <c r="E362" t="s">
        <v>17</v>
      </c>
      <c r="F362" t="s">
        <v>24</v>
      </c>
    </row>
    <row r="363" spans="1:6" x14ac:dyDescent="0.2">
      <c r="A363" t="s">
        <v>384</v>
      </c>
      <c r="B363" t="s">
        <v>7</v>
      </c>
      <c r="C363" t="s">
        <v>34</v>
      </c>
      <c r="D363" s="1">
        <v>118450</v>
      </c>
      <c r="E363" t="s">
        <v>21</v>
      </c>
      <c r="F363" t="s">
        <v>10</v>
      </c>
    </row>
    <row r="364" spans="1:6" x14ac:dyDescent="0.2">
      <c r="A364" t="s">
        <v>385</v>
      </c>
      <c r="B364" t="s">
        <v>7</v>
      </c>
      <c r="C364" t="s">
        <v>37</v>
      </c>
      <c r="D364" s="1">
        <v>80360</v>
      </c>
      <c r="E364" t="s">
        <v>21</v>
      </c>
      <c r="F364" t="s">
        <v>28</v>
      </c>
    </row>
    <row r="365" spans="1:6" x14ac:dyDescent="0.2">
      <c r="A365" t="s">
        <v>386</v>
      </c>
      <c r="B365" t="s">
        <v>12</v>
      </c>
      <c r="C365" t="s">
        <v>67</v>
      </c>
      <c r="D365" s="1">
        <v>104770</v>
      </c>
      <c r="E365" t="s">
        <v>17</v>
      </c>
      <c r="F365" t="s">
        <v>28</v>
      </c>
    </row>
    <row r="366" spans="1:6" x14ac:dyDescent="0.2">
      <c r="A366" t="s">
        <v>387</v>
      </c>
      <c r="B366" t="s">
        <v>12</v>
      </c>
      <c r="C366" t="s">
        <v>53</v>
      </c>
      <c r="D366" s="1">
        <v>70440</v>
      </c>
      <c r="E366" t="s">
        <v>17</v>
      </c>
      <c r="F366" t="s">
        <v>10</v>
      </c>
    </row>
    <row r="367" spans="1:6" x14ac:dyDescent="0.2">
      <c r="A367" t="s">
        <v>388</v>
      </c>
      <c r="B367" t="s">
        <v>7</v>
      </c>
      <c r="C367" t="s">
        <v>23</v>
      </c>
      <c r="D367" s="1">
        <v>56900</v>
      </c>
      <c r="E367" t="s">
        <v>17</v>
      </c>
      <c r="F367" t="s">
        <v>28</v>
      </c>
    </row>
    <row r="368" spans="1:6" x14ac:dyDescent="0.2">
      <c r="A368" t="s">
        <v>303</v>
      </c>
      <c r="B368" t="s">
        <v>7</v>
      </c>
      <c r="C368" t="s">
        <v>27</v>
      </c>
      <c r="D368" s="1">
        <v>48530</v>
      </c>
      <c r="E368" t="s">
        <v>9</v>
      </c>
      <c r="F368" t="s">
        <v>10</v>
      </c>
    </row>
    <row r="369" spans="1:6" x14ac:dyDescent="0.2">
      <c r="A369" t="s">
        <v>389</v>
      </c>
      <c r="B369" t="s">
        <v>7</v>
      </c>
      <c r="C369" t="s">
        <v>50</v>
      </c>
      <c r="E369" t="s">
        <v>17</v>
      </c>
      <c r="F369" t="s">
        <v>28</v>
      </c>
    </row>
    <row r="370" spans="1:6" x14ac:dyDescent="0.2">
      <c r="A370" t="s">
        <v>390</v>
      </c>
      <c r="C370" t="s">
        <v>31</v>
      </c>
      <c r="D370" s="1">
        <v>72450</v>
      </c>
      <c r="E370" t="s">
        <v>17</v>
      </c>
      <c r="F370" t="s">
        <v>18</v>
      </c>
    </row>
    <row r="371" spans="1:6" x14ac:dyDescent="0.2">
      <c r="A371" t="s">
        <v>391</v>
      </c>
      <c r="B371" t="s">
        <v>12</v>
      </c>
      <c r="C371" t="s">
        <v>34</v>
      </c>
      <c r="D371" s="1">
        <v>34500</v>
      </c>
      <c r="E371" t="s">
        <v>17</v>
      </c>
      <c r="F371" t="s">
        <v>18</v>
      </c>
    </row>
    <row r="372" spans="1:6" x14ac:dyDescent="0.2">
      <c r="A372" t="s">
        <v>392</v>
      </c>
      <c r="C372" t="s">
        <v>13</v>
      </c>
      <c r="D372" s="1">
        <v>118800</v>
      </c>
      <c r="E372" t="s">
        <v>21</v>
      </c>
      <c r="F372" t="s">
        <v>10</v>
      </c>
    </row>
    <row r="373" spans="1:6" x14ac:dyDescent="0.2">
      <c r="A373" t="s">
        <v>393</v>
      </c>
      <c r="B373" t="s">
        <v>7</v>
      </c>
      <c r="C373" t="s">
        <v>53</v>
      </c>
      <c r="E373" t="s">
        <v>9</v>
      </c>
      <c r="F373" t="s">
        <v>18</v>
      </c>
    </row>
    <row r="374" spans="1:6" x14ac:dyDescent="0.2">
      <c r="A374" t="s">
        <v>394</v>
      </c>
      <c r="B374" t="s">
        <v>12</v>
      </c>
      <c r="C374" t="s">
        <v>50</v>
      </c>
      <c r="D374" s="1">
        <v>115080</v>
      </c>
      <c r="E374" t="s">
        <v>17</v>
      </c>
      <c r="F374" t="s">
        <v>10</v>
      </c>
    </row>
    <row r="375" spans="1:6" x14ac:dyDescent="0.2">
      <c r="A375" t="s">
        <v>395</v>
      </c>
      <c r="B375" t="s">
        <v>12</v>
      </c>
      <c r="C375" t="s">
        <v>8</v>
      </c>
      <c r="D375" s="1">
        <v>39540</v>
      </c>
      <c r="E375" t="s">
        <v>9</v>
      </c>
      <c r="F375" t="s">
        <v>28</v>
      </c>
    </row>
    <row r="376" spans="1:6" x14ac:dyDescent="0.2">
      <c r="A376" t="s">
        <v>73</v>
      </c>
      <c r="B376" t="s">
        <v>12</v>
      </c>
      <c r="C376" t="s">
        <v>27</v>
      </c>
      <c r="D376" s="1">
        <v>110770</v>
      </c>
      <c r="E376" t="s">
        <v>17</v>
      </c>
      <c r="F376" t="s">
        <v>28</v>
      </c>
    </row>
    <row r="377" spans="1:6" x14ac:dyDescent="0.2">
      <c r="A377" t="s">
        <v>396</v>
      </c>
      <c r="B377" t="s">
        <v>7</v>
      </c>
      <c r="C377" t="s">
        <v>42</v>
      </c>
      <c r="E377" t="s">
        <v>9</v>
      </c>
      <c r="F377" t="s">
        <v>14</v>
      </c>
    </row>
    <row r="378" spans="1:6" x14ac:dyDescent="0.2">
      <c r="A378" t="s">
        <v>397</v>
      </c>
      <c r="B378" t="s">
        <v>7</v>
      </c>
      <c r="C378" t="s">
        <v>53</v>
      </c>
      <c r="D378" s="1">
        <v>106460</v>
      </c>
      <c r="E378" t="s">
        <v>9</v>
      </c>
      <c r="F378" t="s">
        <v>24</v>
      </c>
    </row>
    <row r="379" spans="1:6" x14ac:dyDescent="0.2">
      <c r="A379" t="s">
        <v>398</v>
      </c>
      <c r="B379" t="s">
        <v>7</v>
      </c>
      <c r="C379" t="s">
        <v>23</v>
      </c>
      <c r="D379" s="1">
        <v>94530</v>
      </c>
      <c r="E379" t="s">
        <v>17</v>
      </c>
      <c r="F379" t="s">
        <v>24</v>
      </c>
    </row>
    <row r="380" spans="1:6" x14ac:dyDescent="0.2">
      <c r="A380" t="s">
        <v>399</v>
      </c>
      <c r="B380" t="s">
        <v>12</v>
      </c>
      <c r="C380" t="s">
        <v>34</v>
      </c>
      <c r="D380" s="1">
        <v>71590</v>
      </c>
      <c r="E380" t="s">
        <v>9</v>
      </c>
      <c r="F380" t="s">
        <v>24</v>
      </c>
    </row>
    <row r="381" spans="1:6" x14ac:dyDescent="0.2">
      <c r="A381" t="s">
        <v>400</v>
      </c>
      <c r="B381" t="s">
        <v>12</v>
      </c>
      <c r="C381" t="s">
        <v>67</v>
      </c>
      <c r="D381" s="1">
        <v>104900</v>
      </c>
      <c r="E381" t="s">
        <v>17</v>
      </c>
      <c r="F381" t="s">
        <v>14</v>
      </c>
    </row>
    <row r="382" spans="1:6" x14ac:dyDescent="0.2">
      <c r="A382" t="s">
        <v>401</v>
      </c>
      <c r="B382" t="s">
        <v>7</v>
      </c>
      <c r="C382" t="s">
        <v>13</v>
      </c>
      <c r="D382" s="1">
        <v>81790</v>
      </c>
      <c r="E382" t="s">
        <v>9</v>
      </c>
      <c r="F382" t="s">
        <v>18</v>
      </c>
    </row>
    <row r="383" spans="1:6" x14ac:dyDescent="0.2">
      <c r="A383" t="s">
        <v>402</v>
      </c>
      <c r="B383" t="s">
        <v>12</v>
      </c>
      <c r="C383" t="s">
        <v>23</v>
      </c>
      <c r="D383" s="1">
        <v>33050</v>
      </c>
      <c r="E383" t="s">
        <v>17</v>
      </c>
      <c r="F383" t="s">
        <v>28</v>
      </c>
    </row>
    <row r="384" spans="1:6" x14ac:dyDescent="0.2">
      <c r="A384" t="s">
        <v>119</v>
      </c>
      <c r="B384" t="s">
        <v>7</v>
      </c>
      <c r="C384" t="s">
        <v>67</v>
      </c>
      <c r="D384" s="1">
        <v>89610</v>
      </c>
      <c r="E384" t="s">
        <v>21</v>
      </c>
      <c r="F384" t="s">
        <v>10</v>
      </c>
    </row>
    <row r="385" spans="1:6" x14ac:dyDescent="0.2">
      <c r="A385" t="s">
        <v>403</v>
      </c>
      <c r="B385" t="s">
        <v>12</v>
      </c>
      <c r="C385" t="s">
        <v>37</v>
      </c>
      <c r="D385" s="1">
        <v>96920</v>
      </c>
      <c r="E385" t="s">
        <v>17</v>
      </c>
      <c r="F385" t="s">
        <v>51</v>
      </c>
    </row>
    <row r="386" spans="1:6" x14ac:dyDescent="0.2">
      <c r="A386" t="s">
        <v>404</v>
      </c>
      <c r="B386" t="s">
        <v>7</v>
      </c>
      <c r="C386" t="s">
        <v>16</v>
      </c>
      <c r="D386" s="1">
        <v>105470</v>
      </c>
      <c r="E386" t="s">
        <v>17</v>
      </c>
      <c r="F386" t="s">
        <v>18</v>
      </c>
    </row>
    <row r="387" spans="1:6" x14ac:dyDescent="0.2">
      <c r="A387" t="s">
        <v>405</v>
      </c>
      <c r="B387" t="s">
        <v>12</v>
      </c>
      <c r="C387" t="s">
        <v>53</v>
      </c>
      <c r="D387" s="1">
        <v>98400</v>
      </c>
      <c r="E387" t="s">
        <v>9</v>
      </c>
      <c r="F387" t="s">
        <v>28</v>
      </c>
    </row>
    <row r="388" spans="1:6" x14ac:dyDescent="0.2">
      <c r="A388" t="s">
        <v>156</v>
      </c>
      <c r="B388" t="s">
        <v>12</v>
      </c>
      <c r="C388" t="s">
        <v>53</v>
      </c>
      <c r="E388" t="s">
        <v>9</v>
      </c>
      <c r="F388" t="s">
        <v>10</v>
      </c>
    </row>
    <row r="389" spans="1:6" x14ac:dyDescent="0.2">
      <c r="A389" t="s">
        <v>406</v>
      </c>
      <c r="B389" t="s">
        <v>12</v>
      </c>
      <c r="C389" t="s">
        <v>27</v>
      </c>
      <c r="D389" s="1">
        <v>50020</v>
      </c>
      <c r="E389" t="s">
        <v>17</v>
      </c>
      <c r="F389" t="s">
        <v>28</v>
      </c>
    </row>
    <row r="390" spans="1:6" x14ac:dyDescent="0.2">
      <c r="A390" t="s">
        <v>407</v>
      </c>
      <c r="B390" t="s">
        <v>7</v>
      </c>
      <c r="C390" t="s">
        <v>42</v>
      </c>
      <c r="D390" s="1">
        <v>71210</v>
      </c>
      <c r="E390" t="s">
        <v>21</v>
      </c>
      <c r="F390" t="s">
        <v>28</v>
      </c>
    </row>
    <row r="391" spans="1:6" x14ac:dyDescent="0.2">
      <c r="A391" t="s">
        <v>408</v>
      </c>
      <c r="B391" t="s">
        <v>7</v>
      </c>
      <c r="C391" t="s">
        <v>13</v>
      </c>
      <c r="D391" s="1">
        <v>53180</v>
      </c>
      <c r="E391" t="s">
        <v>21</v>
      </c>
      <c r="F391" t="s">
        <v>28</v>
      </c>
    </row>
    <row r="392" spans="1:6" x14ac:dyDescent="0.2">
      <c r="A392" t="s">
        <v>409</v>
      </c>
      <c r="B392" t="s">
        <v>12</v>
      </c>
      <c r="C392" t="s">
        <v>27</v>
      </c>
      <c r="D392" s="1">
        <v>107020</v>
      </c>
      <c r="E392" t="s">
        <v>21</v>
      </c>
      <c r="F392" t="s">
        <v>28</v>
      </c>
    </row>
    <row r="393" spans="1:6" x14ac:dyDescent="0.2">
      <c r="A393" t="s">
        <v>410</v>
      </c>
      <c r="B393" t="s">
        <v>12</v>
      </c>
      <c r="C393" t="s">
        <v>50</v>
      </c>
      <c r="D393" s="1">
        <v>58400</v>
      </c>
      <c r="E393" t="s">
        <v>9</v>
      </c>
      <c r="F393" t="s">
        <v>28</v>
      </c>
    </row>
    <row r="394" spans="1:6" x14ac:dyDescent="0.2">
      <c r="A394" t="s">
        <v>411</v>
      </c>
      <c r="B394" t="s">
        <v>12</v>
      </c>
      <c r="C394" t="s">
        <v>53</v>
      </c>
      <c r="D394" s="1">
        <v>49000</v>
      </c>
      <c r="E394" t="s">
        <v>17</v>
      </c>
      <c r="F394" t="s">
        <v>14</v>
      </c>
    </row>
    <row r="395" spans="1:6" x14ac:dyDescent="0.2">
      <c r="A395" t="s">
        <v>412</v>
      </c>
      <c r="B395" t="s">
        <v>12</v>
      </c>
      <c r="C395" t="s">
        <v>31</v>
      </c>
      <c r="D395" s="1">
        <v>85530</v>
      </c>
      <c r="E395" t="s">
        <v>21</v>
      </c>
      <c r="F395" t="s">
        <v>28</v>
      </c>
    </row>
    <row r="396" spans="1:6" x14ac:dyDescent="0.2">
      <c r="A396" t="s">
        <v>413</v>
      </c>
      <c r="B396" t="s">
        <v>7</v>
      </c>
      <c r="C396" t="s">
        <v>42</v>
      </c>
      <c r="D396" s="1">
        <v>53950</v>
      </c>
      <c r="E396" t="s">
        <v>9</v>
      </c>
      <c r="F396" t="s">
        <v>24</v>
      </c>
    </row>
    <row r="397" spans="1:6" x14ac:dyDescent="0.2">
      <c r="A397" t="s">
        <v>414</v>
      </c>
      <c r="B397" t="s">
        <v>7</v>
      </c>
      <c r="C397" t="s">
        <v>31</v>
      </c>
      <c r="D397" s="1">
        <v>41140</v>
      </c>
      <c r="E397" t="s">
        <v>9</v>
      </c>
      <c r="F397" t="s">
        <v>28</v>
      </c>
    </row>
    <row r="398" spans="1:6" x14ac:dyDescent="0.2">
      <c r="A398" t="s">
        <v>415</v>
      </c>
      <c r="B398" t="s">
        <v>7</v>
      </c>
      <c r="C398" t="s">
        <v>53</v>
      </c>
      <c r="D398" s="1">
        <v>49920</v>
      </c>
      <c r="E398" t="s">
        <v>21</v>
      </c>
      <c r="F398" t="s">
        <v>28</v>
      </c>
    </row>
    <row r="399" spans="1:6" x14ac:dyDescent="0.2">
      <c r="A399" t="s">
        <v>416</v>
      </c>
      <c r="B399" t="s">
        <v>12</v>
      </c>
      <c r="C399" t="s">
        <v>50</v>
      </c>
      <c r="D399" s="1">
        <v>39700</v>
      </c>
      <c r="E399" t="s">
        <v>9</v>
      </c>
      <c r="F399" t="s">
        <v>28</v>
      </c>
    </row>
    <row r="400" spans="1:6" x14ac:dyDescent="0.2">
      <c r="A400" t="s">
        <v>417</v>
      </c>
      <c r="B400" t="s">
        <v>7</v>
      </c>
      <c r="C400" t="s">
        <v>8</v>
      </c>
      <c r="D400" s="1">
        <v>53540</v>
      </c>
      <c r="E400" t="s">
        <v>17</v>
      </c>
      <c r="F400" t="s">
        <v>24</v>
      </c>
    </row>
    <row r="401" spans="1:6" x14ac:dyDescent="0.2">
      <c r="A401" t="s">
        <v>418</v>
      </c>
      <c r="B401" t="s">
        <v>12</v>
      </c>
      <c r="C401" t="s">
        <v>67</v>
      </c>
      <c r="D401" s="1">
        <v>43900</v>
      </c>
      <c r="E401" t="s">
        <v>21</v>
      </c>
      <c r="F401" t="s">
        <v>14</v>
      </c>
    </row>
    <row r="402" spans="1:6" x14ac:dyDescent="0.2">
      <c r="A402" t="s">
        <v>419</v>
      </c>
      <c r="B402" t="s">
        <v>12</v>
      </c>
      <c r="C402" t="s">
        <v>20</v>
      </c>
      <c r="D402" s="1">
        <v>72700</v>
      </c>
      <c r="E402" t="s">
        <v>9</v>
      </c>
      <c r="F402" t="s">
        <v>18</v>
      </c>
    </row>
    <row r="403" spans="1:6" x14ac:dyDescent="0.2">
      <c r="A403" t="s">
        <v>420</v>
      </c>
      <c r="B403" t="s">
        <v>7</v>
      </c>
      <c r="C403" t="s">
        <v>27</v>
      </c>
      <c r="D403" s="1">
        <v>29420</v>
      </c>
      <c r="E403" t="s">
        <v>21</v>
      </c>
      <c r="F403" t="s">
        <v>28</v>
      </c>
    </row>
    <row r="404" spans="1:6" x14ac:dyDescent="0.2">
      <c r="A404" t="s">
        <v>421</v>
      </c>
      <c r="B404" t="s">
        <v>12</v>
      </c>
      <c r="C404" t="s">
        <v>20</v>
      </c>
      <c r="D404" s="1">
        <v>58280</v>
      </c>
      <c r="E404" t="s">
        <v>17</v>
      </c>
      <c r="F404" t="s">
        <v>28</v>
      </c>
    </row>
    <row r="405" spans="1:6" x14ac:dyDescent="0.2">
      <c r="A405" t="s">
        <v>422</v>
      </c>
      <c r="B405" t="s">
        <v>12</v>
      </c>
      <c r="C405" t="s">
        <v>50</v>
      </c>
      <c r="D405" s="1">
        <v>67980</v>
      </c>
      <c r="E405" t="s">
        <v>9</v>
      </c>
      <c r="F405" t="s">
        <v>28</v>
      </c>
    </row>
    <row r="406" spans="1:6" x14ac:dyDescent="0.2">
      <c r="A406" t="s">
        <v>423</v>
      </c>
      <c r="B406" t="s">
        <v>7</v>
      </c>
      <c r="C406" t="s">
        <v>20</v>
      </c>
      <c r="D406" s="1">
        <v>49760</v>
      </c>
      <c r="E406" t="s">
        <v>17</v>
      </c>
      <c r="F406" t="s">
        <v>10</v>
      </c>
    </row>
    <row r="407" spans="1:6" x14ac:dyDescent="0.2">
      <c r="A407" t="s">
        <v>424</v>
      </c>
      <c r="B407" t="s">
        <v>7</v>
      </c>
      <c r="C407" t="s">
        <v>31</v>
      </c>
      <c r="D407" s="1">
        <v>69910</v>
      </c>
      <c r="E407" t="s">
        <v>21</v>
      </c>
      <c r="F407" t="s">
        <v>14</v>
      </c>
    </row>
    <row r="408" spans="1:6" x14ac:dyDescent="0.2">
      <c r="A408" t="s">
        <v>425</v>
      </c>
      <c r="B408" t="s">
        <v>7</v>
      </c>
      <c r="C408" t="s">
        <v>42</v>
      </c>
      <c r="D408" s="1">
        <v>112370</v>
      </c>
      <c r="E408" t="s">
        <v>21</v>
      </c>
      <c r="F408" t="s">
        <v>28</v>
      </c>
    </row>
    <row r="409" spans="1:6" x14ac:dyDescent="0.2">
      <c r="A409" t="s">
        <v>426</v>
      </c>
      <c r="B409" t="s">
        <v>7</v>
      </c>
      <c r="C409" t="s">
        <v>20</v>
      </c>
      <c r="D409" s="1">
        <v>28580</v>
      </c>
      <c r="E409" t="s">
        <v>17</v>
      </c>
      <c r="F409" t="s">
        <v>28</v>
      </c>
    </row>
    <row r="410" spans="1:6" x14ac:dyDescent="0.2">
      <c r="A410" t="s">
        <v>427</v>
      </c>
      <c r="B410" t="s">
        <v>7</v>
      </c>
      <c r="C410" t="s">
        <v>53</v>
      </c>
      <c r="D410" s="1">
        <v>43590</v>
      </c>
      <c r="E410" t="s">
        <v>17</v>
      </c>
      <c r="F410" t="s">
        <v>24</v>
      </c>
    </row>
    <row r="411" spans="1:6" x14ac:dyDescent="0.2">
      <c r="A411" t="s">
        <v>141</v>
      </c>
      <c r="B411" t="s">
        <v>7</v>
      </c>
      <c r="C411" t="s">
        <v>42</v>
      </c>
      <c r="D411" s="1">
        <v>88330</v>
      </c>
      <c r="E411" t="s">
        <v>21</v>
      </c>
      <c r="F411" t="s">
        <v>14</v>
      </c>
    </row>
    <row r="412" spans="1:6" x14ac:dyDescent="0.2">
      <c r="A412" t="s">
        <v>428</v>
      </c>
      <c r="C412" t="s">
        <v>42</v>
      </c>
      <c r="D412" s="1">
        <v>78840</v>
      </c>
      <c r="E412" t="s">
        <v>9</v>
      </c>
      <c r="F412" t="s">
        <v>28</v>
      </c>
    </row>
    <row r="413" spans="1:6" x14ac:dyDescent="0.2">
      <c r="A413" t="s">
        <v>429</v>
      </c>
      <c r="B413" t="s">
        <v>12</v>
      </c>
      <c r="C413" t="s">
        <v>27</v>
      </c>
      <c r="D413" s="1">
        <v>61990</v>
      </c>
      <c r="E413" t="s">
        <v>9</v>
      </c>
      <c r="F413" t="s">
        <v>18</v>
      </c>
    </row>
    <row r="414" spans="1:6" x14ac:dyDescent="0.2">
      <c r="A414" t="s">
        <v>430</v>
      </c>
      <c r="B414" t="s">
        <v>7</v>
      </c>
      <c r="C414" t="s">
        <v>31</v>
      </c>
      <c r="D414" s="1">
        <v>77100</v>
      </c>
      <c r="E414" t="s">
        <v>21</v>
      </c>
      <c r="F414" t="s">
        <v>14</v>
      </c>
    </row>
    <row r="415" spans="1:6" x14ac:dyDescent="0.2">
      <c r="A415" t="s">
        <v>431</v>
      </c>
      <c r="B415" t="s">
        <v>12</v>
      </c>
      <c r="C415" t="s">
        <v>67</v>
      </c>
      <c r="D415" s="1">
        <v>66020</v>
      </c>
      <c r="E415" t="s">
        <v>9</v>
      </c>
      <c r="F415" t="s">
        <v>10</v>
      </c>
    </row>
    <row r="416" spans="1:6" x14ac:dyDescent="0.2">
      <c r="A416" t="s">
        <v>432</v>
      </c>
      <c r="B416" t="s">
        <v>7</v>
      </c>
      <c r="C416" t="s">
        <v>67</v>
      </c>
      <c r="E416" t="s">
        <v>21</v>
      </c>
      <c r="F416" t="s">
        <v>51</v>
      </c>
    </row>
    <row r="417" spans="1:6" x14ac:dyDescent="0.2">
      <c r="A417" t="s">
        <v>433</v>
      </c>
      <c r="B417" t="s">
        <v>12</v>
      </c>
      <c r="C417" t="s">
        <v>23</v>
      </c>
      <c r="D417" s="1">
        <v>70930</v>
      </c>
      <c r="E417" t="s">
        <v>21</v>
      </c>
      <c r="F417" t="s">
        <v>28</v>
      </c>
    </row>
    <row r="418" spans="1:6" x14ac:dyDescent="0.2">
      <c r="A418" t="s">
        <v>434</v>
      </c>
      <c r="B418" t="s">
        <v>7</v>
      </c>
      <c r="C418" t="s">
        <v>20</v>
      </c>
      <c r="D418" s="1">
        <v>40980</v>
      </c>
      <c r="E418" t="s">
        <v>21</v>
      </c>
      <c r="F418" t="s">
        <v>51</v>
      </c>
    </row>
    <row r="419" spans="1:6" x14ac:dyDescent="0.2">
      <c r="A419" t="s">
        <v>435</v>
      </c>
      <c r="B419" t="s">
        <v>7</v>
      </c>
      <c r="C419" t="s">
        <v>67</v>
      </c>
      <c r="D419" s="1">
        <v>48980</v>
      </c>
      <c r="E419" t="s">
        <v>21</v>
      </c>
      <c r="F419" t="s">
        <v>51</v>
      </c>
    </row>
    <row r="420" spans="1:6" x14ac:dyDescent="0.2">
      <c r="A420" t="s">
        <v>436</v>
      </c>
      <c r="B420" t="s">
        <v>7</v>
      </c>
      <c r="C420" t="s">
        <v>42</v>
      </c>
      <c r="D420" s="1">
        <v>110820</v>
      </c>
      <c r="E420" t="s">
        <v>21</v>
      </c>
      <c r="F420" t="s">
        <v>14</v>
      </c>
    </row>
    <row r="421" spans="1:6" x14ac:dyDescent="0.2">
      <c r="A421" t="s">
        <v>437</v>
      </c>
      <c r="B421" t="s">
        <v>12</v>
      </c>
      <c r="C421" t="s">
        <v>34</v>
      </c>
      <c r="D421" s="1">
        <v>61690</v>
      </c>
      <c r="E421" t="s">
        <v>17</v>
      </c>
      <c r="F421" t="s">
        <v>14</v>
      </c>
    </row>
    <row r="422" spans="1:6" x14ac:dyDescent="0.2">
      <c r="A422" t="s">
        <v>438</v>
      </c>
      <c r="B422" t="s">
        <v>12</v>
      </c>
      <c r="C422" t="s">
        <v>16</v>
      </c>
      <c r="D422" s="1">
        <v>51170</v>
      </c>
      <c r="E422" t="s">
        <v>21</v>
      </c>
      <c r="F422" t="s">
        <v>28</v>
      </c>
    </row>
    <row r="423" spans="1:6" x14ac:dyDescent="0.2">
      <c r="A423" t="s">
        <v>439</v>
      </c>
      <c r="C423" t="s">
        <v>23</v>
      </c>
      <c r="D423" s="1">
        <v>104800</v>
      </c>
      <c r="E423" t="s">
        <v>9</v>
      </c>
      <c r="F423" t="s">
        <v>28</v>
      </c>
    </row>
    <row r="424" spans="1:6" x14ac:dyDescent="0.2">
      <c r="A424" t="s">
        <v>440</v>
      </c>
      <c r="B424" t="s">
        <v>7</v>
      </c>
      <c r="C424" t="s">
        <v>53</v>
      </c>
      <c r="D424" s="1">
        <v>56280</v>
      </c>
      <c r="E424" t="s">
        <v>21</v>
      </c>
      <c r="F424" t="s">
        <v>24</v>
      </c>
    </row>
    <row r="425" spans="1:6" x14ac:dyDescent="0.2">
      <c r="A425" t="s">
        <v>441</v>
      </c>
      <c r="B425" t="s">
        <v>7</v>
      </c>
      <c r="C425" t="s">
        <v>13</v>
      </c>
      <c r="D425" s="1">
        <v>88380</v>
      </c>
      <c r="E425" t="s">
        <v>21</v>
      </c>
      <c r="F425" t="s">
        <v>14</v>
      </c>
    </row>
    <row r="426" spans="1:6" x14ac:dyDescent="0.2">
      <c r="A426" t="s">
        <v>442</v>
      </c>
      <c r="B426" t="s">
        <v>7</v>
      </c>
      <c r="C426" t="s">
        <v>13</v>
      </c>
      <c r="D426" s="1">
        <v>52590</v>
      </c>
      <c r="E426" t="s">
        <v>9</v>
      </c>
      <c r="F426" t="s">
        <v>14</v>
      </c>
    </row>
    <row r="427" spans="1:6" x14ac:dyDescent="0.2">
      <c r="A427" t="s">
        <v>443</v>
      </c>
      <c r="B427" t="s">
        <v>7</v>
      </c>
      <c r="C427" t="s">
        <v>31</v>
      </c>
      <c r="D427" s="1">
        <v>47650</v>
      </c>
      <c r="E427" t="s">
        <v>17</v>
      </c>
      <c r="F427" t="s">
        <v>24</v>
      </c>
    </row>
    <row r="428" spans="1:6" x14ac:dyDescent="0.2">
      <c r="A428" t="s">
        <v>444</v>
      </c>
      <c r="B428" t="s">
        <v>12</v>
      </c>
      <c r="C428" t="s">
        <v>8</v>
      </c>
      <c r="D428" s="1">
        <v>72350</v>
      </c>
      <c r="E428" t="s">
        <v>17</v>
      </c>
      <c r="F428" t="s">
        <v>14</v>
      </c>
    </row>
    <row r="429" spans="1:6" x14ac:dyDescent="0.2">
      <c r="A429" t="s">
        <v>445</v>
      </c>
      <c r="B429" t="s">
        <v>12</v>
      </c>
      <c r="C429" t="s">
        <v>53</v>
      </c>
      <c r="D429" s="1">
        <v>39940</v>
      </c>
      <c r="E429" t="s">
        <v>9</v>
      </c>
      <c r="F429" t="s">
        <v>28</v>
      </c>
    </row>
    <row r="430" spans="1:6" x14ac:dyDescent="0.2">
      <c r="A430" t="s">
        <v>446</v>
      </c>
      <c r="B430" t="s">
        <v>7</v>
      </c>
      <c r="C430" t="s">
        <v>50</v>
      </c>
      <c r="D430" s="1">
        <v>28130</v>
      </c>
      <c r="E430" t="s">
        <v>17</v>
      </c>
      <c r="F430" t="s">
        <v>24</v>
      </c>
    </row>
    <row r="431" spans="1:6" x14ac:dyDescent="0.2">
      <c r="A431" t="s">
        <v>447</v>
      </c>
      <c r="C431" t="s">
        <v>13</v>
      </c>
      <c r="D431" s="1">
        <v>69460</v>
      </c>
      <c r="E431" t="s">
        <v>17</v>
      </c>
      <c r="F431" t="s">
        <v>10</v>
      </c>
    </row>
    <row r="432" spans="1:6" x14ac:dyDescent="0.2">
      <c r="A432" t="s">
        <v>448</v>
      </c>
      <c r="B432" t="s">
        <v>7</v>
      </c>
      <c r="C432" t="s">
        <v>31</v>
      </c>
      <c r="D432" s="1">
        <v>109030</v>
      </c>
      <c r="E432" t="s">
        <v>17</v>
      </c>
      <c r="F432" t="s">
        <v>10</v>
      </c>
    </row>
    <row r="433" spans="1:6" x14ac:dyDescent="0.2">
      <c r="A433" t="s">
        <v>449</v>
      </c>
      <c r="B433" t="s">
        <v>7</v>
      </c>
      <c r="C433" t="s">
        <v>37</v>
      </c>
      <c r="D433" s="1">
        <v>66460</v>
      </c>
      <c r="E433" t="s">
        <v>9</v>
      </c>
      <c r="F433" t="s">
        <v>28</v>
      </c>
    </row>
    <row r="434" spans="1:6" x14ac:dyDescent="0.2">
      <c r="A434" t="s">
        <v>450</v>
      </c>
      <c r="B434" t="s">
        <v>12</v>
      </c>
      <c r="C434" t="s">
        <v>42</v>
      </c>
      <c r="D434" s="1">
        <v>50810</v>
      </c>
      <c r="E434" t="s">
        <v>17</v>
      </c>
      <c r="F434" t="s">
        <v>18</v>
      </c>
    </row>
    <row r="435" spans="1:6" x14ac:dyDescent="0.2">
      <c r="A435" t="s">
        <v>451</v>
      </c>
      <c r="B435" t="s">
        <v>12</v>
      </c>
      <c r="C435" t="s">
        <v>42</v>
      </c>
      <c r="E435" t="s">
        <v>17</v>
      </c>
      <c r="F435" t="s">
        <v>14</v>
      </c>
    </row>
    <row r="436" spans="1:6" x14ac:dyDescent="0.2">
      <c r="A436" t="s">
        <v>452</v>
      </c>
      <c r="B436" t="s">
        <v>7</v>
      </c>
      <c r="C436" t="s">
        <v>20</v>
      </c>
      <c r="D436" s="1">
        <v>114510</v>
      </c>
      <c r="E436" t="s">
        <v>21</v>
      </c>
      <c r="F436" t="s">
        <v>28</v>
      </c>
    </row>
    <row r="437" spans="1:6" x14ac:dyDescent="0.2">
      <c r="A437" t="s">
        <v>453</v>
      </c>
      <c r="B437" t="s">
        <v>12</v>
      </c>
      <c r="C437" t="s">
        <v>34</v>
      </c>
      <c r="D437" s="1">
        <v>86230</v>
      </c>
      <c r="E437" t="s">
        <v>17</v>
      </c>
      <c r="F437" t="s">
        <v>24</v>
      </c>
    </row>
    <row r="438" spans="1:6" x14ac:dyDescent="0.2">
      <c r="A438" t="s">
        <v>454</v>
      </c>
      <c r="B438" t="s">
        <v>7</v>
      </c>
      <c r="C438" t="s">
        <v>23</v>
      </c>
      <c r="D438" s="1">
        <v>73240</v>
      </c>
      <c r="E438" t="s">
        <v>21</v>
      </c>
      <c r="F438" t="s">
        <v>28</v>
      </c>
    </row>
    <row r="439" spans="1:6" x14ac:dyDescent="0.2">
      <c r="A439" t="s">
        <v>455</v>
      </c>
      <c r="B439" t="s">
        <v>12</v>
      </c>
      <c r="C439" t="s">
        <v>34</v>
      </c>
      <c r="D439" s="1">
        <v>53920</v>
      </c>
      <c r="E439" t="s">
        <v>21</v>
      </c>
      <c r="F439" t="s">
        <v>24</v>
      </c>
    </row>
    <row r="440" spans="1:6" x14ac:dyDescent="0.2">
      <c r="A440" t="s">
        <v>456</v>
      </c>
      <c r="B440" t="s">
        <v>12</v>
      </c>
      <c r="C440" t="s">
        <v>13</v>
      </c>
      <c r="D440" s="1">
        <v>113690</v>
      </c>
      <c r="E440" t="s">
        <v>21</v>
      </c>
      <c r="F440" t="s">
        <v>28</v>
      </c>
    </row>
    <row r="441" spans="1:6" x14ac:dyDescent="0.2">
      <c r="A441" t="s">
        <v>457</v>
      </c>
      <c r="B441" t="s">
        <v>7</v>
      </c>
      <c r="C441" t="s">
        <v>34</v>
      </c>
      <c r="D441" s="1">
        <v>101790</v>
      </c>
      <c r="E441" t="s">
        <v>9</v>
      </c>
      <c r="F441" t="s">
        <v>28</v>
      </c>
    </row>
    <row r="442" spans="1:6" x14ac:dyDescent="0.2">
      <c r="A442" t="s">
        <v>458</v>
      </c>
      <c r="B442" t="s">
        <v>12</v>
      </c>
      <c r="C442" t="s">
        <v>13</v>
      </c>
      <c r="D442" s="1">
        <v>38930</v>
      </c>
      <c r="E442" t="s">
        <v>17</v>
      </c>
      <c r="F442" t="s">
        <v>28</v>
      </c>
    </row>
    <row r="443" spans="1:6" x14ac:dyDescent="0.2">
      <c r="A443" t="s">
        <v>459</v>
      </c>
      <c r="B443" t="s">
        <v>7</v>
      </c>
      <c r="C443" t="s">
        <v>27</v>
      </c>
      <c r="D443" s="1">
        <v>57090</v>
      </c>
      <c r="E443" t="s">
        <v>21</v>
      </c>
      <c r="F443" t="s">
        <v>51</v>
      </c>
    </row>
    <row r="444" spans="1:6" x14ac:dyDescent="0.2">
      <c r="A444" t="s">
        <v>460</v>
      </c>
      <c r="B444" t="s">
        <v>7</v>
      </c>
      <c r="C444" t="s">
        <v>37</v>
      </c>
      <c r="D444" s="1">
        <v>106170</v>
      </c>
      <c r="E444" t="s">
        <v>9</v>
      </c>
      <c r="F444" t="s">
        <v>24</v>
      </c>
    </row>
    <row r="445" spans="1:6" x14ac:dyDescent="0.2">
      <c r="A445" t="s">
        <v>461</v>
      </c>
      <c r="B445" t="s">
        <v>12</v>
      </c>
      <c r="C445" t="s">
        <v>27</v>
      </c>
      <c r="D445" s="1">
        <v>59550</v>
      </c>
      <c r="E445" t="s">
        <v>17</v>
      </c>
      <c r="F445" t="s">
        <v>28</v>
      </c>
    </row>
    <row r="446" spans="1:6" x14ac:dyDescent="0.2">
      <c r="A446" t="s">
        <v>462</v>
      </c>
      <c r="B446" t="s">
        <v>7</v>
      </c>
      <c r="C446" t="s">
        <v>37</v>
      </c>
      <c r="D446" s="1">
        <v>89960</v>
      </c>
      <c r="E446" t="s">
        <v>9</v>
      </c>
      <c r="F446" t="s">
        <v>24</v>
      </c>
    </row>
    <row r="447" spans="1:6" x14ac:dyDescent="0.2">
      <c r="A447" t="s">
        <v>463</v>
      </c>
      <c r="C447" t="s">
        <v>23</v>
      </c>
      <c r="D447" s="1">
        <v>58850</v>
      </c>
      <c r="E447" t="s">
        <v>9</v>
      </c>
      <c r="F447" t="s">
        <v>24</v>
      </c>
    </row>
    <row r="448" spans="1:6" x14ac:dyDescent="0.2">
      <c r="A448" t="s">
        <v>464</v>
      </c>
      <c r="B448" t="s">
        <v>12</v>
      </c>
      <c r="C448" t="s">
        <v>37</v>
      </c>
      <c r="D448" s="1">
        <v>68200</v>
      </c>
      <c r="E448" t="s">
        <v>9</v>
      </c>
      <c r="F448" t="s">
        <v>28</v>
      </c>
    </row>
    <row r="449" spans="1:6" x14ac:dyDescent="0.2">
      <c r="A449" t="s">
        <v>465</v>
      </c>
      <c r="B449" t="s">
        <v>7</v>
      </c>
      <c r="C449" t="s">
        <v>67</v>
      </c>
      <c r="D449" s="1">
        <v>90130</v>
      </c>
      <c r="E449" t="s">
        <v>21</v>
      </c>
      <c r="F449" t="s">
        <v>14</v>
      </c>
    </row>
    <row r="450" spans="1:6" x14ac:dyDescent="0.2">
      <c r="A450" t="s">
        <v>466</v>
      </c>
      <c r="B450" t="s">
        <v>12</v>
      </c>
      <c r="C450" t="s">
        <v>31</v>
      </c>
      <c r="D450" s="1">
        <v>45060</v>
      </c>
      <c r="E450" t="s">
        <v>21</v>
      </c>
      <c r="F450" t="s">
        <v>14</v>
      </c>
    </row>
    <row r="451" spans="1:6" x14ac:dyDescent="0.2">
      <c r="A451" t="s">
        <v>467</v>
      </c>
      <c r="B451" t="s">
        <v>7</v>
      </c>
      <c r="C451" t="s">
        <v>37</v>
      </c>
      <c r="D451" s="1">
        <v>66370</v>
      </c>
      <c r="E451" t="s">
        <v>9</v>
      </c>
      <c r="F451" t="s">
        <v>28</v>
      </c>
    </row>
    <row r="452" spans="1:6" x14ac:dyDescent="0.2">
      <c r="A452" t="s">
        <v>468</v>
      </c>
      <c r="B452" t="s">
        <v>12</v>
      </c>
      <c r="C452" t="s">
        <v>31</v>
      </c>
      <c r="D452" s="1">
        <v>85880</v>
      </c>
      <c r="E452" t="s">
        <v>17</v>
      </c>
      <c r="F452" t="s">
        <v>14</v>
      </c>
    </row>
    <row r="453" spans="1:6" x14ac:dyDescent="0.2">
      <c r="A453" t="s">
        <v>469</v>
      </c>
      <c r="B453" t="s">
        <v>7</v>
      </c>
      <c r="C453" t="s">
        <v>53</v>
      </c>
      <c r="E453" t="s">
        <v>21</v>
      </c>
      <c r="F453" t="s">
        <v>24</v>
      </c>
    </row>
    <row r="454" spans="1:6" x14ac:dyDescent="0.2">
      <c r="A454" t="s">
        <v>470</v>
      </c>
      <c r="B454" t="s">
        <v>7</v>
      </c>
      <c r="C454" t="s">
        <v>23</v>
      </c>
      <c r="D454" s="1">
        <v>59260</v>
      </c>
      <c r="E454" t="s">
        <v>9</v>
      </c>
      <c r="F454" t="s">
        <v>24</v>
      </c>
    </row>
    <row r="455" spans="1:6" x14ac:dyDescent="0.2">
      <c r="A455" t="s">
        <v>471</v>
      </c>
      <c r="B455" t="s">
        <v>7</v>
      </c>
      <c r="C455" t="s">
        <v>20</v>
      </c>
      <c r="D455" s="1">
        <v>61790</v>
      </c>
      <c r="E455" t="s">
        <v>17</v>
      </c>
      <c r="F455" t="s">
        <v>28</v>
      </c>
    </row>
    <row r="456" spans="1:6" x14ac:dyDescent="0.2">
      <c r="A456" t="s">
        <v>472</v>
      </c>
      <c r="B456" t="s">
        <v>7</v>
      </c>
      <c r="C456" t="s">
        <v>42</v>
      </c>
      <c r="D456" s="1">
        <v>48180</v>
      </c>
      <c r="E456" t="s">
        <v>17</v>
      </c>
      <c r="F456" t="s">
        <v>14</v>
      </c>
    </row>
    <row r="457" spans="1:6" x14ac:dyDescent="0.2">
      <c r="A457" t="s">
        <v>473</v>
      </c>
      <c r="B457" t="s">
        <v>12</v>
      </c>
      <c r="C457" t="s">
        <v>37</v>
      </c>
      <c r="D457" s="1">
        <v>74800</v>
      </c>
      <c r="E457" t="s">
        <v>9</v>
      </c>
      <c r="F457" t="s">
        <v>51</v>
      </c>
    </row>
    <row r="458" spans="1:6" x14ac:dyDescent="0.2">
      <c r="A458" t="s">
        <v>474</v>
      </c>
      <c r="B458" t="s">
        <v>12</v>
      </c>
      <c r="C458" t="s">
        <v>34</v>
      </c>
      <c r="D458" s="1">
        <v>31020</v>
      </c>
      <c r="E458" t="s">
        <v>9</v>
      </c>
      <c r="F458" t="s">
        <v>28</v>
      </c>
    </row>
    <row r="459" spans="1:6" x14ac:dyDescent="0.2">
      <c r="A459" t="s">
        <v>475</v>
      </c>
      <c r="B459" t="s">
        <v>7</v>
      </c>
      <c r="C459" t="s">
        <v>37</v>
      </c>
      <c r="D459" s="1">
        <v>37550</v>
      </c>
      <c r="E459" t="s">
        <v>17</v>
      </c>
      <c r="F459" t="s">
        <v>28</v>
      </c>
    </row>
    <row r="460" spans="1:6" x14ac:dyDescent="0.2">
      <c r="A460" t="s">
        <v>238</v>
      </c>
      <c r="B460" t="s">
        <v>7</v>
      </c>
      <c r="C460" t="s">
        <v>67</v>
      </c>
      <c r="D460" s="1">
        <v>72040</v>
      </c>
      <c r="E460" t="s">
        <v>17</v>
      </c>
      <c r="F460" t="s">
        <v>14</v>
      </c>
    </row>
    <row r="461" spans="1:6" x14ac:dyDescent="0.2">
      <c r="A461" t="s">
        <v>476</v>
      </c>
      <c r="B461" t="s">
        <v>7</v>
      </c>
      <c r="C461" t="s">
        <v>23</v>
      </c>
      <c r="D461" s="1">
        <v>118840</v>
      </c>
      <c r="E461" t="s">
        <v>17</v>
      </c>
      <c r="F461" t="s">
        <v>18</v>
      </c>
    </row>
    <row r="462" spans="1:6" x14ac:dyDescent="0.2">
      <c r="A462" t="s">
        <v>477</v>
      </c>
      <c r="B462" t="s">
        <v>7</v>
      </c>
      <c r="C462" t="s">
        <v>27</v>
      </c>
      <c r="D462" s="1">
        <v>79570</v>
      </c>
      <c r="E462" t="s">
        <v>21</v>
      </c>
      <c r="F462" t="s">
        <v>28</v>
      </c>
    </row>
    <row r="463" spans="1:6" x14ac:dyDescent="0.2">
      <c r="A463" t="s">
        <v>478</v>
      </c>
      <c r="B463" t="s">
        <v>12</v>
      </c>
      <c r="C463" t="s">
        <v>34</v>
      </c>
      <c r="D463" s="1">
        <v>94050</v>
      </c>
      <c r="E463" t="s">
        <v>9</v>
      </c>
      <c r="F463" t="s">
        <v>18</v>
      </c>
    </row>
    <row r="464" spans="1:6" x14ac:dyDescent="0.2">
      <c r="A464" t="s">
        <v>479</v>
      </c>
      <c r="B464" t="s">
        <v>7</v>
      </c>
      <c r="C464" t="s">
        <v>37</v>
      </c>
      <c r="D464" s="1">
        <v>81260</v>
      </c>
      <c r="E464" t="s">
        <v>17</v>
      </c>
      <c r="F464" t="s">
        <v>28</v>
      </c>
    </row>
    <row r="465" spans="1:6" x14ac:dyDescent="0.2">
      <c r="A465" t="s">
        <v>480</v>
      </c>
      <c r="B465" t="s">
        <v>7</v>
      </c>
      <c r="C465" t="s">
        <v>23</v>
      </c>
      <c r="D465" s="1">
        <v>36710</v>
      </c>
      <c r="E465" t="s">
        <v>17</v>
      </c>
      <c r="F465" t="s">
        <v>28</v>
      </c>
    </row>
    <row r="466" spans="1:6" x14ac:dyDescent="0.2">
      <c r="A466" t="s">
        <v>481</v>
      </c>
      <c r="B466" t="s">
        <v>12</v>
      </c>
      <c r="C466" t="s">
        <v>8</v>
      </c>
      <c r="D466" s="1">
        <v>98360</v>
      </c>
      <c r="E466" t="s">
        <v>17</v>
      </c>
      <c r="F466" t="s">
        <v>51</v>
      </c>
    </row>
    <row r="467" spans="1:6" x14ac:dyDescent="0.2">
      <c r="A467" t="s">
        <v>482</v>
      </c>
      <c r="B467" t="s">
        <v>12</v>
      </c>
      <c r="C467" t="s">
        <v>27</v>
      </c>
      <c r="D467" s="1">
        <v>39680</v>
      </c>
      <c r="E467" t="s">
        <v>17</v>
      </c>
      <c r="F467" t="s">
        <v>24</v>
      </c>
    </row>
    <row r="468" spans="1:6" x14ac:dyDescent="0.2">
      <c r="A468" t="s">
        <v>483</v>
      </c>
      <c r="B468" t="s">
        <v>7</v>
      </c>
      <c r="C468" t="s">
        <v>8</v>
      </c>
      <c r="D468" s="1">
        <v>101390</v>
      </c>
      <c r="E468" t="s">
        <v>21</v>
      </c>
      <c r="F468" t="s">
        <v>14</v>
      </c>
    </row>
    <row r="469" spans="1:6" x14ac:dyDescent="0.2">
      <c r="A469" t="s">
        <v>484</v>
      </c>
      <c r="B469" t="s">
        <v>12</v>
      </c>
      <c r="C469" t="s">
        <v>34</v>
      </c>
      <c r="D469" s="1">
        <v>80700</v>
      </c>
      <c r="E469" t="s">
        <v>17</v>
      </c>
      <c r="F469" t="s">
        <v>14</v>
      </c>
    </row>
    <row r="470" spans="1:6" x14ac:dyDescent="0.2">
      <c r="A470" t="s">
        <v>485</v>
      </c>
      <c r="B470" t="s">
        <v>12</v>
      </c>
      <c r="C470" t="s">
        <v>8</v>
      </c>
      <c r="D470" s="1">
        <v>78020</v>
      </c>
      <c r="E470" t="s">
        <v>9</v>
      </c>
      <c r="F470" t="s">
        <v>28</v>
      </c>
    </row>
    <row r="471" spans="1:6" x14ac:dyDescent="0.2">
      <c r="A471" t="s">
        <v>486</v>
      </c>
      <c r="B471" t="s">
        <v>7</v>
      </c>
      <c r="C471" t="s">
        <v>23</v>
      </c>
      <c r="D471" s="1">
        <v>115490</v>
      </c>
      <c r="E471" t="s">
        <v>17</v>
      </c>
      <c r="F471" t="s">
        <v>24</v>
      </c>
    </row>
    <row r="472" spans="1:6" x14ac:dyDescent="0.2">
      <c r="A472" t="s">
        <v>487</v>
      </c>
      <c r="B472" t="s">
        <v>7</v>
      </c>
      <c r="C472" t="s">
        <v>16</v>
      </c>
      <c r="E472" t="s">
        <v>9</v>
      </c>
      <c r="F472" t="s">
        <v>28</v>
      </c>
    </row>
    <row r="473" spans="1:6" x14ac:dyDescent="0.2">
      <c r="A473" t="s">
        <v>488</v>
      </c>
      <c r="B473" t="s">
        <v>7</v>
      </c>
      <c r="C473" t="s">
        <v>37</v>
      </c>
      <c r="D473" s="1">
        <v>111910</v>
      </c>
      <c r="E473" t="s">
        <v>17</v>
      </c>
      <c r="F473" t="s">
        <v>14</v>
      </c>
    </row>
    <row r="474" spans="1:6" x14ac:dyDescent="0.2">
      <c r="A474" t="s">
        <v>489</v>
      </c>
      <c r="B474" t="s">
        <v>12</v>
      </c>
      <c r="C474" t="s">
        <v>31</v>
      </c>
      <c r="D474" s="1">
        <v>109050</v>
      </c>
      <c r="E474" t="s">
        <v>21</v>
      </c>
      <c r="F474" t="s">
        <v>28</v>
      </c>
    </row>
    <row r="475" spans="1:6" x14ac:dyDescent="0.2">
      <c r="A475" t="s">
        <v>373</v>
      </c>
      <c r="B475" t="s">
        <v>12</v>
      </c>
      <c r="C475" t="s">
        <v>42</v>
      </c>
      <c r="D475" s="1">
        <v>95680</v>
      </c>
      <c r="E475" t="s">
        <v>17</v>
      </c>
      <c r="F475" t="s">
        <v>28</v>
      </c>
    </row>
    <row r="476" spans="1:6" x14ac:dyDescent="0.2">
      <c r="A476" t="s">
        <v>490</v>
      </c>
      <c r="B476" t="s">
        <v>7</v>
      </c>
      <c r="C476" t="s">
        <v>31</v>
      </c>
      <c r="D476" s="1">
        <v>109380</v>
      </c>
      <c r="E476" t="s">
        <v>21</v>
      </c>
      <c r="F476" t="s">
        <v>28</v>
      </c>
    </row>
    <row r="477" spans="1:6" x14ac:dyDescent="0.2">
      <c r="A477" t="s">
        <v>491</v>
      </c>
      <c r="B477" t="s">
        <v>7</v>
      </c>
      <c r="C477" t="s">
        <v>50</v>
      </c>
      <c r="D477" s="1">
        <v>69710</v>
      </c>
      <c r="E477" t="s">
        <v>21</v>
      </c>
      <c r="F477" t="s">
        <v>28</v>
      </c>
    </row>
    <row r="478" spans="1:6" x14ac:dyDescent="0.2">
      <c r="A478" t="s">
        <v>492</v>
      </c>
      <c r="B478" t="s">
        <v>12</v>
      </c>
      <c r="C478" t="s">
        <v>23</v>
      </c>
      <c r="D478" s="1">
        <v>30000</v>
      </c>
      <c r="E478" t="s">
        <v>21</v>
      </c>
      <c r="F478" t="s">
        <v>28</v>
      </c>
    </row>
    <row r="479" spans="1:6" x14ac:dyDescent="0.2">
      <c r="A479" t="s">
        <v>493</v>
      </c>
      <c r="B479" t="s">
        <v>7</v>
      </c>
      <c r="C479" t="s">
        <v>20</v>
      </c>
      <c r="D479" s="1">
        <v>57620</v>
      </c>
      <c r="E479" t="s">
        <v>9</v>
      </c>
      <c r="F479" t="s">
        <v>51</v>
      </c>
    </row>
    <row r="480" spans="1:6" x14ac:dyDescent="0.2">
      <c r="A480" t="s">
        <v>117</v>
      </c>
      <c r="B480" t="s">
        <v>12</v>
      </c>
      <c r="C480" t="s">
        <v>27</v>
      </c>
      <c r="D480" s="1">
        <v>35940</v>
      </c>
      <c r="E480" t="s">
        <v>9</v>
      </c>
      <c r="F480" t="s">
        <v>24</v>
      </c>
    </row>
    <row r="481" spans="1:6" x14ac:dyDescent="0.2">
      <c r="A481" t="s">
        <v>494</v>
      </c>
      <c r="B481" t="s">
        <v>12</v>
      </c>
      <c r="C481" t="s">
        <v>42</v>
      </c>
      <c r="D481" s="1">
        <v>101190</v>
      </c>
      <c r="E481" t="s">
        <v>17</v>
      </c>
      <c r="F481" t="s">
        <v>28</v>
      </c>
    </row>
    <row r="482" spans="1:6" x14ac:dyDescent="0.2">
      <c r="A482" t="s">
        <v>495</v>
      </c>
      <c r="B482" t="s">
        <v>12</v>
      </c>
      <c r="C482" t="s">
        <v>20</v>
      </c>
      <c r="D482" s="1">
        <v>48980</v>
      </c>
      <c r="E482" t="s">
        <v>17</v>
      </c>
      <c r="F482" t="s">
        <v>10</v>
      </c>
    </row>
    <row r="483" spans="1:6" x14ac:dyDescent="0.2">
      <c r="A483" t="s">
        <v>496</v>
      </c>
      <c r="B483" t="s">
        <v>7</v>
      </c>
      <c r="C483" t="s">
        <v>20</v>
      </c>
      <c r="D483" s="1">
        <v>115840</v>
      </c>
      <c r="E483" t="s">
        <v>9</v>
      </c>
      <c r="F483" t="s">
        <v>18</v>
      </c>
    </row>
    <row r="484" spans="1:6" x14ac:dyDescent="0.2">
      <c r="A484" t="s">
        <v>497</v>
      </c>
      <c r="B484" t="s">
        <v>7</v>
      </c>
      <c r="C484" t="s">
        <v>8</v>
      </c>
      <c r="E484" t="s">
        <v>21</v>
      </c>
      <c r="F484" t="s">
        <v>51</v>
      </c>
    </row>
    <row r="485" spans="1:6" x14ac:dyDescent="0.2">
      <c r="A485" t="s">
        <v>498</v>
      </c>
      <c r="B485" t="s">
        <v>12</v>
      </c>
      <c r="C485" t="s">
        <v>53</v>
      </c>
      <c r="D485" s="1">
        <v>45450</v>
      </c>
      <c r="E485" t="s">
        <v>21</v>
      </c>
      <c r="F485" t="s">
        <v>10</v>
      </c>
    </row>
    <row r="486" spans="1:6" x14ac:dyDescent="0.2">
      <c r="A486" t="s">
        <v>499</v>
      </c>
      <c r="B486" t="s">
        <v>7</v>
      </c>
      <c r="C486" t="s">
        <v>23</v>
      </c>
      <c r="D486" s="1">
        <v>54140</v>
      </c>
      <c r="E486" t="s">
        <v>17</v>
      </c>
      <c r="F486" t="s">
        <v>28</v>
      </c>
    </row>
    <row r="487" spans="1:6" x14ac:dyDescent="0.2">
      <c r="A487" t="s">
        <v>500</v>
      </c>
      <c r="B487" t="s">
        <v>12</v>
      </c>
      <c r="C487" t="s">
        <v>27</v>
      </c>
      <c r="D487" s="1">
        <v>117520</v>
      </c>
      <c r="E487" t="s">
        <v>21</v>
      </c>
      <c r="F487" t="s">
        <v>28</v>
      </c>
    </row>
    <row r="488" spans="1:6" x14ac:dyDescent="0.2">
      <c r="A488" t="s">
        <v>501</v>
      </c>
      <c r="B488" t="s">
        <v>12</v>
      </c>
      <c r="C488" t="s">
        <v>20</v>
      </c>
      <c r="E488" t="s">
        <v>21</v>
      </c>
      <c r="F488" t="s">
        <v>28</v>
      </c>
    </row>
    <row r="489" spans="1:6" x14ac:dyDescent="0.2">
      <c r="A489" t="s">
        <v>502</v>
      </c>
      <c r="B489" t="s">
        <v>7</v>
      </c>
      <c r="C489" t="s">
        <v>53</v>
      </c>
      <c r="D489" s="1">
        <v>93210</v>
      </c>
      <c r="E489" t="s">
        <v>9</v>
      </c>
      <c r="F489" t="s">
        <v>24</v>
      </c>
    </row>
    <row r="490" spans="1:6" x14ac:dyDescent="0.2">
      <c r="A490" t="s">
        <v>503</v>
      </c>
      <c r="B490" t="s">
        <v>7</v>
      </c>
      <c r="C490" t="s">
        <v>23</v>
      </c>
      <c r="D490" s="1">
        <v>104470</v>
      </c>
      <c r="E490" t="s">
        <v>9</v>
      </c>
      <c r="F490" t="s">
        <v>18</v>
      </c>
    </row>
    <row r="491" spans="1:6" x14ac:dyDescent="0.2">
      <c r="A491" t="s">
        <v>504</v>
      </c>
      <c r="B491" t="s">
        <v>7</v>
      </c>
      <c r="C491" t="s">
        <v>42</v>
      </c>
      <c r="D491" s="1">
        <v>110890</v>
      </c>
      <c r="E491" t="s">
        <v>17</v>
      </c>
      <c r="F491" t="s">
        <v>24</v>
      </c>
    </row>
    <row r="492" spans="1:6" x14ac:dyDescent="0.2">
      <c r="A492" t="s">
        <v>505</v>
      </c>
      <c r="B492" t="s">
        <v>7</v>
      </c>
      <c r="C492" t="s">
        <v>50</v>
      </c>
      <c r="E492" t="s">
        <v>17</v>
      </c>
      <c r="F492" t="s">
        <v>14</v>
      </c>
    </row>
    <row r="493" spans="1:6" x14ac:dyDescent="0.2">
      <c r="A493" t="s">
        <v>506</v>
      </c>
      <c r="B493" t="s">
        <v>12</v>
      </c>
      <c r="C493" t="s">
        <v>42</v>
      </c>
      <c r="D493" s="1">
        <v>96660</v>
      </c>
      <c r="E493" t="s">
        <v>21</v>
      </c>
      <c r="F493" t="s">
        <v>28</v>
      </c>
    </row>
    <row r="494" spans="1:6" x14ac:dyDescent="0.2">
      <c r="A494" t="s">
        <v>507</v>
      </c>
      <c r="B494" t="s">
        <v>7</v>
      </c>
      <c r="C494" t="s">
        <v>31</v>
      </c>
      <c r="D494" s="1">
        <v>118360</v>
      </c>
      <c r="E494" t="s">
        <v>21</v>
      </c>
      <c r="F494" t="s">
        <v>28</v>
      </c>
    </row>
    <row r="495" spans="1:6" x14ac:dyDescent="0.2">
      <c r="A495" t="s">
        <v>508</v>
      </c>
      <c r="B495" t="s">
        <v>12</v>
      </c>
      <c r="C495" t="s">
        <v>23</v>
      </c>
      <c r="D495" s="1">
        <v>88030</v>
      </c>
      <c r="E495" t="s">
        <v>17</v>
      </c>
      <c r="F495" t="s">
        <v>28</v>
      </c>
    </row>
    <row r="496" spans="1:6" x14ac:dyDescent="0.2">
      <c r="A496" t="s">
        <v>509</v>
      </c>
      <c r="B496" t="s">
        <v>7</v>
      </c>
      <c r="C496" t="s">
        <v>37</v>
      </c>
      <c r="D496" s="1">
        <v>87810</v>
      </c>
      <c r="E496" t="s">
        <v>17</v>
      </c>
      <c r="F496" t="s">
        <v>18</v>
      </c>
    </row>
    <row r="497" spans="1:6" x14ac:dyDescent="0.2">
      <c r="A497" t="s">
        <v>510</v>
      </c>
      <c r="B497" t="s">
        <v>7</v>
      </c>
      <c r="C497" t="s">
        <v>34</v>
      </c>
      <c r="D497" s="1">
        <v>51520</v>
      </c>
      <c r="E497" t="s">
        <v>17</v>
      </c>
      <c r="F497" t="s">
        <v>28</v>
      </c>
    </row>
    <row r="498" spans="1:6" x14ac:dyDescent="0.2">
      <c r="A498" t="s">
        <v>511</v>
      </c>
      <c r="B498" t="s">
        <v>7</v>
      </c>
      <c r="C498" t="s">
        <v>8</v>
      </c>
      <c r="D498" s="1">
        <v>60260</v>
      </c>
      <c r="E498" t="s">
        <v>17</v>
      </c>
      <c r="F498" t="s">
        <v>18</v>
      </c>
    </row>
    <row r="499" spans="1:6" x14ac:dyDescent="0.2">
      <c r="A499" t="s">
        <v>512</v>
      </c>
      <c r="B499" t="s">
        <v>7</v>
      </c>
      <c r="C499" t="s">
        <v>23</v>
      </c>
      <c r="D499" s="1">
        <v>61210</v>
      </c>
      <c r="E499" t="s">
        <v>21</v>
      </c>
      <c r="F499" t="s">
        <v>28</v>
      </c>
    </row>
    <row r="500" spans="1:6" x14ac:dyDescent="0.2">
      <c r="A500" t="s">
        <v>513</v>
      </c>
      <c r="B500" t="s">
        <v>7</v>
      </c>
      <c r="C500" t="s">
        <v>50</v>
      </c>
      <c r="D500" s="1">
        <v>52750</v>
      </c>
      <c r="E500" t="s">
        <v>21</v>
      </c>
      <c r="F500" t="s">
        <v>28</v>
      </c>
    </row>
    <row r="501" spans="1:6" x14ac:dyDescent="0.2">
      <c r="A501" t="s">
        <v>514</v>
      </c>
      <c r="B501" t="s">
        <v>7</v>
      </c>
      <c r="C501" t="s">
        <v>37</v>
      </c>
      <c r="D501" s="1">
        <v>47270</v>
      </c>
      <c r="E501" t="s">
        <v>21</v>
      </c>
      <c r="F501" t="s">
        <v>28</v>
      </c>
    </row>
    <row r="502" spans="1:6" x14ac:dyDescent="0.2">
      <c r="A502" t="s">
        <v>515</v>
      </c>
      <c r="B502" t="s">
        <v>7</v>
      </c>
      <c r="C502" t="s">
        <v>8</v>
      </c>
      <c r="D502" s="1">
        <v>118060</v>
      </c>
      <c r="E502" t="s">
        <v>21</v>
      </c>
      <c r="F502" t="s">
        <v>14</v>
      </c>
    </row>
    <row r="503" spans="1:6" x14ac:dyDescent="0.2">
      <c r="A503" t="s">
        <v>516</v>
      </c>
      <c r="B503" t="s">
        <v>7</v>
      </c>
      <c r="C503" t="s">
        <v>67</v>
      </c>
      <c r="D503" s="1">
        <v>37360</v>
      </c>
      <c r="E503" t="s">
        <v>9</v>
      </c>
      <c r="F503" t="s">
        <v>28</v>
      </c>
    </row>
    <row r="504" spans="1:6" x14ac:dyDescent="0.2">
      <c r="A504" t="s">
        <v>517</v>
      </c>
      <c r="B504" t="s">
        <v>12</v>
      </c>
      <c r="C504" t="s">
        <v>34</v>
      </c>
      <c r="D504" s="1">
        <v>66510</v>
      </c>
      <c r="E504" t="s">
        <v>21</v>
      </c>
      <c r="F504" t="s">
        <v>28</v>
      </c>
    </row>
    <row r="505" spans="1:6" x14ac:dyDescent="0.2">
      <c r="A505" t="s">
        <v>518</v>
      </c>
      <c r="B505" t="s">
        <v>12</v>
      </c>
      <c r="C505" t="s">
        <v>67</v>
      </c>
      <c r="D505" s="1">
        <v>29530</v>
      </c>
      <c r="E505" t="s">
        <v>21</v>
      </c>
      <c r="F505" t="s">
        <v>51</v>
      </c>
    </row>
    <row r="506" spans="1:6" x14ac:dyDescent="0.2">
      <c r="A506" t="s">
        <v>519</v>
      </c>
      <c r="B506" t="s">
        <v>12</v>
      </c>
      <c r="C506" t="s">
        <v>50</v>
      </c>
      <c r="D506" s="1">
        <v>60440</v>
      </c>
      <c r="E506" t="s">
        <v>9</v>
      </c>
      <c r="F506" t="s">
        <v>10</v>
      </c>
    </row>
    <row r="507" spans="1:6" x14ac:dyDescent="0.2">
      <c r="A507" t="s">
        <v>520</v>
      </c>
      <c r="B507" t="s">
        <v>7</v>
      </c>
      <c r="C507" t="s">
        <v>13</v>
      </c>
      <c r="D507" s="1">
        <v>90530</v>
      </c>
      <c r="E507" t="s">
        <v>9</v>
      </c>
      <c r="F507" t="s">
        <v>51</v>
      </c>
    </row>
    <row r="508" spans="1:6" x14ac:dyDescent="0.2">
      <c r="A508" t="s">
        <v>521</v>
      </c>
      <c r="B508" t="s">
        <v>7</v>
      </c>
      <c r="C508" t="s">
        <v>42</v>
      </c>
      <c r="D508" s="1">
        <v>67950</v>
      </c>
      <c r="E508" t="s">
        <v>21</v>
      </c>
      <c r="F508" t="s">
        <v>10</v>
      </c>
    </row>
    <row r="509" spans="1:6" x14ac:dyDescent="0.2">
      <c r="A509" t="s">
        <v>522</v>
      </c>
      <c r="B509" t="s">
        <v>7</v>
      </c>
      <c r="C509" t="s">
        <v>53</v>
      </c>
      <c r="D509" s="1">
        <v>105120</v>
      </c>
      <c r="E509" t="s">
        <v>21</v>
      </c>
      <c r="F509" t="s">
        <v>28</v>
      </c>
    </row>
    <row r="510" spans="1:6" x14ac:dyDescent="0.2">
      <c r="A510" t="s">
        <v>523</v>
      </c>
      <c r="B510" t="s">
        <v>7</v>
      </c>
      <c r="C510" t="s">
        <v>42</v>
      </c>
      <c r="D510" s="1">
        <v>60570</v>
      </c>
      <c r="E510" t="s">
        <v>9</v>
      </c>
      <c r="F510" t="s">
        <v>14</v>
      </c>
    </row>
    <row r="511" spans="1:6" x14ac:dyDescent="0.2">
      <c r="A511" t="s">
        <v>524</v>
      </c>
      <c r="B511" t="s">
        <v>12</v>
      </c>
      <c r="C511" t="s">
        <v>42</v>
      </c>
      <c r="D511" s="1">
        <v>119110</v>
      </c>
      <c r="E511" t="s">
        <v>21</v>
      </c>
      <c r="F511" t="s">
        <v>14</v>
      </c>
    </row>
    <row r="512" spans="1:6" x14ac:dyDescent="0.2">
      <c r="A512" t="s">
        <v>525</v>
      </c>
      <c r="B512" t="s">
        <v>7</v>
      </c>
      <c r="C512" t="s">
        <v>31</v>
      </c>
      <c r="D512" s="1">
        <v>104770</v>
      </c>
      <c r="E512" t="s">
        <v>21</v>
      </c>
      <c r="F512" t="s">
        <v>24</v>
      </c>
    </row>
    <row r="513" spans="1:6" x14ac:dyDescent="0.2">
      <c r="A513" t="s">
        <v>526</v>
      </c>
      <c r="B513" t="s">
        <v>7</v>
      </c>
      <c r="C513" t="s">
        <v>8</v>
      </c>
      <c r="D513" s="1">
        <v>70360</v>
      </c>
      <c r="E513" t="s">
        <v>9</v>
      </c>
      <c r="F513" t="s">
        <v>28</v>
      </c>
    </row>
    <row r="514" spans="1:6" x14ac:dyDescent="0.2">
      <c r="A514" t="s">
        <v>527</v>
      </c>
      <c r="B514" t="s">
        <v>12</v>
      </c>
      <c r="C514" t="s">
        <v>23</v>
      </c>
      <c r="D514" s="1">
        <v>45110</v>
      </c>
      <c r="E514" t="s">
        <v>17</v>
      </c>
      <c r="F514" t="s">
        <v>18</v>
      </c>
    </row>
    <row r="515" spans="1:6" x14ac:dyDescent="0.2">
      <c r="A515" t="s">
        <v>528</v>
      </c>
      <c r="B515" t="s">
        <v>7</v>
      </c>
      <c r="C515" t="s">
        <v>50</v>
      </c>
      <c r="E515" t="s">
        <v>17</v>
      </c>
      <c r="F515" t="s">
        <v>51</v>
      </c>
    </row>
    <row r="516" spans="1:6" x14ac:dyDescent="0.2">
      <c r="A516" t="s">
        <v>529</v>
      </c>
      <c r="B516" t="s">
        <v>12</v>
      </c>
      <c r="C516" t="s">
        <v>50</v>
      </c>
      <c r="E516" t="s">
        <v>9</v>
      </c>
      <c r="F516" t="s">
        <v>18</v>
      </c>
    </row>
    <row r="517" spans="1:6" x14ac:dyDescent="0.2">
      <c r="A517" t="s">
        <v>530</v>
      </c>
      <c r="B517" t="s">
        <v>12</v>
      </c>
      <c r="C517" t="s">
        <v>34</v>
      </c>
      <c r="D517" s="1">
        <v>33630</v>
      </c>
      <c r="E517" t="s">
        <v>17</v>
      </c>
      <c r="F517" t="s">
        <v>24</v>
      </c>
    </row>
    <row r="518" spans="1:6" x14ac:dyDescent="0.2">
      <c r="A518" t="s">
        <v>531</v>
      </c>
      <c r="B518" t="s">
        <v>7</v>
      </c>
      <c r="C518" t="s">
        <v>42</v>
      </c>
      <c r="D518" s="1">
        <v>53870</v>
      </c>
      <c r="E518" t="s">
        <v>17</v>
      </c>
      <c r="F518" t="s">
        <v>14</v>
      </c>
    </row>
    <row r="519" spans="1:6" x14ac:dyDescent="0.2">
      <c r="A519" t="s">
        <v>532</v>
      </c>
      <c r="B519" t="s">
        <v>12</v>
      </c>
      <c r="C519" t="s">
        <v>13</v>
      </c>
      <c r="D519" s="1">
        <v>111190</v>
      </c>
      <c r="E519" t="s">
        <v>9</v>
      </c>
      <c r="F519" t="s">
        <v>28</v>
      </c>
    </row>
    <row r="520" spans="1:6" x14ac:dyDescent="0.2">
      <c r="A520" t="s">
        <v>533</v>
      </c>
      <c r="B520" t="s">
        <v>12</v>
      </c>
      <c r="C520" t="s">
        <v>20</v>
      </c>
      <c r="D520" s="1">
        <v>29970</v>
      </c>
      <c r="E520" t="s">
        <v>21</v>
      </c>
      <c r="F520" t="s">
        <v>28</v>
      </c>
    </row>
    <row r="521" spans="1:6" x14ac:dyDescent="0.2">
      <c r="A521" t="s">
        <v>534</v>
      </c>
      <c r="B521" t="s">
        <v>7</v>
      </c>
      <c r="C521" t="s">
        <v>23</v>
      </c>
      <c r="D521" s="1">
        <v>64960</v>
      </c>
      <c r="E521" t="s">
        <v>9</v>
      </c>
      <c r="F521" t="s">
        <v>28</v>
      </c>
    </row>
    <row r="522" spans="1:6" x14ac:dyDescent="0.2">
      <c r="A522" t="s">
        <v>535</v>
      </c>
      <c r="B522" t="s">
        <v>7</v>
      </c>
      <c r="C522" t="s">
        <v>37</v>
      </c>
      <c r="D522" s="1">
        <v>111230</v>
      </c>
      <c r="E522" t="s">
        <v>17</v>
      </c>
      <c r="F522" t="s">
        <v>28</v>
      </c>
    </row>
    <row r="523" spans="1:6" x14ac:dyDescent="0.2">
      <c r="A523" t="s">
        <v>536</v>
      </c>
      <c r="B523" t="s">
        <v>12</v>
      </c>
      <c r="C523" t="s">
        <v>8</v>
      </c>
      <c r="D523" s="1">
        <v>99530</v>
      </c>
      <c r="E523" t="s">
        <v>17</v>
      </c>
      <c r="F523" t="s">
        <v>28</v>
      </c>
    </row>
    <row r="524" spans="1:6" x14ac:dyDescent="0.2">
      <c r="A524" t="s">
        <v>297</v>
      </c>
      <c r="B524" t="s">
        <v>7</v>
      </c>
      <c r="C524" t="s">
        <v>34</v>
      </c>
      <c r="D524" s="1">
        <v>90880</v>
      </c>
      <c r="E524" t="s">
        <v>17</v>
      </c>
      <c r="F524" t="s">
        <v>18</v>
      </c>
    </row>
    <row r="525" spans="1:6" x14ac:dyDescent="0.2">
      <c r="A525" t="s">
        <v>537</v>
      </c>
      <c r="B525" t="s">
        <v>12</v>
      </c>
      <c r="C525" t="s">
        <v>50</v>
      </c>
      <c r="D525" s="1">
        <v>35980</v>
      </c>
      <c r="E525" t="s">
        <v>9</v>
      </c>
      <c r="F525" t="s">
        <v>10</v>
      </c>
    </row>
    <row r="526" spans="1:6" x14ac:dyDescent="0.2">
      <c r="A526" t="s">
        <v>324</v>
      </c>
      <c r="B526" t="s">
        <v>12</v>
      </c>
      <c r="C526" t="s">
        <v>34</v>
      </c>
      <c r="D526" s="1">
        <v>72500</v>
      </c>
      <c r="E526" t="s">
        <v>21</v>
      </c>
      <c r="F526" t="s">
        <v>14</v>
      </c>
    </row>
    <row r="527" spans="1:6" x14ac:dyDescent="0.2">
      <c r="A527" t="s">
        <v>538</v>
      </c>
      <c r="B527" t="s">
        <v>7</v>
      </c>
      <c r="C527" t="s">
        <v>67</v>
      </c>
      <c r="D527" s="1">
        <v>65700</v>
      </c>
      <c r="E527" t="s">
        <v>17</v>
      </c>
      <c r="F527" t="s">
        <v>51</v>
      </c>
    </row>
    <row r="528" spans="1:6" x14ac:dyDescent="0.2">
      <c r="A528" t="s">
        <v>539</v>
      </c>
      <c r="B528" t="s">
        <v>12</v>
      </c>
      <c r="C528" t="s">
        <v>31</v>
      </c>
      <c r="D528" s="1">
        <v>109170</v>
      </c>
      <c r="E528" t="s">
        <v>9</v>
      </c>
      <c r="F528" t="s">
        <v>14</v>
      </c>
    </row>
    <row r="529" spans="1:6" x14ac:dyDescent="0.2">
      <c r="A529" t="s">
        <v>540</v>
      </c>
      <c r="B529" t="s">
        <v>7</v>
      </c>
      <c r="C529" t="s">
        <v>23</v>
      </c>
      <c r="D529" s="1">
        <v>95020</v>
      </c>
      <c r="E529" t="s">
        <v>9</v>
      </c>
      <c r="F529" t="s">
        <v>28</v>
      </c>
    </row>
    <row r="530" spans="1:6" x14ac:dyDescent="0.2">
      <c r="A530" t="s">
        <v>176</v>
      </c>
      <c r="B530" t="s">
        <v>12</v>
      </c>
      <c r="C530" t="s">
        <v>37</v>
      </c>
      <c r="D530" s="1">
        <v>72500</v>
      </c>
      <c r="E530" t="s">
        <v>17</v>
      </c>
      <c r="F530" t="s">
        <v>24</v>
      </c>
    </row>
    <row r="531" spans="1:6" x14ac:dyDescent="0.2">
      <c r="A531" t="s">
        <v>541</v>
      </c>
      <c r="B531" t="s">
        <v>12</v>
      </c>
      <c r="C531" t="s">
        <v>37</v>
      </c>
      <c r="D531" s="1">
        <v>87290</v>
      </c>
      <c r="E531" t="s">
        <v>21</v>
      </c>
      <c r="F531" t="s">
        <v>14</v>
      </c>
    </row>
    <row r="532" spans="1:6" x14ac:dyDescent="0.2">
      <c r="A532" t="s">
        <v>542</v>
      </c>
      <c r="B532" t="s">
        <v>12</v>
      </c>
      <c r="C532" t="s">
        <v>13</v>
      </c>
      <c r="D532" s="1">
        <v>97110</v>
      </c>
      <c r="E532" t="s">
        <v>17</v>
      </c>
      <c r="F532" t="s">
        <v>28</v>
      </c>
    </row>
    <row r="533" spans="1:6" x14ac:dyDescent="0.2">
      <c r="A533" t="s">
        <v>543</v>
      </c>
      <c r="B533" t="s">
        <v>12</v>
      </c>
      <c r="C533" t="s">
        <v>50</v>
      </c>
      <c r="D533" s="1">
        <v>59430</v>
      </c>
      <c r="E533" t="s">
        <v>9</v>
      </c>
      <c r="F533" t="s">
        <v>28</v>
      </c>
    </row>
    <row r="534" spans="1:6" x14ac:dyDescent="0.2">
      <c r="A534" t="s">
        <v>544</v>
      </c>
      <c r="B534" t="s">
        <v>7</v>
      </c>
      <c r="C534" t="s">
        <v>67</v>
      </c>
      <c r="D534" s="1">
        <v>112120</v>
      </c>
      <c r="E534" t="s">
        <v>9</v>
      </c>
      <c r="F534" t="s">
        <v>28</v>
      </c>
    </row>
    <row r="535" spans="1:6" x14ac:dyDescent="0.2">
      <c r="A535" t="s">
        <v>545</v>
      </c>
      <c r="B535" t="s">
        <v>7</v>
      </c>
      <c r="C535" t="s">
        <v>50</v>
      </c>
      <c r="D535" s="1">
        <v>28160</v>
      </c>
      <c r="E535" t="s">
        <v>17</v>
      </c>
      <c r="F535" t="s">
        <v>18</v>
      </c>
    </row>
    <row r="536" spans="1:6" x14ac:dyDescent="0.2">
      <c r="A536" t="s">
        <v>546</v>
      </c>
      <c r="B536" t="s">
        <v>12</v>
      </c>
      <c r="C536" t="s">
        <v>20</v>
      </c>
      <c r="D536" s="1">
        <v>75870</v>
      </c>
      <c r="E536" t="s">
        <v>9</v>
      </c>
      <c r="F536" t="s">
        <v>28</v>
      </c>
    </row>
    <row r="537" spans="1:6" x14ac:dyDescent="0.2">
      <c r="A537" t="s">
        <v>547</v>
      </c>
      <c r="B537" t="s">
        <v>12</v>
      </c>
      <c r="C537" t="s">
        <v>23</v>
      </c>
      <c r="D537" s="1">
        <v>93270</v>
      </c>
      <c r="E537" t="s">
        <v>9</v>
      </c>
      <c r="F537" t="s">
        <v>28</v>
      </c>
    </row>
    <row r="538" spans="1:6" x14ac:dyDescent="0.2">
      <c r="A538" t="s">
        <v>548</v>
      </c>
      <c r="B538" t="s">
        <v>12</v>
      </c>
      <c r="C538" t="s">
        <v>42</v>
      </c>
      <c r="D538" s="1">
        <v>42730</v>
      </c>
      <c r="E538" t="s">
        <v>9</v>
      </c>
      <c r="F538" t="s">
        <v>28</v>
      </c>
    </row>
    <row r="539" spans="1:6" x14ac:dyDescent="0.2">
      <c r="A539" t="s">
        <v>549</v>
      </c>
      <c r="B539" t="s">
        <v>12</v>
      </c>
      <c r="C539" t="s">
        <v>31</v>
      </c>
      <c r="D539" s="1">
        <v>80610</v>
      </c>
      <c r="E539" t="s">
        <v>17</v>
      </c>
      <c r="F539" t="s">
        <v>28</v>
      </c>
    </row>
    <row r="540" spans="1:6" x14ac:dyDescent="0.2">
      <c r="A540" t="s">
        <v>550</v>
      </c>
      <c r="B540" t="s">
        <v>12</v>
      </c>
      <c r="C540" t="s">
        <v>31</v>
      </c>
      <c r="D540" s="1">
        <v>69060</v>
      </c>
      <c r="E540" t="s">
        <v>9</v>
      </c>
      <c r="F540" t="s">
        <v>51</v>
      </c>
    </row>
    <row r="541" spans="1:6" x14ac:dyDescent="0.2">
      <c r="A541" t="s">
        <v>551</v>
      </c>
      <c r="B541" t="s">
        <v>7</v>
      </c>
      <c r="C541" t="s">
        <v>37</v>
      </c>
      <c r="D541" s="1">
        <v>31280</v>
      </c>
      <c r="E541" t="s">
        <v>17</v>
      </c>
      <c r="F541" t="s">
        <v>28</v>
      </c>
    </row>
    <row r="542" spans="1:6" x14ac:dyDescent="0.2">
      <c r="A542" t="s">
        <v>552</v>
      </c>
      <c r="B542" t="s">
        <v>7</v>
      </c>
      <c r="C542" t="s">
        <v>34</v>
      </c>
      <c r="D542" s="1">
        <v>96610</v>
      </c>
      <c r="E542" t="s">
        <v>21</v>
      </c>
      <c r="F542" t="s">
        <v>10</v>
      </c>
    </row>
    <row r="543" spans="1:6" x14ac:dyDescent="0.2">
      <c r="A543" t="s">
        <v>553</v>
      </c>
      <c r="B543" t="s">
        <v>12</v>
      </c>
      <c r="C543" t="s">
        <v>34</v>
      </c>
      <c r="D543" s="1">
        <v>37020</v>
      </c>
      <c r="E543" t="s">
        <v>21</v>
      </c>
      <c r="F543" t="s">
        <v>28</v>
      </c>
    </row>
    <row r="544" spans="1:6" x14ac:dyDescent="0.2">
      <c r="A544" t="s">
        <v>554</v>
      </c>
      <c r="B544" t="s">
        <v>7</v>
      </c>
      <c r="C544" t="s">
        <v>42</v>
      </c>
      <c r="D544" s="1">
        <v>54970</v>
      </c>
      <c r="E544" t="s">
        <v>9</v>
      </c>
      <c r="F544" t="s">
        <v>28</v>
      </c>
    </row>
    <row r="545" spans="1:6" x14ac:dyDescent="0.2">
      <c r="A545" t="s">
        <v>555</v>
      </c>
      <c r="B545" t="s">
        <v>7</v>
      </c>
      <c r="C545" t="s">
        <v>31</v>
      </c>
      <c r="D545" s="1">
        <v>41910</v>
      </c>
      <c r="E545" t="s">
        <v>9</v>
      </c>
      <c r="F545" t="s">
        <v>24</v>
      </c>
    </row>
    <row r="546" spans="1:6" x14ac:dyDescent="0.2">
      <c r="A546" t="s">
        <v>556</v>
      </c>
      <c r="B546" t="s">
        <v>7</v>
      </c>
      <c r="C546" t="s">
        <v>23</v>
      </c>
      <c r="D546" s="1">
        <v>116970</v>
      </c>
      <c r="E546" t="s">
        <v>17</v>
      </c>
      <c r="F546" t="s">
        <v>10</v>
      </c>
    </row>
    <row r="547" spans="1:6" x14ac:dyDescent="0.2">
      <c r="A547" t="s">
        <v>508</v>
      </c>
      <c r="B547" t="s">
        <v>12</v>
      </c>
      <c r="C547" t="s">
        <v>23</v>
      </c>
      <c r="D547" s="1">
        <v>88030</v>
      </c>
      <c r="E547" t="s">
        <v>21</v>
      </c>
      <c r="F547" t="s">
        <v>10</v>
      </c>
    </row>
    <row r="548" spans="1:6" x14ac:dyDescent="0.2">
      <c r="A548" t="s">
        <v>557</v>
      </c>
      <c r="B548" t="s">
        <v>12</v>
      </c>
      <c r="C548" t="s">
        <v>27</v>
      </c>
      <c r="D548" s="1">
        <v>86390</v>
      </c>
      <c r="E548" t="s">
        <v>17</v>
      </c>
      <c r="F548" t="s">
        <v>14</v>
      </c>
    </row>
    <row r="549" spans="1:6" x14ac:dyDescent="0.2">
      <c r="A549" t="s">
        <v>558</v>
      </c>
      <c r="B549" t="s">
        <v>7</v>
      </c>
      <c r="C549" t="s">
        <v>31</v>
      </c>
      <c r="D549" s="1">
        <v>81150</v>
      </c>
      <c r="E549" t="s">
        <v>17</v>
      </c>
      <c r="F549" t="s">
        <v>18</v>
      </c>
    </row>
    <row r="550" spans="1:6" x14ac:dyDescent="0.2">
      <c r="A550" t="s">
        <v>559</v>
      </c>
      <c r="B550" t="s">
        <v>12</v>
      </c>
      <c r="C550" t="s">
        <v>53</v>
      </c>
      <c r="D550" s="1">
        <v>71820</v>
      </c>
      <c r="E550" t="s">
        <v>21</v>
      </c>
      <c r="F550" t="s">
        <v>28</v>
      </c>
    </row>
    <row r="551" spans="1:6" x14ac:dyDescent="0.2">
      <c r="A551" t="s">
        <v>560</v>
      </c>
      <c r="B551" t="s">
        <v>7</v>
      </c>
      <c r="C551" t="s">
        <v>50</v>
      </c>
      <c r="D551" s="1">
        <v>85460</v>
      </c>
      <c r="E551" t="s">
        <v>21</v>
      </c>
      <c r="F551" t="s">
        <v>28</v>
      </c>
    </row>
    <row r="552" spans="1:6" x14ac:dyDescent="0.2">
      <c r="A552" t="s">
        <v>561</v>
      </c>
      <c r="B552" t="s">
        <v>12</v>
      </c>
      <c r="C552" t="s">
        <v>34</v>
      </c>
      <c r="D552" s="1">
        <v>91190</v>
      </c>
      <c r="E552" t="s">
        <v>9</v>
      </c>
      <c r="F552" t="s">
        <v>24</v>
      </c>
    </row>
    <row r="553" spans="1:6" x14ac:dyDescent="0.2">
      <c r="A553" t="s">
        <v>562</v>
      </c>
      <c r="C553" t="s">
        <v>23</v>
      </c>
      <c r="D553" s="1">
        <v>93160</v>
      </c>
      <c r="E553" t="s">
        <v>9</v>
      </c>
      <c r="F553" t="s">
        <v>28</v>
      </c>
    </row>
    <row r="554" spans="1:6" x14ac:dyDescent="0.2">
      <c r="A554" t="s">
        <v>563</v>
      </c>
      <c r="B554" t="s">
        <v>7</v>
      </c>
      <c r="C554" t="s">
        <v>67</v>
      </c>
      <c r="D554" s="1">
        <v>110950</v>
      </c>
      <c r="E554" t="s">
        <v>21</v>
      </c>
      <c r="F554" t="s">
        <v>24</v>
      </c>
    </row>
    <row r="555" spans="1:6" x14ac:dyDescent="0.2">
      <c r="A555" t="s">
        <v>564</v>
      </c>
      <c r="B555" t="s">
        <v>12</v>
      </c>
      <c r="C555" t="s">
        <v>37</v>
      </c>
      <c r="D555" s="1">
        <v>35990</v>
      </c>
      <c r="E555" t="s">
        <v>17</v>
      </c>
      <c r="F555" t="s">
        <v>28</v>
      </c>
    </row>
    <row r="556" spans="1:6" x14ac:dyDescent="0.2">
      <c r="A556" t="s">
        <v>565</v>
      </c>
      <c r="B556" t="s">
        <v>7</v>
      </c>
      <c r="C556" t="s">
        <v>13</v>
      </c>
      <c r="D556" s="1">
        <v>39970</v>
      </c>
      <c r="E556" t="s">
        <v>21</v>
      </c>
      <c r="F556" t="s">
        <v>28</v>
      </c>
    </row>
    <row r="557" spans="1:6" x14ac:dyDescent="0.2">
      <c r="A557" t="s">
        <v>566</v>
      </c>
      <c r="B557" t="s">
        <v>7</v>
      </c>
      <c r="C557" t="s">
        <v>42</v>
      </c>
      <c r="D557" s="1">
        <v>79520</v>
      </c>
      <c r="E557" t="s">
        <v>21</v>
      </c>
      <c r="F557" t="s">
        <v>28</v>
      </c>
    </row>
    <row r="558" spans="1:6" x14ac:dyDescent="0.2">
      <c r="A558" t="s">
        <v>567</v>
      </c>
      <c r="B558" t="s">
        <v>7</v>
      </c>
      <c r="C558" t="s">
        <v>20</v>
      </c>
      <c r="D558" s="1">
        <v>52120</v>
      </c>
      <c r="E558" t="s">
        <v>17</v>
      </c>
      <c r="F558" t="s">
        <v>24</v>
      </c>
    </row>
    <row r="559" spans="1:6" x14ac:dyDescent="0.2">
      <c r="A559" t="s">
        <v>568</v>
      </c>
      <c r="B559" t="s">
        <v>7</v>
      </c>
      <c r="C559" t="s">
        <v>23</v>
      </c>
      <c r="D559" s="1">
        <v>60010</v>
      </c>
      <c r="E559" t="s">
        <v>9</v>
      </c>
      <c r="F559" t="s">
        <v>28</v>
      </c>
    </row>
    <row r="560" spans="1:6" x14ac:dyDescent="0.2">
      <c r="A560" t="s">
        <v>569</v>
      </c>
      <c r="B560" t="s">
        <v>12</v>
      </c>
      <c r="C560" t="s">
        <v>53</v>
      </c>
      <c r="D560" s="1">
        <v>35440</v>
      </c>
      <c r="E560" t="s">
        <v>17</v>
      </c>
      <c r="F560" t="s">
        <v>14</v>
      </c>
    </row>
    <row r="561" spans="1:6" x14ac:dyDescent="0.2">
      <c r="A561" t="s">
        <v>19</v>
      </c>
      <c r="C561" t="s">
        <v>20</v>
      </c>
      <c r="D561" s="1">
        <v>56370</v>
      </c>
      <c r="E561" t="s">
        <v>17</v>
      </c>
      <c r="F561" t="s">
        <v>28</v>
      </c>
    </row>
    <row r="562" spans="1:6" x14ac:dyDescent="0.2">
      <c r="A562" t="s">
        <v>570</v>
      </c>
      <c r="B562" t="s">
        <v>7</v>
      </c>
      <c r="C562" t="s">
        <v>20</v>
      </c>
      <c r="E562" t="s">
        <v>17</v>
      </c>
      <c r="F562" t="s">
        <v>28</v>
      </c>
    </row>
    <row r="563" spans="1:6" x14ac:dyDescent="0.2">
      <c r="A563" t="s">
        <v>571</v>
      </c>
      <c r="B563" t="s">
        <v>12</v>
      </c>
      <c r="C563" t="s">
        <v>20</v>
      </c>
      <c r="D563" s="1">
        <v>105610</v>
      </c>
      <c r="E563" t="s">
        <v>9</v>
      </c>
      <c r="F563" t="s">
        <v>24</v>
      </c>
    </row>
    <row r="564" spans="1:6" x14ac:dyDescent="0.2">
      <c r="A564" t="s">
        <v>572</v>
      </c>
      <c r="B564" t="s">
        <v>7</v>
      </c>
      <c r="C564" t="s">
        <v>53</v>
      </c>
      <c r="D564" s="1">
        <v>113280</v>
      </c>
      <c r="E564" t="s">
        <v>17</v>
      </c>
      <c r="F564" t="s">
        <v>14</v>
      </c>
    </row>
    <row r="565" spans="1:6" x14ac:dyDescent="0.2">
      <c r="A565" t="s">
        <v>573</v>
      </c>
      <c r="B565" t="s">
        <v>12</v>
      </c>
      <c r="C565" t="s">
        <v>13</v>
      </c>
      <c r="D565" s="1">
        <v>41980</v>
      </c>
      <c r="E565" t="s">
        <v>9</v>
      </c>
      <c r="F565" t="s">
        <v>28</v>
      </c>
    </row>
    <row r="566" spans="1:6" x14ac:dyDescent="0.2">
      <c r="A566" t="s">
        <v>574</v>
      </c>
      <c r="B566" t="s">
        <v>7</v>
      </c>
      <c r="C566" t="s">
        <v>34</v>
      </c>
      <c r="D566" s="1">
        <v>103670</v>
      </c>
      <c r="E566" t="s">
        <v>9</v>
      </c>
      <c r="F566" t="s">
        <v>28</v>
      </c>
    </row>
    <row r="567" spans="1:6" x14ac:dyDescent="0.2">
      <c r="A567" t="s">
        <v>575</v>
      </c>
      <c r="B567" t="s">
        <v>12</v>
      </c>
      <c r="C567" t="s">
        <v>31</v>
      </c>
      <c r="D567" s="1">
        <v>89690</v>
      </c>
      <c r="E567" t="s">
        <v>21</v>
      </c>
      <c r="F567" t="s">
        <v>14</v>
      </c>
    </row>
    <row r="568" spans="1:6" x14ac:dyDescent="0.2">
      <c r="A568" t="s">
        <v>345</v>
      </c>
      <c r="B568" t="s">
        <v>7</v>
      </c>
      <c r="C568" t="s">
        <v>20</v>
      </c>
      <c r="D568" s="1">
        <v>96320</v>
      </c>
      <c r="E568" t="s">
        <v>9</v>
      </c>
      <c r="F568" t="s">
        <v>18</v>
      </c>
    </row>
    <row r="569" spans="1:6" x14ac:dyDescent="0.2">
      <c r="A569" t="s">
        <v>576</v>
      </c>
      <c r="B569" t="s">
        <v>12</v>
      </c>
      <c r="C569" t="s">
        <v>50</v>
      </c>
      <c r="D569" s="1">
        <v>87620</v>
      </c>
      <c r="E569" t="s">
        <v>17</v>
      </c>
      <c r="F569" t="s">
        <v>14</v>
      </c>
    </row>
    <row r="570" spans="1:6" x14ac:dyDescent="0.2">
      <c r="A570" t="s">
        <v>577</v>
      </c>
      <c r="B570" t="s">
        <v>12</v>
      </c>
      <c r="C570" t="s">
        <v>50</v>
      </c>
      <c r="D570" s="1">
        <v>48250</v>
      </c>
      <c r="E570" t="s">
        <v>21</v>
      </c>
      <c r="F570" t="s">
        <v>24</v>
      </c>
    </row>
    <row r="571" spans="1:6" x14ac:dyDescent="0.2">
      <c r="A571" t="s">
        <v>578</v>
      </c>
      <c r="B571" t="s">
        <v>7</v>
      </c>
      <c r="C571" t="s">
        <v>67</v>
      </c>
      <c r="D571" s="1">
        <v>85780</v>
      </c>
      <c r="E571" t="s">
        <v>17</v>
      </c>
      <c r="F571" t="s">
        <v>24</v>
      </c>
    </row>
    <row r="572" spans="1:6" x14ac:dyDescent="0.2">
      <c r="A572" t="s">
        <v>267</v>
      </c>
      <c r="B572" t="s">
        <v>12</v>
      </c>
      <c r="C572" t="s">
        <v>27</v>
      </c>
      <c r="E572" t="s">
        <v>9</v>
      </c>
      <c r="F572" t="s">
        <v>28</v>
      </c>
    </row>
    <row r="573" spans="1:6" x14ac:dyDescent="0.2">
      <c r="A573" t="s">
        <v>579</v>
      </c>
      <c r="B573" t="s">
        <v>7</v>
      </c>
      <c r="C573" t="s">
        <v>8</v>
      </c>
      <c r="D573" s="1">
        <v>54010</v>
      </c>
      <c r="E573" t="s">
        <v>21</v>
      </c>
      <c r="F573" t="s">
        <v>24</v>
      </c>
    </row>
    <row r="574" spans="1:6" x14ac:dyDescent="0.2">
      <c r="A574" t="s">
        <v>580</v>
      </c>
      <c r="B574" t="s">
        <v>12</v>
      </c>
      <c r="C574" t="s">
        <v>50</v>
      </c>
      <c r="D574" s="1">
        <v>31020</v>
      </c>
      <c r="E574" t="s">
        <v>17</v>
      </c>
      <c r="F574" t="s">
        <v>28</v>
      </c>
    </row>
    <row r="575" spans="1:6" x14ac:dyDescent="0.2">
      <c r="A575" t="s">
        <v>581</v>
      </c>
      <c r="B575" t="s">
        <v>12</v>
      </c>
      <c r="C575" t="s">
        <v>37</v>
      </c>
      <c r="D575" s="1">
        <v>75480</v>
      </c>
      <c r="E575" t="s">
        <v>21</v>
      </c>
      <c r="F575" t="s">
        <v>28</v>
      </c>
    </row>
    <row r="576" spans="1:6" x14ac:dyDescent="0.2">
      <c r="A576" t="s">
        <v>582</v>
      </c>
      <c r="B576" t="s">
        <v>7</v>
      </c>
      <c r="C576" t="s">
        <v>27</v>
      </c>
      <c r="D576" s="1">
        <v>93500</v>
      </c>
      <c r="E576" t="s">
        <v>17</v>
      </c>
      <c r="F576" t="s">
        <v>28</v>
      </c>
    </row>
    <row r="577" spans="1:6" x14ac:dyDescent="0.2">
      <c r="A577" t="s">
        <v>583</v>
      </c>
      <c r="B577" t="s">
        <v>12</v>
      </c>
      <c r="C577" t="s">
        <v>31</v>
      </c>
      <c r="D577" s="1">
        <v>98630</v>
      </c>
      <c r="E577" t="s">
        <v>9</v>
      </c>
      <c r="F577" t="s">
        <v>14</v>
      </c>
    </row>
    <row r="578" spans="1:6" x14ac:dyDescent="0.2">
      <c r="A578" t="s">
        <v>584</v>
      </c>
      <c r="B578" t="s">
        <v>7</v>
      </c>
      <c r="C578" t="s">
        <v>31</v>
      </c>
      <c r="D578" s="1">
        <v>76390</v>
      </c>
      <c r="E578" t="s">
        <v>9</v>
      </c>
      <c r="F578" t="s">
        <v>28</v>
      </c>
    </row>
    <row r="579" spans="1:6" x14ac:dyDescent="0.2">
      <c r="A579" t="s">
        <v>585</v>
      </c>
      <c r="B579" t="s">
        <v>12</v>
      </c>
      <c r="C579" t="s">
        <v>67</v>
      </c>
      <c r="D579" s="1">
        <v>68010</v>
      </c>
      <c r="E579" t="s">
        <v>17</v>
      </c>
      <c r="F579" t="s">
        <v>28</v>
      </c>
    </row>
    <row r="580" spans="1:6" x14ac:dyDescent="0.2">
      <c r="A580" t="s">
        <v>586</v>
      </c>
      <c r="B580" t="s">
        <v>7</v>
      </c>
      <c r="C580" t="s">
        <v>27</v>
      </c>
      <c r="D580" s="1">
        <v>58030</v>
      </c>
      <c r="E580" t="s">
        <v>21</v>
      </c>
      <c r="F580" t="s">
        <v>14</v>
      </c>
    </row>
    <row r="581" spans="1:6" x14ac:dyDescent="0.2">
      <c r="A581" t="s">
        <v>587</v>
      </c>
      <c r="B581" t="s">
        <v>7</v>
      </c>
      <c r="C581" t="s">
        <v>42</v>
      </c>
      <c r="D581" s="1">
        <v>59300</v>
      </c>
      <c r="E581" t="s">
        <v>21</v>
      </c>
      <c r="F581" t="s">
        <v>14</v>
      </c>
    </row>
    <row r="582" spans="1:6" x14ac:dyDescent="0.2">
      <c r="A582" t="s">
        <v>588</v>
      </c>
      <c r="B582" t="s">
        <v>12</v>
      </c>
      <c r="C582" t="s">
        <v>37</v>
      </c>
      <c r="D582" s="1">
        <v>51800</v>
      </c>
      <c r="E582" t="s">
        <v>17</v>
      </c>
      <c r="F582" t="s">
        <v>28</v>
      </c>
    </row>
    <row r="583" spans="1:6" x14ac:dyDescent="0.2">
      <c r="A583" t="s">
        <v>589</v>
      </c>
      <c r="B583" t="s">
        <v>7</v>
      </c>
      <c r="C583" t="s">
        <v>53</v>
      </c>
      <c r="D583" s="1">
        <v>57930</v>
      </c>
      <c r="E583" t="s">
        <v>17</v>
      </c>
      <c r="F583" t="s">
        <v>10</v>
      </c>
    </row>
    <row r="584" spans="1:6" x14ac:dyDescent="0.2">
      <c r="A584" t="s">
        <v>590</v>
      </c>
      <c r="B584" t="s">
        <v>7</v>
      </c>
      <c r="C584" t="s">
        <v>13</v>
      </c>
      <c r="D584" s="1">
        <v>40530</v>
      </c>
      <c r="E584" t="s">
        <v>9</v>
      </c>
      <c r="F584" t="s">
        <v>28</v>
      </c>
    </row>
    <row r="585" spans="1:6" x14ac:dyDescent="0.2">
      <c r="A585" t="s">
        <v>591</v>
      </c>
      <c r="B585" t="s">
        <v>7</v>
      </c>
      <c r="C585" t="s">
        <v>50</v>
      </c>
      <c r="D585" s="1">
        <v>48290</v>
      </c>
      <c r="E585" t="s">
        <v>21</v>
      </c>
      <c r="F585" t="s">
        <v>28</v>
      </c>
    </row>
    <row r="586" spans="1:6" x14ac:dyDescent="0.2">
      <c r="A586" t="s">
        <v>592</v>
      </c>
      <c r="B586" t="s">
        <v>12</v>
      </c>
      <c r="C586" t="s">
        <v>27</v>
      </c>
      <c r="E586" t="s">
        <v>17</v>
      </c>
      <c r="F586" t="s">
        <v>28</v>
      </c>
    </row>
    <row r="587" spans="1:6" x14ac:dyDescent="0.2">
      <c r="A587" t="s">
        <v>593</v>
      </c>
      <c r="B587" t="s">
        <v>7</v>
      </c>
      <c r="C587" t="s">
        <v>23</v>
      </c>
      <c r="D587" s="1">
        <v>63720</v>
      </c>
      <c r="E587" t="s">
        <v>21</v>
      </c>
      <c r="F587" t="s">
        <v>10</v>
      </c>
    </row>
    <row r="588" spans="1:6" x14ac:dyDescent="0.2">
      <c r="A588" t="s">
        <v>594</v>
      </c>
      <c r="B588" t="s">
        <v>7</v>
      </c>
      <c r="C588" t="s">
        <v>8</v>
      </c>
      <c r="D588" s="1">
        <v>84500</v>
      </c>
      <c r="E588" t="s">
        <v>21</v>
      </c>
      <c r="F588" t="s">
        <v>28</v>
      </c>
    </row>
    <row r="589" spans="1:6" x14ac:dyDescent="0.2">
      <c r="A589" t="s">
        <v>595</v>
      </c>
      <c r="B589" t="s">
        <v>7</v>
      </c>
      <c r="C589" t="s">
        <v>53</v>
      </c>
      <c r="D589" s="1">
        <v>67430</v>
      </c>
      <c r="E589" t="s">
        <v>21</v>
      </c>
      <c r="F589" t="s">
        <v>28</v>
      </c>
    </row>
    <row r="590" spans="1:6" x14ac:dyDescent="0.2">
      <c r="A590" t="s">
        <v>596</v>
      </c>
      <c r="B590" t="s">
        <v>7</v>
      </c>
      <c r="C590" t="s">
        <v>23</v>
      </c>
      <c r="D590" s="1">
        <v>109120</v>
      </c>
      <c r="E590" t="s">
        <v>21</v>
      </c>
      <c r="F590" t="s">
        <v>18</v>
      </c>
    </row>
    <row r="591" spans="1:6" x14ac:dyDescent="0.2">
      <c r="A591" t="s">
        <v>597</v>
      </c>
      <c r="B591" t="s">
        <v>7</v>
      </c>
      <c r="C591" t="s">
        <v>34</v>
      </c>
      <c r="D591" s="1">
        <v>69760</v>
      </c>
      <c r="E591" t="s">
        <v>21</v>
      </c>
      <c r="F591" t="s">
        <v>28</v>
      </c>
    </row>
    <row r="592" spans="1:6" x14ac:dyDescent="0.2">
      <c r="A592" t="s">
        <v>598</v>
      </c>
      <c r="B592" t="s">
        <v>12</v>
      </c>
      <c r="C592" t="s">
        <v>31</v>
      </c>
      <c r="D592" s="1">
        <v>45600</v>
      </c>
      <c r="E592" t="s">
        <v>21</v>
      </c>
      <c r="F592" t="s">
        <v>18</v>
      </c>
    </row>
    <row r="593" spans="1:6" x14ac:dyDescent="0.2">
      <c r="A593" t="s">
        <v>599</v>
      </c>
      <c r="B593" t="s">
        <v>12</v>
      </c>
      <c r="C593" t="s">
        <v>34</v>
      </c>
      <c r="D593" s="1">
        <v>33030</v>
      </c>
      <c r="E593" t="s">
        <v>9</v>
      </c>
      <c r="F593" t="s">
        <v>14</v>
      </c>
    </row>
    <row r="594" spans="1:6" x14ac:dyDescent="0.2">
      <c r="A594" t="s">
        <v>600</v>
      </c>
      <c r="B594" t="s">
        <v>7</v>
      </c>
      <c r="C594" t="s">
        <v>34</v>
      </c>
      <c r="D594" s="1">
        <v>80170</v>
      </c>
      <c r="E594" t="s">
        <v>9</v>
      </c>
      <c r="F594" t="s">
        <v>28</v>
      </c>
    </row>
    <row r="595" spans="1:6" x14ac:dyDescent="0.2">
      <c r="A595" t="s">
        <v>601</v>
      </c>
      <c r="B595" t="s">
        <v>7</v>
      </c>
      <c r="C595" t="s">
        <v>42</v>
      </c>
      <c r="D595" s="1">
        <v>43510</v>
      </c>
      <c r="E595" t="s">
        <v>21</v>
      </c>
      <c r="F595" t="s">
        <v>28</v>
      </c>
    </row>
    <row r="596" spans="1:6" x14ac:dyDescent="0.2">
      <c r="A596" t="s">
        <v>602</v>
      </c>
      <c r="B596" t="s">
        <v>12</v>
      </c>
      <c r="C596" t="s">
        <v>8</v>
      </c>
      <c r="D596" s="1">
        <v>49390</v>
      </c>
      <c r="E596" t="s">
        <v>9</v>
      </c>
      <c r="F596" t="s">
        <v>28</v>
      </c>
    </row>
    <row r="597" spans="1:6" x14ac:dyDescent="0.2">
      <c r="A597" t="s">
        <v>603</v>
      </c>
      <c r="B597" t="s">
        <v>12</v>
      </c>
      <c r="C597" t="s">
        <v>50</v>
      </c>
      <c r="D597" s="1">
        <v>47910</v>
      </c>
      <c r="E597" t="s">
        <v>21</v>
      </c>
      <c r="F597" t="s">
        <v>28</v>
      </c>
    </row>
    <row r="598" spans="1:6" x14ac:dyDescent="0.2">
      <c r="A598" t="s">
        <v>604</v>
      </c>
      <c r="B598" t="s">
        <v>7</v>
      </c>
      <c r="C598" t="s">
        <v>8</v>
      </c>
      <c r="D598" s="1">
        <v>35740</v>
      </c>
      <c r="E598" t="s">
        <v>21</v>
      </c>
      <c r="F598" t="s">
        <v>14</v>
      </c>
    </row>
    <row r="599" spans="1:6" x14ac:dyDescent="0.2">
      <c r="A599" t="s">
        <v>605</v>
      </c>
      <c r="B599" t="s">
        <v>7</v>
      </c>
      <c r="C599" t="s">
        <v>23</v>
      </c>
      <c r="D599" s="1">
        <v>42240</v>
      </c>
      <c r="E599" t="s">
        <v>17</v>
      </c>
      <c r="F599" t="s">
        <v>10</v>
      </c>
    </row>
    <row r="600" spans="1:6" x14ac:dyDescent="0.2">
      <c r="A600" t="s">
        <v>606</v>
      </c>
      <c r="B600" t="s">
        <v>12</v>
      </c>
      <c r="C600" t="s">
        <v>31</v>
      </c>
      <c r="D600" s="1">
        <v>117150</v>
      </c>
      <c r="E600" t="s">
        <v>9</v>
      </c>
      <c r="F600" t="s">
        <v>28</v>
      </c>
    </row>
    <row r="601" spans="1:6" x14ac:dyDescent="0.2">
      <c r="A601" t="s">
        <v>607</v>
      </c>
      <c r="B601" t="s">
        <v>7</v>
      </c>
      <c r="C601" t="s">
        <v>13</v>
      </c>
      <c r="D601" s="1">
        <v>36540</v>
      </c>
      <c r="E601" t="s">
        <v>21</v>
      </c>
      <c r="F601" t="s">
        <v>14</v>
      </c>
    </row>
    <row r="602" spans="1:6" x14ac:dyDescent="0.2">
      <c r="A602" t="s">
        <v>608</v>
      </c>
      <c r="C602" t="s">
        <v>50</v>
      </c>
      <c r="D602" s="1">
        <v>87290</v>
      </c>
      <c r="E602" t="s">
        <v>21</v>
      </c>
      <c r="F602" t="s">
        <v>14</v>
      </c>
    </row>
    <row r="603" spans="1:6" x14ac:dyDescent="0.2">
      <c r="A603" t="s">
        <v>609</v>
      </c>
      <c r="B603" t="s">
        <v>12</v>
      </c>
      <c r="C603" t="s">
        <v>50</v>
      </c>
      <c r="D603" s="1">
        <v>85720</v>
      </c>
      <c r="E603" t="s">
        <v>17</v>
      </c>
      <c r="F603" t="s">
        <v>28</v>
      </c>
    </row>
    <row r="604" spans="1:6" x14ac:dyDescent="0.2">
      <c r="A604" t="s">
        <v>610</v>
      </c>
      <c r="C604" t="s">
        <v>13</v>
      </c>
      <c r="D604" s="1">
        <v>34620</v>
      </c>
      <c r="E604" t="s">
        <v>21</v>
      </c>
      <c r="F604" t="s">
        <v>10</v>
      </c>
    </row>
    <row r="605" spans="1:6" x14ac:dyDescent="0.2">
      <c r="A605" t="s">
        <v>611</v>
      </c>
      <c r="B605" t="s">
        <v>7</v>
      </c>
      <c r="C605" t="s">
        <v>42</v>
      </c>
      <c r="D605" s="1">
        <v>62690</v>
      </c>
      <c r="E605" t="s">
        <v>9</v>
      </c>
      <c r="F605" t="s">
        <v>24</v>
      </c>
    </row>
    <row r="606" spans="1:6" x14ac:dyDescent="0.2">
      <c r="A606" t="s">
        <v>483</v>
      </c>
      <c r="B606" t="s">
        <v>7</v>
      </c>
      <c r="C606" t="s">
        <v>8</v>
      </c>
      <c r="D606" s="1">
        <v>101390</v>
      </c>
      <c r="E606" t="s">
        <v>21</v>
      </c>
      <c r="F606" t="s">
        <v>28</v>
      </c>
    </row>
    <row r="607" spans="1:6" x14ac:dyDescent="0.2">
      <c r="A607" t="s">
        <v>612</v>
      </c>
      <c r="B607" t="s">
        <v>12</v>
      </c>
      <c r="C607" t="s">
        <v>50</v>
      </c>
      <c r="D607" s="1">
        <v>30250</v>
      </c>
      <c r="E607" t="s">
        <v>21</v>
      </c>
      <c r="F607" t="s">
        <v>28</v>
      </c>
    </row>
    <row r="608" spans="1:6" x14ac:dyDescent="0.2">
      <c r="A608" t="s">
        <v>613</v>
      </c>
      <c r="B608" t="s">
        <v>7</v>
      </c>
      <c r="C608" t="s">
        <v>34</v>
      </c>
      <c r="D608" s="1">
        <v>29530</v>
      </c>
      <c r="E608" t="s">
        <v>9</v>
      </c>
      <c r="F608" t="s">
        <v>18</v>
      </c>
    </row>
    <row r="609" spans="1:6" x14ac:dyDescent="0.2">
      <c r="A609" t="s">
        <v>614</v>
      </c>
      <c r="B609" t="s">
        <v>7</v>
      </c>
      <c r="C609" t="s">
        <v>34</v>
      </c>
      <c r="D609" s="1">
        <v>103160</v>
      </c>
      <c r="E609" t="s">
        <v>21</v>
      </c>
      <c r="F609" t="s">
        <v>14</v>
      </c>
    </row>
    <row r="610" spans="1:6" x14ac:dyDescent="0.2">
      <c r="A610" t="s">
        <v>615</v>
      </c>
      <c r="B610" t="s">
        <v>12</v>
      </c>
      <c r="C610" t="s">
        <v>20</v>
      </c>
      <c r="D610" s="1">
        <v>109790</v>
      </c>
      <c r="E610" t="s">
        <v>21</v>
      </c>
      <c r="F610" t="s">
        <v>28</v>
      </c>
    </row>
    <row r="611" spans="1:6" x14ac:dyDescent="0.2">
      <c r="A611" t="s">
        <v>616</v>
      </c>
      <c r="B611" t="s">
        <v>12</v>
      </c>
      <c r="C611" t="s">
        <v>53</v>
      </c>
      <c r="D611" s="1">
        <v>33760</v>
      </c>
      <c r="E611" t="s">
        <v>17</v>
      </c>
      <c r="F611" t="s">
        <v>28</v>
      </c>
    </row>
    <row r="612" spans="1:6" x14ac:dyDescent="0.2">
      <c r="A612" t="s">
        <v>617</v>
      </c>
      <c r="B612" t="s">
        <v>12</v>
      </c>
      <c r="C612" t="s">
        <v>20</v>
      </c>
      <c r="D612" s="1">
        <v>36740</v>
      </c>
      <c r="E612" t="s">
        <v>21</v>
      </c>
      <c r="F612" t="s">
        <v>28</v>
      </c>
    </row>
    <row r="613" spans="1:6" x14ac:dyDescent="0.2">
      <c r="A613" t="s">
        <v>488</v>
      </c>
      <c r="B613" t="s">
        <v>7</v>
      </c>
      <c r="C613" t="s">
        <v>37</v>
      </c>
      <c r="D613" s="1">
        <v>111910</v>
      </c>
      <c r="E613" t="s">
        <v>17</v>
      </c>
      <c r="F613" t="s">
        <v>18</v>
      </c>
    </row>
    <row r="614" spans="1:6" x14ac:dyDescent="0.2">
      <c r="A614" t="s">
        <v>618</v>
      </c>
      <c r="B614" t="s">
        <v>7</v>
      </c>
      <c r="C614" t="s">
        <v>37</v>
      </c>
      <c r="D614" s="1">
        <v>31240</v>
      </c>
      <c r="E614" t="s">
        <v>17</v>
      </c>
      <c r="F614" t="s">
        <v>24</v>
      </c>
    </row>
    <row r="615" spans="1:6" x14ac:dyDescent="0.2">
      <c r="A615" t="s">
        <v>619</v>
      </c>
      <c r="B615" t="s">
        <v>12</v>
      </c>
      <c r="C615" t="s">
        <v>20</v>
      </c>
      <c r="D615" s="1">
        <v>75730</v>
      </c>
      <c r="E615" t="s">
        <v>21</v>
      </c>
      <c r="F615" t="s">
        <v>18</v>
      </c>
    </row>
    <row r="616" spans="1:6" x14ac:dyDescent="0.2">
      <c r="A616" t="s">
        <v>620</v>
      </c>
      <c r="B616" t="s">
        <v>7</v>
      </c>
      <c r="C616" t="s">
        <v>13</v>
      </c>
      <c r="D616" s="1">
        <v>50860</v>
      </c>
      <c r="E616" t="s">
        <v>17</v>
      </c>
      <c r="F616" t="s">
        <v>18</v>
      </c>
    </row>
    <row r="617" spans="1:6" x14ac:dyDescent="0.2">
      <c r="A617" t="s">
        <v>536</v>
      </c>
      <c r="B617" t="s">
        <v>12</v>
      </c>
      <c r="C617" t="s">
        <v>8</v>
      </c>
      <c r="D617" s="1">
        <v>99530</v>
      </c>
      <c r="E617" t="s">
        <v>9</v>
      </c>
      <c r="F617" t="s">
        <v>18</v>
      </c>
    </row>
    <row r="618" spans="1:6" x14ac:dyDescent="0.2">
      <c r="A618" t="s">
        <v>229</v>
      </c>
      <c r="B618" t="s">
        <v>12</v>
      </c>
      <c r="C618" t="s">
        <v>23</v>
      </c>
      <c r="D618" s="1">
        <v>43200</v>
      </c>
      <c r="E618" t="s">
        <v>17</v>
      </c>
      <c r="F618" t="s">
        <v>10</v>
      </c>
    </row>
    <row r="619" spans="1:6" x14ac:dyDescent="0.2">
      <c r="A619" t="s">
        <v>621</v>
      </c>
      <c r="B619" t="s">
        <v>12</v>
      </c>
      <c r="C619" t="s">
        <v>31</v>
      </c>
      <c r="D619" s="1">
        <v>84200</v>
      </c>
      <c r="E619" t="s">
        <v>17</v>
      </c>
      <c r="F619" t="s">
        <v>14</v>
      </c>
    </row>
    <row r="620" spans="1:6" x14ac:dyDescent="0.2">
      <c r="A620" t="s">
        <v>622</v>
      </c>
      <c r="B620" t="s">
        <v>12</v>
      </c>
      <c r="C620" t="s">
        <v>20</v>
      </c>
      <c r="D620" s="1">
        <v>95980</v>
      </c>
      <c r="E620" t="s">
        <v>9</v>
      </c>
      <c r="F620" t="s">
        <v>28</v>
      </c>
    </row>
    <row r="621" spans="1:6" x14ac:dyDescent="0.2">
      <c r="A621" t="s">
        <v>183</v>
      </c>
      <c r="B621" t="s">
        <v>12</v>
      </c>
      <c r="C621" t="s">
        <v>34</v>
      </c>
      <c r="D621" s="1">
        <v>69190</v>
      </c>
      <c r="E621" t="s">
        <v>21</v>
      </c>
      <c r="F621" t="s">
        <v>14</v>
      </c>
    </row>
    <row r="622" spans="1:6" x14ac:dyDescent="0.2">
      <c r="A622" t="s">
        <v>623</v>
      </c>
      <c r="B622" t="s">
        <v>12</v>
      </c>
      <c r="C622" t="s">
        <v>37</v>
      </c>
      <c r="D622" s="1">
        <v>65920</v>
      </c>
      <c r="E622" t="s">
        <v>21</v>
      </c>
      <c r="F622" t="s">
        <v>14</v>
      </c>
    </row>
    <row r="623" spans="1:6" x14ac:dyDescent="0.2">
      <c r="A623" t="s">
        <v>624</v>
      </c>
      <c r="B623" t="s">
        <v>7</v>
      </c>
      <c r="C623" t="s">
        <v>20</v>
      </c>
      <c r="D623" s="1">
        <v>113620</v>
      </c>
      <c r="E623" t="s">
        <v>9</v>
      </c>
      <c r="F623" t="s">
        <v>24</v>
      </c>
    </row>
    <row r="624" spans="1:6" x14ac:dyDescent="0.2">
      <c r="A624" t="s">
        <v>625</v>
      </c>
      <c r="B624" t="s">
        <v>7</v>
      </c>
      <c r="C624" t="s">
        <v>8</v>
      </c>
      <c r="D624" s="1">
        <v>60140</v>
      </c>
      <c r="E624" t="s">
        <v>17</v>
      </c>
      <c r="F624" t="s">
        <v>28</v>
      </c>
    </row>
    <row r="625" spans="1:6" x14ac:dyDescent="0.2">
      <c r="A625" t="s">
        <v>626</v>
      </c>
      <c r="B625" t="s">
        <v>12</v>
      </c>
      <c r="C625" t="s">
        <v>50</v>
      </c>
      <c r="D625" s="1">
        <v>92450</v>
      </c>
      <c r="E625" t="s">
        <v>21</v>
      </c>
      <c r="F625" t="s">
        <v>18</v>
      </c>
    </row>
    <row r="626" spans="1:6" x14ac:dyDescent="0.2">
      <c r="A626" t="s">
        <v>627</v>
      </c>
      <c r="B626" t="s">
        <v>7</v>
      </c>
      <c r="C626" t="s">
        <v>27</v>
      </c>
      <c r="D626" s="1">
        <v>34650</v>
      </c>
      <c r="E626" t="s">
        <v>17</v>
      </c>
      <c r="F626" t="s">
        <v>28</v>
      </c>
    </row>
    <row r="627" spans="1:6" x14ac:dyDescent="0.2">
      <c r="A627" t="s">
        <v>628</v>
      </c>
      <c r="B627" t="s">
        <v>7</v>
      </c>
      <c r="C627" t="s">
        <v>31</v>
      </c>
      <c r="D627" s="1">
        <v>84740</v>
      </c>
      <c r="E627" t="s">
        <v>9</v>
      </c>
      <c r="F627" t="s">
        <v>28</v>
      </c>
    </row>
    <row r="628" spans="1:6" x14ac:dyDescent="0.2">
      <c r="A628" t="s">
        <v>629</v>
      </c>
      <c r="B628" t="s">
        <v>12</v>
      </c>
      <c r="C628" t="s">
        <v>34</v>
      </c>
      <c r="D628" s="1">
        <v>88360</v>
      </c>
      <c r="E628" t="s">
        <v>9</v>
      </c>
      <c r="F628" t="s">
        <v>28</v>
      </c>
    </row>
    <row r="629" spans="1:6" x14ac:dyDescent="0.2">
      <c r="A629" t="s">
        <v>630</v>
      </c>
      <c r="B629" t="s">
        <v>12</v>
      </c>
      <c r="C629" t="s">
        <v>31</v>
      </c>
      <c r="D629" s="1">
        <v>116220</v>
      </c>
      <c r="E629" t="s">
        <v>9</v>
      </c>
      <c r="F629" t="s">
        <v>24</v>
      </c>
    </row>
    <row r="630" spans="1:6" x14ac:dyDescent="0.2">
      <c r="A630" t="s">
        <v>466</v>
      </c>
      <c r="B630" t="s">
        <v>12</v>
      </c>
      <c r="C630" t="s">
        <v>31</v>
      </c>
      <c r="D630" s="1">
        <v>45060</v>
      </c>
      <c r="E630" t="s">
        <v>9</v>
      </c>
      <c r="F630" t="s">
        <v>28</v>
      </c>
    </row>
    <row r="631" spans="1:6" x14ac:dyDescent="0.2">
      <c r="A631" t="s">
        <v>631</v>
      </c>
      <c r="B631" t="s">
        <v>7</v>
      </c>
      <c r="C631" t="s">
        <v>31</v>
      </c>
      <c r="D631" s="1">
        <v>106890</v>
      </c>
      <c r="E631" t="s">
        <v>21</v>
      </c>
      <c r="F631" t="s">
        <v>28</v>
      </c>
    </row>
    <row r="632" spans="1:6" x14ac:dyDescent="0.2">
      <c r="A632" t="s">
        <v>90</v>
      </c>
      <c r="B632" t="s">
        <v>7</v>
      </c>
      <c r="C632" t="s">
        <v>20</v>
      </c>
      <c r="D632" s="1">
        <v>28480</v>
      </c>
      <c r="E632" t="s">
        <v>21</v>
      </c>
      <c r="F632" t="s">
        <v>24</v>
      </c>
    </row>
    <row r="633" spans="1:6" x14ac:dyDescent="0.2">
      <c r="A633" t="s">
        <v>632</v>
      </c>
      <c r="B633" t="s">
        <v>12</v>
      </c>
      <c r="C633" t="s">
        <v>34</v>
      </c>
      <c r="E633" t="s">
        <v>17</v>
      </c>
      <c r="F633" t="s">
        <v>14</v>
      </c>
    </row>
    <row r="634" spans="1:6" x14ac:dyDescent="0.2">
      <c r="A634" t="s">
        <v>633</v>
      </c>
      <c r="B634" t="s">
        <v>12</v>
      </c>
      <c r="C634" t="s">
        <v>67</v>
      </c>
      <c r="D634" s="1">
        <v>107440</v>
      </c>
      <c r="E634" t="s">
        <v>21</v>
      </c>
      <c r="F634" t="s">
        <v>24</v>
      </c>
    </row>
    <row r="635" spans="1:6" x14ac:dyDescent="0.2">
      <c r="A635" t="s">
        <v>493</v>
      </c>
      <c r="B635" t="s">
        <v>7</v>
      </c>
      <c r="C635" t="s">
        <v>20</v>
      </c>
      <c r="D635" s="1">
        <v>57620</v>
      </c>
      <c r="E635" t="s">
        <v>17</v>
      </c>
      <c r="F635" t="s">
        <v>14</v>
      </c>
    </row>
    <row r="636" spans="1:6" x14ac:dyDescent="0.2">
      <c r="A636" t="s">
        <v>634</v>
      </c>
      <c r="B636" t="s">
        <v>12</v>
      </c>
      <c r="C636" t="s">
        <v>27</v>
      </c>
      <c r="D636" s="1">
        <v>29810</v>
      </c>
      <c r="E636" t="s">
        <v>21</v>
      </c>
      <c r="F636" t="s">
        <v>28</v>
      </c>
    </row>
    <row r="637" spans="1:6" x14ac:dyDescent="0.2">
      <c r="A637" t="s">
        <v>635</v>
      </c>
      <c r="B637" t="s">
        <v>7</v>
      </c>
      <c r="C637" t="s">
        <v>42</v>
      </c>
      <c r="D637" s="1">
        <v>105330</v>
      </c>
      <c r="E637" t="s">
        <v>9</v>
      </c>
      <c r="F637" t="s">
        <v>24</v>
      </c>
    </row>
    <row r="638" spans="1:6" x14ac:dyDescent="0.2">
      <c r="A638" t="s">
        <v>636</v>
      </c>
      <c r="B638" t="s">
        <v>12</v>
      </c>
      <c r="C638" t="s">
        <v>20</v>
      </c>
      <c r="D638" s="1">
        <v>43110</v>
      </c>
      <c r="E638" t="s">
        <v>9</v>
      </c>
      <c r="F638" t="s">
        <v>28</v>
      </c>
    </row>
    <row r="639" spans="1:6" x14ac:dyDescent="0.2">
      <c r="A639" t="s">
        <v>637</v>
      </c>
      <c r="B639" t="s">
        <v>7</v>
      </c>
      <c r="C639" t="s">
        <v>23</v>
      </c>
      <c r="D639" s="1">
        <v>52630</v>
      </c>
      <c r="E639" t="s">
        <v>17</v>
      </c>
      <c r="F639" t="s">
        <v>28</v>
      </c>
    </row>
    <row r="640" spans="1:6" x14ac:dyDescent="0.2">
      <c r="A640" t="s">
        <v>638</v>
      </c>
      <c r="B640" t="s">
        <v>7</v>
      </c>
      <c r="C640" t="s">
        <v>8</v>
      </c>
      <c r="D640" s="1">
        <v>46350</v>
      </c>
      <c r="E640" t="s">
        <v>21</v>
      </c>
      <c r="F640" t="s">
        <v>28</v>
      </c>
    </row>
    <row r="641" spans="1:6" x14ac:dyDescent="0.2">
      <c r="A641" t="s">
        <v>639</v>
      </c>
      <c r="B641" t="s">
        <v>12</v>
      </c>
      <c r="C641" t="s">
        <v>16</v>
      </c>
      <c r="D641" s="1">
        <v>39800</v>
      </c>
      <c r="E641" t="s">
        <v>21</v>
      </c>
      <c r="F641" t="s">
        <v>14</v>
      </c>
    </row>
    <row r="642" spans="1:6" x14ac:dyDescent="0.2">
      <c r="A642" t="s">
        <v>640</v>
      </c>
      <c r="B642" t="s">
        <v>7</v>
      </c>
      <c r="C642" t="s">
        <v>27</v>
      </c>
      <c r="D642" s="1">
        <v>108170</v>
      </c>
      <c r="E642" t="s">
        <v>21</v>
      </c>
      <c r="F642" t="s">
        <v>18</v>
      </c>
    </row>
    <row r="643" spans="1:6" x14ac:dyDescent="0.2">
      <c r="A643" t="s">
        <v>641</v>
      </c>
      <c r="B643" t="s">
        <v>7</v>
      </c>
      <c r="C643" t="s">
        <v>31</v>
      </c>
      <c r="D643" s="1">
        <v>69730</v>
      </c>
      <c r="E643" t="s">
        <v>21</v>
      </c>
      <c r="F643" t="s">
        <v>51</v>
      </c>
    </row>
    <row r="644" spans="1:6" x14ac:dyDescent="0.2">
      <c r="A644" t="s">
        <v>642</v>
      </c>
      <c r="B644" t="s">
        <v>7</v>
      </c>
      <c r="C644" t="s">
        <v>37</v>
      </c>
      <c r="D644" s="1">
        <v>110200</v>
      </c>
      <c r="E644" t="s">
        <v>17</v>
      </c>
      <c r="F644" t="s">
        <v>28</v>
      </c>
    </row>
    <row r="645" spans="1:6" x14ac:dyDescent="0.2">
      <c r="A645" t="s">
        <v>643</v>
      </c>
      <c r="B645" t="s">
        <v>7</v>
      </c>
      <c r="C645" t="s">
        <v>20</v>
      </c>
      <c r="D645" s="1">
        <v>116090</v>
      </c>
      <c r="E645" t="s">
        <v>21</v>
      </c>
      <c r="F645" t="s">
        <v>18</v>
      </c>
    </row>
    <row r="646" spans="1:6" x14ac:dyDescent="0.2">
      <c r="A646" t="s">
        <v>644</v>
      </c>
      <c r="C646" t="s">
        <v>34</v>
      </c>
      <c r="D646" s="1">
        <v>52140</v>
      </c>
      <c r="E646" t="s">
        <v>17</v>
      </c>
      <c r="F646" t="s">
        <v>28</v>
      </c>
    </row>
    <row r="647" spans="1:6" x14ac:dyDescent="0.2">
      <c r="A647" t="s">
        <v>645</v>
      </c>
      <c r="B647" t="s">
        <v>7</v>
      </c>
      <c r="C647" t="s">
        <v>13</v>
      </c>
      <c r="D647" s="1">
        <v>32810</v>
      </c>
      <c r="E647" t="s">
        <v>21</v>
      </c>
      <c r="F647" t="s">
        <v>28</v>
      </c>
    </row>
    <row r="648" spans="1:6" x14ac:dyDescent="0.2">
      <c r="A648" t="s">
        <v>646</v>
      </c>
      <c r="B648" t="s">
        <v>7</v>
      </c>
      <c r="C648" t="s">
        <v>8</v>
      </c>
      <c r="D648" s="1">
        <v>59430</v>
      </c>
      <c r="E648" t="s">
        <v>9</v>
      </c>
      <c r="F648" t="s">
        <v>28</v>
      </c>
    </row>
    <row r="649" spans="1:6" x14ac:dyDescent="0.2">
      <c r="A649" t="s">
        <v>647</v>
      </c>
      <c r="B649" t="s">
        <v>7</v>
      </c>
      <c r="C649" t="s">
        <v>20</v>
      </c>
      <c r="D649" s="1">
        <v>46990</v>
      </c>
      <c r="E649" t="s">
        <v>21</v>
      </c>
      <c r="F649" t="s">
        <v>28</v>
      </c>
    </row>
    <row r="650" spans="1:6" x14ac:dyDescent="0.2">
      <c r="A650" t="s">
        <v>648</v>
      </c>
      <c r="B650" t="s">
        <v>7</v>
      </c>
      <c r="C650" t="s">
        <v>8</v>
      </c>
      <c r="D650" s="1">
        <v>33560</v>
      </c>
      <c r="E650" t="s">
        <v>21</v>
      </c>
      <c r="F650" t="s">
        <v>28</v>
      </c>
    </row>
    <row r="651" spans="1:6" x14ac:dyDescent="0.2">
      <c r="A651" t="s">
        <v>649</v>
      </c>
      <c r="B651" t="s">
        <v>7</v>
      </c>
      <c r="C651" t="s">
        <v>8</v>
      </c>
      <c r="D651" s="1">
        <v>33890</v>
      </c>
      <c r="E651" t="s">
        <v>17</v>
      </c>
      <c r="F651" t="s">
        <v>28</v>
      </c>
    </row>
    <row r="652" spans="1:6" x14ac:dyDescent="0.2">
      <c r="A652" t="s">
        <v>650</v>
      </c>
      <c r="B652" t="s">
        <v>7</v>
      </c>
      <c r="C652" t="s">
        <v>42</v>
      </c>
      <c r="D652" s="1">
        <v>51740</v>
      </c>
      <c r="E652" t="s">
        <v>21</v>
      </c>
      <c r="F652" t="s">
        <v>24</v>
      </c>
    </row>
    <row r="653" spans="1:6" x14ac:dyDescent="0.2">
      <c r="A653" t="s">
        <v>651</v>
      </c>
      <c r="B653" t="s">
        <v>12</v>
      </c>
      <c r="C653" t="s">
        <v>53</v>
      </c>
      <c r="D653" s="1">
        <v>51650</v>
      </c>
      <c r="E653" t="s">
        <v>17</v>
      </c>
      <c r="F653" t="s">
        <v>14</v>
      </c>
    </row>
    <row r="654" spans="1:6" x14ac:dyDescent="0.2">
      <c r="A654" t="s">
        <v>652</v>
      </c>
      <c r="B654" t="s">
        <v>12</v>
      </c>
      <c r="C654" t="s">
        <v>50</v>
      </c>
      <c r="D654" s="1">
        <v>115980</v>
      </c>
      <c r="E654" t="s">
        <v>17</v>
      </c>
      <c r="F654" t="s">
        <v>14</v>
      </c>
    </row>
    <row r="655" spans="1:6" x14ac:dyDescent="0.2">
      <c r="A655" t="s">
        <v>653</v>
      </c>
      <c r="B655" t="s">
        <v>12</v>
      </c>
      <c r="C655" t="s">
        <v>8</v>
      </c>
      <c r="D655" s="1">
        <v>58370</v>
      </c>
      <c r="E655" t="s">
        <v>21</v>
      </c>
      <c r="F655" t="s">
        <v>14</v>
      </c>
    </row>
    <row r="656" spans="1:6" x14ac:dyDescent="0.2">
      <c r="A656" t="s">
        <v>543</v>
      </c>
      <c r="B656" t="s">
        <v>12</v>
      </c>
      <c r="C656" t="s">
        <v>50</v>
      </c>
      <c r="D656" s="1">
        <v>59430</v>
      </c>
      <c r="E656" t="s">
        <v>17</v>
      </c>
      <c r="F656" t="s">
        <v>28</v>
      </c>
    </row>
    <row r="657" spans="1:6" x14ac:dyDescent="0.2">
      <c r="A657" t="s">
        <v>654</v>
      </c>
      <c r="B657" t="s">
        <v>12</v>
      </c>
      <c r="C657" t="s">
        <v>37</v>
      </c>
      <c r="D657" s="1">
        <v>106670</v>
      </c>
      <c r="E657" t="s">
        <v>9</v>
      </c>
      <c r="F657" t="s">
        <v>28</v>
      </c>
    </row>
    <row r="658" spans="1:6" x14ac:dyDescent="0.2">
      <c r="A658" t="s">
        <v>655</v>
      </c>
      <c r="B658" t="s">
        <v>12</v>
      </c>
      <c r="C658" t="s">
        <v>53</v>
      </c>
      <c r="D658" s="1">
        <v>44850</v>
      </c>
      <c r="E658" t="s">
        <v>21</v>
      </c>
      <c r="F658" t="s">
        <v>10</v>
      </c>
    </row>
    <row r="659" spans="1:6" x14ac:dyDescent="0.2">
      <c r="A659" t="s">
        <v>656</v>
      </c>
      <c r="B659" t="s">
        <v>7</v>
      </c>
      <c r="C659" t="s">
        <v>53</v>
      </c>
      <c r="D659" s="1">
        <v>75600</v>
      </c>
      <c r="E659" t="s">
        <v>17</v>
      </c>
      <c r="F659" t="s">
        <v>28</v>
      </c>
    </row>
    <row r="660" spans="1:6" x14ac:dyDescent="0.2">
      <c r="A660" t="s">
        <v>657</v>
      </c>
      <c r="B660" t="s">
        <v>7</v>
      </c>
      <c r="C660" t="s">
        <v>37</v>
      </c>
      <c r="D660" s="1">
        <v>69120</v>
      </c>
      <c r="E660" t="s">
        <v>17</v>
      </c>
      <c r="F660" t="s">
        <v>28</v>
      </c>
    </row>
    <row r="661" spans="1:6" x14ac:dyDescent="0.2">
      <c r="A661" t="s">
        <v>658</v>
      </c>
      <c r="B661" t="s">
        <v>12</v>
      </c>
      <c r="C661" t="s">
        <v>27</v>
      </c>
      <c r="D661" s="1">
        <v>31200</v>
      </c>
      <c r="E661" t="s">
        <v>17</v>
      </c>
      <c r="F661" t="s">
        <v>51</v>
      </c>
    </row>
    <row r="662" spans="1:6" x14ac:dyDescent="0.2">
      <c r="A662" t="s">
        <v>659</v>
      </c>
      <c r="B662" t="s">
        <v>12</v>
      </c>
      <c r="C662" t="s">
        <v>31</v>
      </c>
      <c r="D662" s="1">
        <v>42160</v>
      </c>
      <c r="E662" t="s">
        <v>9</v>
      </c>
      <c r="F662" t="s">
        <v>10</v>
      </c>
    </row>
    <row r="663" spans="1:6" x14ac:dyDescent="0.2">
      <c r="A663" t="s">
        <v>660</v>
      </c>
      <c r="B663" t="s">
        <v>7</v>
      </c>
      <c r="C663" t="s">
        <v>31</v>
      </c>
      <c r="D663" s="1">
        <v>110830</v>
      </c>
      <c r="E663" t="s">
        <v>21</v>
      </c>
      <c r="F663" t="s">
        <v>28</v>
      </c>
    </row>
    <row r="664" spans="1:6" x14ac:dyDescent="0.2">
      <c r="A664" t="s">
        <v>661</v>
      </c>
      <c r="B664" t="s">
        <v>12</v>
      </c>
      <c r="C664" t="s">
        <v>67</v>
      </c>
      <c r="D664" s="1">
        <v>83180</v>
      </c>
      <c r="E664" t="s">
        <v>21</v>
      </c>
      <c r="F664" t="s">
        <v>28</v>
      </c>
    </row>
    <row r="665" spans="1:6" x14ac:dyDescent="0.2">
      <c r="A665" t="s">
        <v>576</v>
      </c>
      <c r="B665" t="s">
        <v>12</v>
      </c>
      <c r="C665" t="s">
        <v>50</v>
      </c>
      <c r="D665" s="1">
        <v>87620</v>
      </c>
      <c r="E665" t="s">
        <v>17</v>
      </c>
      <c r="F665" t="s">
        <v>10</v>
      </c>
    </row>
    <row r="666" spans="1:6" x14ac:dyDescent="0.2">
      <c r="A666" t="s">
        <v>662</v>
      </c>
      <c r="B666" t="s">
        <v>12</v>
      </c>
      <c r="C666" t="s">
        <v>50</v>
      </c>
      <c r="D666" s="1">
        <v>46750</v>
      </c>
      <c r="E666" t="s">
        <v>17</v>
      </c>
      <c r="F666" t="s">
        <v>14</v>
      </c>
    </row>
    <row r="667" spans="1:6" x14ac:dyDescent="0.2">
      <c r="A667" t="s">
        <v>663</v>
      </c>
      <c r="B667" t="s">
        <v>12</v>
      </c>
      <c r="C667" t="s">
        <v>34</v>
      </c>
      <c r="D667" s="1">
        <v>78540</v>
      </c>
      <c r="E667" t="s">
        <v>21</v>
      </c>
      <c r="F667" t="s">
        <v>28</v>
      </c>
    </row>
    <row r="668" spans="1:6" x14ac:dyDescent="0.2">
      <c r="A668" t="s">
        <v>664</v>
      </c>
      <c r="B668" t="s">
        <v>7</v>
      </c>
      <c r="C668" t="s">
        <v>27</v>
      </c>
      <c r="D668" s="1">
        <v>106930</v>
      </c>
      <c r="E668" t="s">
        <v>17</v>
      </c>
      <c r="F668" t="s">
        <v>51</v>
      </c>
    </row>
    <row r="669" spans="1:6" x14ac:dyDescent="0.2">
      <c r="A669" t="s">
        <v>665</v>
      </c>
      <c r="B669" t="s">
        <v>12</v>
      </c>
      <c r="C669" t="s">
        <v>50</v>
      </c>
      <c r="D669" s="1">
        <v>77000</v>
      </c>
      <c r="E669" t="s">
        <v>9</v>
      </c>
      <c r="F669" t="s">
        <v>28</v>
      </c>
    </row>
    <row r="670" spans="1:6" x14ac:dyDescent="0.2">
      <c r="A670" t="s">
        <v>666</v>
      </c>
      <c r="B670" t="s">
        <v>7</v>
      </c>
      <c r="C670" t="s">
        <v>37</v>
      </c>
      <c r="D670" s="1">
        <v>74920</v>
      </c>
      <c r="E670" t="s">
        <v>9</v>
      </c>
      <c r="F670" t="s">
        <v>28</v>
      </c>
    </row>
    <row r="671" spans="1:6" x14ac:dyDescent="0.2">
      <c r="A671" t="s">
        <v>667</v>
      </c>
      <c r="B671" t="s">
        <v>7</v>
      </c>
      <c r="C671" t="s">
        <v>53</v>
      </c>
      <c r="D671" s="1">
        <v>36550</v>
      </c>
      <c r="E671" t="s">
        <v>21</v>
      </c>
      <c r="F671" t="s">
        <v>28</v>
      </c>
    </row>
    <row r="672" spans="1:6" x14ac:dyDescent="0.2">
      <c r="A672" t="s">
        <v>668</v>
      </c>
      <c r="B672" t="s">
        <v>7</v>
      </c>
      <c r="C672" t="s">
        <v>53</v>
      </c>
      <c r="D672" s="1">
        <v>95950</v>
      </c>
      <c r="E672" t="s">
        <v>17</v>
      </c>
      <c r="F672" t="s">
        <v>28</v>
      </c>
    </row>
    <row r="673" spans="1:6" x14ac:dyDescent="0.2">
      <c r="A673" t="s">
        <v>669</v>
      </c>
      <c r="B673" t="s">
        <v>7</v>
      </c>
      <c r="C673" t="s">
        <v>31</v>
      </c>
      <c r="D673" s="1">
        <v>85880</v>
      </c>
      <c r="E673" t="s">
        <v>9</v>
      </c>
      <c r="F673" t="s">
        <v>10</v>
      </c>
    </row>
    <row r="674" spans="1:6" x14ac:dyDescent="0.2">
      <c r="A674" t="s">
        <v>670</v>
      </c>
      <c r="C674" t="s">
        <v>8</v>
      </c>
      <c r="D674" s="1">
        <v>77910</v>
      </c>
      <c r="E674" t="s">
        <v>21</v>
      </c>
      <c r="F674" t="s">
        <v>28</v>
      </c>
    </row>
    <row r="675" spans="1:6" x14ac:dyDescent="0.2">
      <c r="A675" t="s">
        <v>671</v>
      </c>
      <c r="B675" t="s">
        <v>7</v>
      </c>
      <c r="C675" t="s">
        <v>27</v>
      </c>
      <c r="D675" s="1">
        <v>116670</v>
      </c>
      <c r="E675" t="s">
        <v>21</v>
      </c>
      <c r="F675" t="s">
        <v>28</v>
      </c>
    </row>
    <row r="676" spans="1:6" x14ac:dyDescent="0.2">
      <c r="A676" t="s">
        <v>338</v>
      </c>
      <c r="B676" t="s">
        <v>7</v>
      </c>
      <c r="C676" t="s">
        <v>23</v>
      </c>
      <c r="D676" s="1">
        <v>92190</v>
      </c>
      <c r="E676" t="s">
        <v>21</v>
      </c>
      <c r="F676" t="s">
        <v>18</v>
      </c>
    </row>
    <row r="677" spans="1:6" x14ac:dyDescent="0.2">
      <c r="A677" t="s">
        <v>672</v>
      </c>
      <c r="B677" t="s">
        <v>12</v>
      </c>
      <c r="C677" t="s">
        <v>23</v>
      </c>
      <c r="D677" s="1">
        <v>71920</v>
      </c>
      <c r="E677" t="s">
        <v>17</v>
      </c>
      <c r="F677" t="s">
        <v>24</v>
      </c>
    </row>
    <row r="678" spans="1:6" x14ac:dyDescent="0.2">
      <c r="A678" t="s">
        <v>467</v>
      </c>
      <c r="B678" t="s">
        <v>7</v>
      </c>
      <c r="C678" t="s">
        <v>37</v>
      </c>
      <c r="D678" s="1">
        <v>66370</v>
      </c>
      <c r="E678" t="s">
        <v>17</v>
      </c>
      <c r="F678" t="s">
        <v>28</v>
      </c>
    </row>
    <row r="679" spans="1:6" x14ac:dyDescent="0.2">
      <c r="A679" t="s">
        <v>673</v>
      </c>
      <c r="B679" t="s">
        <v>12</v>
      </c>
      <c r="C679" t="s">
        <v>8</v>
      </c>
      <c r="D679" s="1">
        <v>39340</v>
      </c>
      <c r="E679" t="s">
        <v>21</v>
      </c>
      <c r="F679" t="s">
        <v>14</v>
      </c>
    </row>
    <row r="680" spans="1:6" x14ac:dyDescent="0.2">
      <c r="A680" t="s">
        <v>674</v>
      </c>
      <c r="B680" t="s">
        <v>12</v>
      </c>
      <c r="C680" t="s">
        <v>67</v>
      </c>
      <c r="E680" t="s">
        <v>17</v>
      </c>
      <c r="F680" t="s">
        <v>28</v>
      </c>
    </row>
    <row r="681" spans="1:6" x14ac:dyDescent="0.2">
      <c r="A681" t="s">
        <v>675</v>
      </c>
      <c r="B681" t="s">
        <v>7</v>
      </c>
      <c r="C681" t="s">
        <v>27</v>
      </c>
      <c r="D681" s="1">
        <v>103490</v>
      </c>
      <c r="E681" t="s">
        <v>17</v>
      </c>
      <c r="F681" t="s">
        <v>14</v>
      </c>
    </row>
    <row r="682" spans="1:6" x14ac:dyDescent="0.2">
      <c r="A682" t="s">
        <v>676</v>
      </c>
      <c r="B682" t="s">
        <v>12</v>
      </c>
      <c r="C682" t="s">
        <v>20</v>
      </c>
      <c r="D682" s="1">
        <v>87740</v>
      </c>
      <c r="E682" t="s">
        <v>21</v>
      </c>
      <c r="F682" t="s">
        <v>28</v>
      </c>
    </row>
    <row r="683" spans="1:6" x14ac:dyDescent="0.2">
      <c r="A683" t="s">
        <v>677</v>
      </c>
      <c r="B683" t="s">
        <v>12</v>
      </c>
      <c r="C683" t="s">
        <v>67</v>
      </c>
      <c r="D683" s="1">
        <v>113980</v>
      </c>
      <c r="E683" t="s">
        <v>9</v>
      </c>
      <c r="F683" t="s">
        <v>24</v>
      </c>
    </row>
    <row r="684" spans="1:6" x14ac:dyDescent="0.2">
      <c r="A684" t="s">
        <v>678</v>
      </c>
      <c r="B684" t="s">
        <v>12</v>
      </c>
      <c r="C684" t="s">
        <v>8</v>
      </c>
      <c r="E684" t="s">
        <v>9</v>
      </c>
      <c r="F684" t="s">
        <v>28</v>
      </c>
    </row>
    <row r="685" spans="1:6" x14ac:dyDescent="0.2">
      <c r="A685" t="s">
        <v>679</v>
      </c>
      <c r="B685" t="s">
        <v>12</v>
      </c>
      <c r="C685" t="s">
        <v>13</v>
      </c>
      <c r="D685" s="1">
        <v>41600</v>
      </c>
      <c r="E685" t="s">
        <v>17</v>
      </c>
      <c r="F685" t="s">
        <v>14</v>
      </c>
    </row>
    <row r="686" spans="1:6" x14ac:dyDescent="0.2">
      <c r="A686" t="s">
        <v>281</v>
      </c>
      <c r="B686" t="s">
        <v>12</v>
      </c>
      <c r="C686" t="s">
        <v>53</v>
      </c>
      <c r="D686" s="1">
        <v>76300</v>
      </c>
      <c r="E686" t="s">
        <v>21</v>
      </c>
      <c r="F686" t="s">
        <v>14</v>
      </c>
    </row>
    <row r="687" spans="1:6" x14ac:dyDescent="0.2">
      <c r="A687" t="s">
        <v>680</v>
      </c>
      <c r="B687" t="s">
        <v>7</v>
      </c>
      <c r="C687" t="s">
        <v>13</v>
      </c>
      <c r="D687" s="1">
        <v>114470</v>
      </c>
      <c r="E687" t="s">
        <v>9</v>
      </c>
      <c r="F687" t="s">
        <v>10</v>
      </c>
    </row>
    <row r="688" spans="1:6" x14ac:dyDescent="0.2">
      <c r="A688" t="s">
        <v>681</v>
      </c>
      <c r="B688" t="s">
        <v>12</v>
      </c>
      <c r="C688" t="s">
        <v>67</v>
      </c>
      <c r="D688" s="1">
        <v>31050</v>
      </c>
      <c r="E688" t="s">
        <v>21</v>
      </c>
      <c r="F688" t="s">
        <v>14</v>
      </c>
    </row>
    <row r="689" spans="1:6" x14ac:dyDescent="0.2">
      <c r="A689" t="s">
        <v>682</v>
      </c>
      <c r="B689" t="s">
        <v>12</v>
      </c>
      <c r="C689" t="s">
        <v>42</v>
      </c>
      <c r="D689" s="1">
        <v>76620</v>
      </c>
      <c r="E689" t="s">
        <v>17</v>
      </c>
      <c r="F689" t="s">
        <v>28</v>
      </c>
    </row>
    <row r="690" spans="1:6" x14ac:dyDescent="0.2">
      <c r="A690" t="s">
        <v>683</v>
      </c>
      <c r="B690" t="s">
        <v>7</v>
      </c>
      <c r="C690" t="s">
        <v>13</v>
      </c>
      <c r="D690" s="1">
        <v>76190</v>
      </c>
      <c r="E690" t="s">
        <v>17</v>
      </c>
      <c r="F690" t="s">
        <v>24</v>
      </c>
    </row>
    <row r="691" spans="1:6" x14ac:dyDescent="0.2">
      <c r="A691" t="s">
        <v>684</v>
      </c>
      <c r="B691" t="s">
        <v>12</v>
      </c>
      <c r="C691" t="s">
        <v>50</v>
      </c>
      <c r="D691" s="1">
        <v>50450</v>
      </c>
      <c r="E691" t="s">
        <v>9</v>
      </c>
      <c r="F691" t="s">
        <v>28</v>
      </c>
    </row>
    <row r="692" spans="1:6" x14ac:dyDescent="0.2">
      <c r="A692" t="s">
        <v>685</v>
      </c>
      <c r="B692" t="s">
        <v>7</v>
      </c>
      <c r="C692" t="s">
        <v>31</v>
      </c>
      <c r="D692" s="1">
        <v>29330</v>
      </c>
      <c r="E692" t="s">
        <v>21</v>
      </c>
      <c r="F692" t="s">
        <v>28</v>
      </c>
    </row>
    <row r="693" spans="1:6" x14ac:dyDescent="0.2">
      <c r="A693" t="s">
        <v>686</v>
      </c>
      <c r="B693" t="s">
        <v>7</v>
      </c>
      <c r="C693" t="s">
        <v>67</v>
      </c>
      <c r="D693" s="1">
        <v>76930</v>
      </c>
      <c r="E693" t="s">
        <v>17</v>
      </c>
      <c r="F693" t="s">
        <v>28</v>
      </c>
    </row>
    <row r="694" spans="1:6" x14ac:dyDescent="0.2">
      <c r="A694" t="s">
        <v>687</v>
      </c>
      <c r="B694" t="s">
        <v>12</v>
      </c>
      <c r="C694" t="s">
        <v>27</v>
      </c>
      <c r="D694" s="1">
        <v>33800</v>
      </c>
      <c r="E694" t="s">
        <v>17</v>
      </c>
      <c r="F694" t="s">
        <v>28</v>
      </c>
    </row>
    <row r="695" spans="1:6" x14ac:dyDescent="0.2">
      <c r="A695" t="s">
        <v>688</v>
      </c>
      <c r="B695" t="s">
        <v>12</v>
      </c>
      <c r="C695" t="s">
        <v>67</v>
      </c>
      <c r="D695" s="1">
        <v>44820</v>
      </c>
      <c r="E695" t="s">
        <v>17</v>
      </c>
      <c r="F695" t="s">
        <v>28</v>
      </c>
    </row>
    <row r="696" spans="1:6" x14ac:dyDescent="0.2">
      <c r="A696" t="s">
        <v>352</v>
      </c>
      <c r="C696" t="s">
        <v>13</v>
      </c>
      <c r="D696" s="1">
        <v>67010</v>
      </c>
      <c r="E696" t="s">
        <v>17</v>
      </c>
      <c r="F696" t="s">
        <v>14</v>
      </c>
    </row>
    <row r="697" spans="1:6" x14ac:dyDescent="0.2">
      <c r="A697" t="s">
        <v>689</v>
      </c>
      <c r="B697" t="s">
        <v>12</v>
      </c>
      <c r="C697" t="s">
        <v>50</v>
      </c>
      <c r="D697" s="1">
        <v>84310</v>
      </c>
      <c r="E697" t="s">
        <v>9</v>
      </c>
      <c r="F697" t="s">
        <v>28</v>
      </c>
    </row>
    <row r="698" spans="1:6" x14ac:dyDescent="0.2">
      <c r="A698" t="s">
        <v>690</v>
      </c>
      <c r="B698" t="s">
        <v>7</v>
      </c>
      <c r="C698" t="s">
        <v>20</v>
      </c>
      <c r="D698" s="1">
        <v>108600</v>
      </c>
      <c r="E698" t="s">
        <v>17</v>
      </c>
      <c r="F698" t="s">
        <v>10</v>
      </c>
    </row>
    <row r="699" spans="1:6" x14ac:dyDescent="0.2">
      <c r="A699" t="s">
        <v>691</v>
      </c>
      <c r="B699" t="s">
        <v>7</v>
      </c>
      <c r="C699" t="s">
        <v>37</v>
      </c>
      <c r="D699" s="1">
        <v>47000</v>
      </c>
      <c r="E699" t="s">
        <v>17</v>
      </c>
      <c r="F699" t="s">
        <v>14</v>
      </c>
    </row>
    <row r="700" spans="1:6" x14ac:dyDescent="0.2">
      <c r="A700" t="s">
        <v>692</v>
      </c>
      <c r="B700" t="s">
        <v>7</v>
      </c>
      <c r="C700" t="s">
        <v>37</v>
      </c>
      <c r="D700" s="1">
        <v>59810</v>
      </c>
      <c r="E700" t="s">
        <v>9</v>
      </c>
      <c r="F700" t="s">
        <v>28</v>
      </c>
    </row>
    <row r="701" spans="1:6" x14ac:dyDescent="0.2">
      <c r="A701" t="s">
        <v>693</v>
      </c>
      <c r="B701" t="s">
        <v>7</v>
      </c>
      <c r="C701" t="s">
        <v>20</v>
      </c>
      <c r="D701" s="1">
        <v>90340</v>
      </c>
      <c r="E701" t="s">
        <v>21</v>
      </c>
      <c r="F701" t="s">
        <v>28</v>
      </c>
    </row>
    <row r="702" spans="1:6" x14ac:dyDescent="0.2">
      <c r="A702" t="s">
        <v>287</v>
      </c>
      <c r="B702" t="s">
        <v>12</v>
      </c>
      <c r="C702" t="s">
        <v>42</v>
      </c>
      <c r="D702" s="1">
        <v>41600</v>
      </c>
      <c r="E702" t="s">
        <v>21</v>
      </c>
      <c r="F702" t="s">
        <v>24</v>
      </c>
    </row>
    <row r="703" spans="1:6" x14ac:dyDescent="0.2">
      <c r="A703" t="s">
        <v>444</v>
      </c>
      <c r="B703" t="s">
        <v>12</v>
      </c>
      <c r="C703" t="s">
        <v>8</v>
      </c>
      <c r="D703" s="1">
        <v>72350</v>
      </c>
      <c r="E703" t="s">
        <v>21</v>
      </c>
      <c r="F703" t="s">
        <v>24</v>
      </c>
    </row>
    <row r="704" spans="1:6" x14ac:dyDescent="0.2">
      <c r="A704" t="s">
        <v>694</v>
      </c>
      <c r="B704" t="s">
        <v>7</v>
      </c>
      <c r="C704" t="s">
        <v>20</v>
      </c>
      <c r="D704" s="1">
        <v>64270</v>
      </c>
      <c r="E704" t="s">
        <v>17</v>
      </c>
      <c r="F704" t="s">
        <v>28</v>
      </c>
    </row>
    <row r="705" spans="1:6" x14ac:dyDescent="0.2">
      <c r="A705" t="s">
        <v>695</v>
      </c>
      <c r="B705" t="s">
        <v>12</v>
      </c>
      <c r="C705" t="s">
        <v>53</v>
      </c>
      <c r="D705" s="1">
        <v>103990</v>
      </c>
      <c r="E705" t="s">
        <v>21</v>
      </c>
      <c r="F705" t="s">
        <v>10</v>
      </c>
    </row>
    <row r="706" spans="1:6" x14ac:dyDescent="0.2">
      <c r="A706" t="s">
        <v>696</v>
      </c>
      <c r="B706" t="s">
        <v>7</v>
      </c>
      <c r="C706" t="s">
        <v>8</v>
      </c>
      <c r="D706" s="1">
        <v>70380</v>
      </c>
      <c r="E706" t="s">
        <v>9</v>
      </c>
      <c r="F706" t="s">
        <v>14</v>
      </c>
    </row>
    <row r="707" spans="1:6" x14ac:dyDescent="0.2">
      <c r="A707" t="s">
        <v>697</v>
      </c>
      <c r="B707" t="s">
        <v>7</v>
      </c>
      <c r="C707" t="s">
        <v>20</v>
      </c>
      <c r="D707" s="1">
        <v>89020</v>
      </c>
      <c r="E707" t="s">
        <v>9</v>
      </c>
      <c r="F707" t="s">
        <v>28</v>
      </c>
    </row>
    <row r="708" spans="1:6" x14ac:dyDescent="0.2">
      <c r="A708" t="s">
        <v>698</v>
      </c>
      <c r="B708" t="s">
        <v>7</v>
      </c>
      <c r="C708" t="s">
        <v>20</v>
      </c>
      <c r="D708" s="1">
        <v>113750</v>
      </c>
      <c r="E708" t="s">
        <v>21</v>
      </c>
      <c r="F708" t="s">
        <v>28</v>
      </c>
    </row>
    <row r="709" spans="1:6" x14ac:dyDescent="0.2">
      <c r="A709" t="s">
        <v>699</v>
      </c>
      <c r="B709" t="s">
        <v>7</v>
      </c>
      <c r="C709" t="s">
        <v>53</v>
      </c>
      <c r="E709" t="s">
        <v>21</v>
      </c>
      <c r="F709" t="s">
        <v>28</v>
      </c>
    </row>
    <row r="710" spans="1:6" x14ac:dyDescent="0.2">
      <c r="A710" t="s">
        <v>700</v>
      </c>
      <c r="B710" t="s">
        <v>12</v>
      </c>
      <c r="C710" t="s">
        <v>13</v>
      </c>
      <c r="D710" s="1">
        <v>32720</v>
      </c>
      <c r="E710" t="s">
        <v>21</v>
      </c>
      <c r="F710" t="s">
        <v>28</v>
      </c>
    </row>
    <row r="711" spans="1:6" x14ac:dyDescent="0.2">
      <c r="A711" t="s">
        <v>701</v>
      </c>
      <c r="B711" t="s">
        <v>7</v>
      </c>
      <c r="C711" t="s">
        <v>31</v>
      </c>
      <c r="D711" s="1">
        <v>61920</v>
      </c>
      <c r="E711" t="s">
        <v>21</v>
      </c>
      <c r="F711" t="s">
        <v>28</v>
      </c>
    </row>
    <row r="712" spans="1:6" x14ac:dyDescent="0.2">
      <c r="A712" t="s">
        <v>702</v>
      </c>
      <c r="B712" t="s">
        <v>12</v>
      </c>
      <c r="C712" t="s">
        <v>67</v>
      </c>
      <c r="D712" s="1">
        <v>74600</v>
      </c>
      <c r="E712" t="s">
        <v>9</v>
      </c>
      <c r="F712" t="s">
        <v>10</v>
      </c>
    </row>
    <row r="713" spans="1:6" x14ac:dyDescent="0.2">
      <c r="A713" t="s">
        <v>703</v>
      </c>
      <c r="B713" t="s">
        <v>7</v>
      </c>
      <c r="C713" t="s">
        <v>42</v>
      </c>
      <c r="D713" s="1">
        <v>38030</v>
      </c>
      <c r="E713" t="s">
        <v>17</v>
      </c>
      <c r="F713" t="s">
        <v>28</v>
      </c>
    </row>
    <row r="714" spans="1:6" x14ac:dyDescent="0.2">
      <c r="A714" t="s">
        <v>704</v>
      </c>
      <c r="B714" t="s">
        <v>12</v>
      </c>
      <c r="C714" t="s">
        <v>31</v>
      </c>
      <c r="D714" s="1">
        <v>30940</v>
      </c>
      <c r="E714" t="s">
        <v>21</v>
      </c>
      <c r="F714" t="s">
        <v>51</v>
      </c>
    </row>
    <row r="715" spans="1:6" x14ac:dyDescent="0.2">
      <c r="A715" t="s">
        <v>705</v>
      </c>
      <c r="B715" t="s">
        <v>7</v>
      </c>
      <c r="C715" t="s">
        <v>31</v>
      </c>
      <c r="D715" s="1">
        <v>28870</v>
      </c>
      <c r="E715" t="s">
        <v>21</v>
      </c>
      <c r="F715" t="s">
        <v>28</v>
      </c>
    </row>
    <row r="716" spans="1:6" x14ac:dyDescent="0.2">
      <c r="A716" t="s">
        <v>706</v>
      </c>
      <c r="B716" t="s">
        <v>12</v>
      </c>
      <c r="C716" t="s">
        <v>67</v>
      </c>
      <c r="D716" s="1">
        <v>71210</v>
      </c>
      <c r="E716" t="s">
        <v>17</v>
      </c>
      <c r="F716" t="s">
        <v>10</v>
      </c>
    </row>
    <row r="717" spans="1:6" x14ac:dyDescent="0.2">
      <c r="A717" t="s">
        <v>707</v>
      </c>
      <c r="B717" t="s">
        <v>7</v>
      </c>
      <c r="C717" t="s">
        <v>42</v>
      </c>
      <c r="D717" s="1">
        <v>63450</v>
      </c>
      <c r="E717" t="s">
        <v>21</v>
      </c>
      <c r="F717" t="s">
        <v>14</v>
      </c>
    </row>
    <row r="718" spans="1:6" x14ac:dyDescent="0.2">
      <c r="A718" t="s">
        <v>708</v>
      </c>
      <c r="B718" t="s">
        <v>12</v>
      </c>
      <c r="C718" t="s">
        <v>31</v>
      </c>
      <c r="D718" s="1">
        <v>87930</v>
      </c>
      <c r="E718" t="s">
        <v>17</v>
      </c>
      <c r="F718" t="s">
        <v>51</v>
      </c>
    </row>
    <row r="719" spans="1:6" x14ac:dyDescent="0.2">
      <c r="A719" t="s">
        <v>61</v>
      </c>
      <c r="B719" t="s">
        <v>7</v>
      </c>
      <c r="C719" t="s">
        <v>50</v>
      </c>
      <c r="D719" s="1">
        <v>69070</v>
      </c>
      <c r="E719" t="s">
        <v>17</v>
      </c>
      <c r="F719" t="s">
        <v>28</v>
      </c>
    </row>
    <row r="720" spans="1:6" x14ac:dyDescent="0.2">
      <c r="A720" t="s">
        <v>709</v>
      </c>
      <c r="B720" t="s">
        <v>7</v>
      </c>
      <c r="C720" t="s">
        <v>34</v>
      </c>
      <c r="D720" s="1">
        <v>101610</v>
      </c>
      <c r="E720" t="s">
        <v>21</v>
      </c>
      <c r="F720" t="s">
        <v>28</v>
      </c>
    </row>
    <row r="721" spans="1:6" x14ac:dyDescent="0.2">
      <c r="A721" t="s">
        <v>710</v>
      </c>
      <c r="B721" t="s">
        <v>12</v>
      </c>
      <c r="C721" t="s">
        <v>31</v>
      </c>
      <c r="D721" s="1">
        <v>28310</v>
      </c>
      <c r="E721" t="s">
        <v>17</v>
      </c>
      <c r="F721" t="s">
        <v>28</v>
      </c>
    </row>
    <row r="722" spans="1:6" x14ac:dyDescent="0.2">
      <c r="A722" t="s">
        <v>711</v>
      </c>
      <c r="B722" t="s">
        <v>7</v>
      </c>
      <c r="C722" t="s">
        <v>20</v>
      </c>
      <c r="D722" s="1">
        <v>89840</v>
      </c>
      <c r="E722" t="s">
        <v>17</v>
      </c>
      <c r="F722" t="s">
        <v>10</v>
      </c>
    </row>
    <row r="723" spans="1:6" x14ac:dyDescent="0.2">
      <c r="A723" t="s">
        <v>712</v>
      </c>
      <c r="B723" t="s">
        <v>7</v>
      </c>
      <c r="C723" t="s">
        <v>23</v>
      </c>
      <c r="D723" s="1">
        <v>96250</v>
      </c>
      <c r="E723" t="s">
        <v>9</v>
      </c>
      <c r="F723" t="s">
        <v>28</v>
      </c>
    </row>
    <row r="724" spans="1:6" x14ac:dyDescent="0.2">
      <c r="A724" t="s">
        <v>713</v>
      </c>
      <c r="B724" t="s">
        <v>7</v>
      </c>
      <c r="C724" t="s">
        <v>37</v>
      </c>
      <c r="D724" s="1">
        <v>112460</v>
      </c>
      <c r="E724" t="s">
        <v>21</v>
      </c>
      <c r="F724" t="s">
        <v>24</v>
      </c>
    </row>
    <row r="725" spans="1:6" x14ac:dyDescent="0.2">
      <c r="A725" t="s">
        <v>714</v>
      </c>
      <c r="C725" t="s">
        <v>27</v>
      </c>
      <c r="D725" s="1">
        <v>115440</v>
      </c>
      <c r="E725" t="s">
        <v>17</v>
      </c>
      <c r="F725" t="s">
        <v>28</v>
      </c>
    </row>
    <row r="726" spans="1:6" x14ac:dyDescent="0.2">
      <c r="A726" t="s">
        <v>715</v>
      </c>
      <c r="B726" t="s">
        <v>12</v>
      </c>
      <c r="C726" t="s">
        <v>42</v>
      </c>
      <c r="D726" s="1">
        <v>33920</v>
      </c>
      <c r="E726" t="s">
        <v>21</v>
      </c>
      <c r="F726" t="s">
        <v>28</v>
      </c>
    </row>
    <row r="727" spans="1:6" x14ac:dyDescent="0.2">
      <c r="A727" t="s">
        <v>716</v>
      </c>
      <c r="B727" t="s">
        <v>7</v>
      </c>
      <c r="C727" t="s">
        <v>23</v>
      </c>
      <c r="D727" s="1">
        <v>46280</v>
      </c>
      <c r="E727" t="s">
        <v>9</v>
      </c>
      <c r="F727" t="s">
        <v>28</v>
      </c>
    </row>
    <row r="728" spans="1:6" x14ac:dyDescent="0.2">
      <c r="A728" t="s">
        <v>717</v>
      </c>
      <c r="B728" t="s">
        <v>12</v>
      </c>
      <c r="C728" t="s">
        <v>23</v>
      </c>
      <c r="D728" s="1">
        <v>58940</v>
      </c>
      <c r="E728" t="s">
        <v>21</v>
      </c>
      <c r="F728" t="s">
        <v>28</v>
      </c>
    </row>
    <row r="729" spans="1:6" x14ac:dyDescent="0.2">
      <c r="A729" t="s">
        <v>718</v>
      </c>
      <c r="B729" t="s">
        <v>12</v>
      </c>
      <c r="C729" t="s">
        <v>67</v>
      </c>
      <c r="D729" s="1">
        <v>118980</v>
      </c>
      <c r="E729" t="s">
        <v>17</v>
      </c>
      <c r="F729" t="s">
        <v>18</v>
      </c>
    </row>
    <row r="730" spans="1:6" x14ac:dyDescent="0.2">
      <c r="A730" t="s">
        <v>719</v>
      </c>
      <c r="B730" t="s">
        <v>7</v>
      </c>
      <c r="C730" t="s">
        <v>8</v>
      </c>
      <c r="D730" s="1">
        <v>96750</v>
      </c>
      <c r="E730" t="s">
        <v>21</v>
      </c>
      <c r="F730" t="s">
        <v>28</v>
      </c>
    </row>
    <row r="731" spans="1:6" x14ac:dyDescent="0.2">
      <c r="A731" t="s">
        <v>720</v>
      </c>
      <c r="C731" t="s">
        <v>20</v>
      </c>
      <c r="D731" s="1">
        <v>101220</v>
      </c>
      <c r="E731" t="s">
        <v>21</v>
      </c>
      <c r="F731" t="s">
        <v>14</v>
      </c>
    </row>
    <row r="732" spans="1:6" x14ac:dyDescent="0.2">
      <c r="A732" t="s">
        <v>721</v>
      </c>
      <c r="B732" t="s">
        <v>7</v>
      </c>
      <c r="C732" t="s">
        <v>37</v>
      </c>
      <c r="D732" s="1">
        <v>63020</v>
      </c>
      <c r="E732" t="s">
        <v>17</v>
      </c>
      <c r="F732" t="s">
        <v>28</v>
      </c>
    </row>
    <row r="733" spans="1:6" x14ac:dyDescent="0.2">
      <c r="A733" t="s">
        <v>722</v>
      </c>
      <c r="B733" t="s">
        <v>7</v>
      </c>
      <c r="C733" t="s">
        <v>34</v>
      </c>
      <c r="D733" s="1">
        <v>75920</v>
      </c>
      <c r="E733" t="s">
        <v>21</v>
      </c>
      <c r="F733" t="s">
        <v>14</v>
      </c>
    </row>
    <row r="734" spans="1:6" x14ac:dyDescent="0.2">
      <c r="A734" t="s">
        <v>723</v>
      </c>
      <c r="B734" t="s">
        <v>7</v>
      </c>
      <c r="C734" t="s">
        <v>20</v>
      </c>
      <c r="D734" s="1">
        <v>93080</v>
      </c>
      <c r="E734" t="s">
        <v>9</v>
      </c>
      <c r="F734" t="s">
        <v>28</v>
      </c>
    </row>
    <row r="735" spans="1:6" x14ac:dyDescent="0.2">
      <c r="A735" t="s">
        <v>724</v>
      </c>
      <c r="B735" t="s">
        <v>7</v>
      </c>
      <c r="C735" t="s">
        <v>8</v>
      </c>
      <c r="D735" s="1">
        <v>68860</v>
      </c>
      <c r="E735" t="s">
        <v>9</v>
      </c>
      <c r="F735" t="s">
        <v>14</v>
      </c>
    </row>
    <row r="736" spans="1:6" x14ac:dyDescent="0.2">
      <c r="A736" t="s">
        <v>725</v>
      </c>
      <c r="B736" t="s">
        <v>7</v>
      </c>
      <c r="C736" t="s">
        <v>13</v>
      </c>
      <c r="D736" s="1">
        <v>118980</v>
      </c>
      <c r="E736" t="s">
        <v>17</v>
      </c>
      <c r="F736" t="s">
        <v>24</v>
      </c>
    </row>
    <row r="737" spans="1:6" x14ac:dyDescent="0.2">
      <c r="A737" t="s">
        <v>726</v>
      </c>
      <c r="C737" t="s">
        <v>20</v>
      </c>
      <c r="D737" s="1">
        <v>106460</v>
      </c>
      <c r="E737" t="s">
        <v>9</v>
      </c>
      <c r="F737" t="s">
        <v>14</v>
      </c>
    </row>
    <row r="738" spans="1:6" x14ac:dyDescent="0.2">
      <c r="A738" t="s">
        <v>727</v>
      </c>
      <c r="B738" t="s">
        <v>12</v>
      </c>
      <c r="C738" t="s">
        <v>34</v>
      </c>
      <c r="D738" s="1">
        <v>70650</v>
      </c>
      <c r="E738" t="s">
        <v>21</v>
      </c>
      <c r="F738" t="s">
        <v>14</v>
      </c>
    </row>
    <row r="739" spans="1:6" x14ac:dyDescent="0.2">
      <c r="A739" t="s">
        <v>728</v>
      </c>
      <c r="B739" t="s">
        <v>7</v>
      </c>
      <c r="C739" t="s">
        <v>16</v>
      </c>
      <c r="D739" s="1">
        <v>101120</v>
      </c>
      <c r="E739" t="s">
        <v>21</v>
      </c>
      <c r="F739" t="s">
        <v>10</v>
      </c>
    </row>
    <row r="740" spans="1:6" x14ac:dyDescent="0.2">
      <c r="A740" t="s">
        <v>729</v>
      </c>
      <c r="B740" t="s">
        <v>12</v>
      </c>
      <c r="C740" t="s">
        <v>8</v>
      </c>
      <c r="D740" s="1">
        <v>77050</v>
      </c>
      <c r="E740" t="s">
        <v>17</v>
      </c>
      <c r="F740" t="s">
        <v>14</v>
      </c>
    </row>
    <row r="741" spans="1:6" x14ac:dyDescent="0.2">
      <c r="A741" t="s">
        <v>293</v>
      </c>
      <c r="B741" t="s">
        <v>12</v>
      </c>
      <c r="C741" t="s">
        <v>8</v>
      </c>
      <c r="D741" s="1">
        <v>41930</v>
      </c>
      <c r="E741" t="s">
        <v>17</v>
      </c>
      <c r="F741" t="s">
        <v>24</v>
      </c>
    </row>
    <row r="742" spans="1:6" x14ac:dyDescent="0.2">
      <c r="A742" t="s">
        <v>730</v>
      </c>
      <c r="B742" t="s">
        <v>12</v>
      </c>
      <c r="C742" t="s">
        <v>20</v>
      </c>
      <c r="D742" s="1">
        <v>89360</v>
      </c>
      <c r="E742" t="s">
        <v>17</v>
      </c>
      <c r="F742" t="s">
        <v>14</v>
      </c>
    </row>
    <row r="743" spans="1:6" x14ac:dyDescent="0.2">
      <c r="A743" t="s">
        <v>731</v>
      </c>
      <c r="B743" t="s">
        <v>12</v>
      </c>
      <c r="C743" t="s">
        <v>20</v>
      </c>
      <c r="D743" s="1">
        <v>37840</v>
      </c>
      <c r="E743" t="s">
        <v>21</v>
      </c>
      <c r="F743" t="s">
        <v>24</v>
      </c>
    </row>
    <row r="744" spans="1:6" x14ac:dyDescent="0.2">
      <c r="A744" t="s">
        <v>732</v>
      </c>
      <c r="B744" t="s">
        <v>7</v>
      </c>
      <c r="C744" t="s">
        <v>34</v>
      </c>
      <c r="D744" s="1">
        <v>89160</v>
      </c>
      <c r="E744" t="s">
        <v>17</v>
      </c>
      <c r="F744" t="s">
        <v>28</v>
      </c>
    </row>
    <row r="745" spans="1:6" x14ac:dyDescent="0.2">
      <c r="A745" t="s">
        <v>733</v>
      </c>
      <c r="B745" t="s">
        <v>12</v>
      </c>
      <c r="C745" t="s">
        <v>42</v>
      </c>
      <c r="D745" s="1">
        <v>74110</v>
      </c>
      <c r="E745" t="s">
        <v>21</v>
      </c>
      <c r="F745" t="s">
        <v>10</v>
      </c>
    </row>
    <row r="746" spans="1:6" x14ac:dyDescent="0.2">
      <c r="A746" t="s">
        <v>734</v>
      </c>
      <c r="B746" t="s">
        <v>7</v>
      </c>
      <c r="C746" t="s">
        <v>31</v>
      </c>
      <c r="D746" s="1">
        <v>31630</v>
      </c>
      <c r="E746" t="s">
        <v>21</v>
      </c>
      <c r="F746" t="s">
        <v>24</v>
      </c>
    </row>
    <row r="747" spans="1:6" x14ac:dyDescent="0.2">
      <c r="A747" t="s">
        <v>735</v>
      </c>
      <c r="B747" t="s">
        <v>12</v>
      </c>
      <c r="C747" t="s">
        <v>50</v>
      </c>
      <c r="D747" s="1">
        <v>40910</v>
      </c>
      <c r="E747" t="s">
        <v>17</v>
      </c>
      <c r="F747" t="s">
        <v>24</v>
      </c>
    </row>
    <row r="748" spans="1:6" x14ac:dyDescent="0.2">
      <c r="A748" t="s">
        <v>736</v>
      </c>
      <c r="B748" t="s">
        <v>7</v>
      </c>
      <c r="C748" t="s">
        <v>8</v>
      </c>
      <c r="D748" s="1">
        <v>32190</v>
      </c>
      <c r="E748" t="s">
        <v>21</v>
      </c>
      <c r="F748" t="s">
        <v>28</v>
      </c>
    </row>
    <row r="749" spans="1:6" x14ac:dyDescent="0.2">
      <c r="A749" t="s">
        <v>737</v>
      </c>
      <c r="B749" t="s">
        <v>12</v>
      </c>
      <c r="C749" t="s">
        <v>27</v>
      </c>
      <c r="D749" s="1">
        <v>73490</v>
      </c>
      <c r="E749" t="s">
        <v>21</v>
      </c>
      <c r="F749" t="s">
        <v>24</v>
      </c>
    </row>
    <row r="750" spans="1:6" x14ac:dyDescent="0.2">
      <c r="A750" t="s">
        <v>738</v>
      </c>
      <c r="B750" t="s">
        <v>7</v>
      </c>
      <c r="C750" t="s">
        <v>37</v>
      </c>
      <c r="D750" s="1">
        <v>52220</v>
      </c>
      <c r="E750" t="s">
        <v>21</v>
      </c>
      <c r="F750" t="s">
        <v>28</v>
      </c>
    </row>
    <row r="751" spans="1:6" x14ac:dyDescent="0.2">
      <c r="A751" t="s">
        <v>739</v>
      </c>
      <c r="B751" t="s">
        <v>12</v>
      </c>
      <c r="C751" t="s">
        <v>23</v>
      </c>
      <c r="D751" s="1">
        <v>68900</v>
      </c>
      <c r="E751" t="s">
        <v>17</v>
      </c>
      <c r="F751" t="s">
        <v>28</v>
      </c>
    </row>
    <row r="752" spans="1:6" x14ac:dyDescent="0.2">
      <c r="A752" t="s">
        <v>740</v>
      </c>
      <c r="B752" t="s">
        <v>12</v>
      </c>
      <c r="C752" t="s">
        <v>8</v>
      </c>
      <c r="D752" s="1">
        <v>83750</v>
      </c>
      <c r="E752" t="s">
        <v>17</v>
      </c>
      <c r="F752" t="s">
        <v>28</v>
      </c>
    </row>
    <row r="753" spans="1:6" x14ac:dyDescent="0.2">
      <c r="A753" t="s">
        <v>741</v>
      </c>
      <c r="B753" t="s">
        <v>7</v>
      </c>
      <c r="C753" t="s">
        <v>23</v>
      </c>
      <c r="D753" s="1">
        <v>110970</v>
      </c>
      <c r="E753" t="s">
        <v>21</v>
      </c>
      <c r="F753" t="s">
        <v>18</v>
      </c>
    </row>
    <row r="754" spans="1:6" x14ac:dyDescent="0.2">
      <c r="A754" t="s">
        <v>742</v>
      </c>
      <c r="B754" t="s">
        <v>12</v>
      </c>
      <c r="C754" t="s">
        <v>34</v>
      </c>
      <c r="D754" s="1">
        <v>49520</v>
      </c>
      <c r="E754" t="s">
        <v>17</v>
      </c>
      <c r="F754" t="s">
        <v>28</v>
      </c>
    </row>
    <row r="755" spans="1:6" x14ac:dyDescent="0.2">
      <c r="A755" t="s">
        <v>743</v>
      </c>
      <c r="B755" t="s">
        <v>12</v>
      </c>
      <c r="C755" t="s">
        <v>34</v>
      </c>
      <c r="D755" s="1">
        <v>86560</v>
      </c>
      <c r="E755" t="s">
        <v>21</v>
      </c>
      <c r="F755" t="s">
        <v>28</v>
      </c>
    </row>
    <row r="756" spans="1:6" x14ac:dyDescent="0.2">
      <c r="A756" t="s">
        <v>744</v>
      </c>
      <c r="B756" t="s">
        <v>12</v>
      </c>
      <c r="C756" t="s">
        <v>23</v>
      </c>
      <c r="D756" s="1">
        <v>35830</v>
      </c>
      <c r="E756" t="s">
        <v>21</v>
      </c>
      <c r="F756" t="s">
        <v>28</v>
      </c>
    </row>
    <row r="757" spans="1:6" x14ac:dyDescent="0.2">
      <c r="A757" t="s">
        <v>745</v>
      </c>
      <c r="B757" t="s">
        <v>12</v>
      </c>
      <c r="C757" t="s">
        <v>23</v>
      </c>
      <c r="D757" s="1">
        <v>53910</v>
      </c>
      <c r="E757" t="s">
        <v>21</v>
      </c>
      <c r="F757" t="s">
        <v>14</v>
      </c>
    </row>
    <row r="758" spans="1:6" x14ac:dyDescent="0.2">
      <c r="A758" t="s">
        <v>746</v>
      </c>
      <c r="B758" t="s">
        <v>12</v>
      </c>
      <c r="C758" t="s">
        <v>13</v>
      </c>
      <c r="D758" s="1">
        <v>109870</v>
      </c>
      <c r="E758" t="s">
        <v>21</v>
      </c>
      <c r="F758" t="s">
        <v>28</v>
      </c>
    </row>
    <row r="759" spans="1:6" x14ac:dyDescent="0.2">
      <c r="A759" t="s">
        <v>747</v>
      </c>
      <c r="B759" t="s">
        <v>7</v>
      </c>
      <c r="C759" t="s">
        <v>13</v>
      </c>
      <c r="D759" s="1">
        <v>61620</v>
      </c>
      <c r="E759" t="s">
        <v>17</v>
      </c>
      <c r="F759" t="s">
        <v>28</v>
      </c>
    </row>
    <row r="760" spans="1:6" x14ac:dyDescent="0.2">
      <c r="A760" t="s">
        <v>748</v>
      </c>
      <c r="C760" t="s">
        <v>27</v>
      </c>
      <c r="D760" s="1">
        <v>67960</v>
      </c>
      <c r="E760" t="s">
        <v>17</v>
      </c>
      <c r="F760" t="s">
        <v>28</v>
      </c>
    </row>
    <row r="761" spans="1:6" x14ac:dyDescent="0.2">
      <c r="A761" t="s">
        <v>749</v>
      </c>
      <c r="B761" t="s">
        <v>12</v>
      </c>
      <c r="C761" t="s">
        <v>42</v>
      </c>
      <c r="D761" s="1">
        <v>57000</v>
      </c>
      <c r="E761" t="s">
        <v>17</v>
      </c>
      <c r="F761" t="s">
        <v>51</v>
      </c>
    </row>
    <row r="762" spans="1:6" x14ac:dyDescent="0.2">
      <c r="A762" t="s">
        <v>750</v>
      </c>
      <c r="B762" t="s">
        <v>7</v>
      </c>
      <c r="C762" t="s">
        <v>8</v>
      </c>
      <c r="D762" s="1">
        <v>70610</v>
      </c>
      <c r="E762" t="s">
        <v>9</v>
      </c>
      <c r="F762" t="s">
        <v>28</v>
      </c>
    </row>
    <row r="763" spans="1:6" x14ac:dyDescent="0.2">
      <c r="A763" t="s">
        <v>751</v>
      </c>
      <c r="B763" t="s">
        <v>12</v>
      </c>
      <c r="C763" t="s">
        <v>42</v>
      </c>
      <c r="D763" s="1">
        <v>51860</v>
      </c>
      <c r="E763" t="s">
        <v>17</v>
      </c>
      <c r="F763" t="s">
        <v>14</v>
      </c>
    </row>
    <row r="764" spans="1:6" x14ac:dyDescent="0.2">
      <c r="A764" t="s">
        <v>752</v>
      </c>
      <c r="B764" t="s">
        <v>12</v>
      </c>
      <c r="C764" t="s">
        <v>13</v>
      </c>
      <c r="D764" s="1">
        <v>60130</v>
      </c>
      <c r="E764" t="s">
        <v>17</v>
      </c>
      <c r="F764" t="s">
        <v>28</v>
      </c>
    </row>
    <row r="765" spans="1:6" x14ac:dyDescent="0.2">
      <c r="A765" t="s">
        <v>753</v>
      </c>
      <c r="B765" t="s">
        <v>7</v>
      </c>
      <c r="C765" t="s">
        <v>50</v>
      </c>
      <c r="D765" s="1">
        <v>72040</v>
      </c>
      <c r="E765" t="s">
        <v>21</v>
      </c>
      <c r="F765" t="s">
        <v>24</v>
      </c>
    </row>
    <row r="766" spans="1:6" x14ac:dyDescent="0.2">
      <c r="A766" t="s">
        <v>754</v>
      </c>
      <c r="B766" t="s">
        <v>12</v>
      </c>
      <c r="C766" t="s">
        <v>37</v>
      </c>
      <c r="D766" s="1">
        <v>108450</v>
      </c>
      <c r="E766" t="s">
        <v>9</v>
      </c>
      <c r="F766" t="s">
        <v>14</v>
      </c>
    </row>
    <row r="767" spans="1:6" x14ac:dyDescent="0.2">
      <c r="A767" t="s">
        <v>755</v>
      </c>
      <c r="B767" t="s">
        <v>7</v>
      </c>
      <c r="C767" t="s">
        <v>67</v>
      </c>
      <c r="D767" s="1">
        <v>58260</v>
      </c>
      <c r="E767" t="s">
        <v>17</v>
      </c>
      <c r="F767" t="s">
        <v>28</v>
      </c>
    </row>
    <row r="768" spans="1:6" x14ac:dyDescent="0.2">
      <c r="A768" t="s">
        <v>59</v>
      </c>
      <c r="B768" t="s">
        <v>7</v>
      </c>
      <c r="C768" t="s">
        <v>16</v>
      </c>
      <c r="D768" s="1">
        <v>112650</v>
      </c>
      <c r="E768" t="s">
        <v>9</v>
      </c>
      <c r="F768" t="s">
        <v>28</v>
      </c>
    </row>
    <row r="769" spans="1:6" x14ac:dyDescent="0.2">
      <c r="A769" t="s">
        <v>664</v>
      </c>
      <c r="B769" t="s">
        <v>7</v>
      </c>
      <c r="C769" t="s">
        <v>27</v>
      </c>
      <c r="D769" s="1">
        <v>106930</v>
      </c>
      <c r="E769" t="s">
        <v>21</v>
      </c>
      <c r="F769" t="s">
        <v>28</v>
      </c>
    </row>
    <row r="770" spans="1:6" x14ac:dyDescent="0.2">
      <c r="A770" t="s">
        <v>756</v>
      </c>
      <c r="C770" t="s">
        <v>50</v>
      </c>
      <c r="D770" s="1">
        <v>70020</v>
      </c>
      <c r="E770" t="s">
        <v>17</v>
      </c>
      <c r="F770" t="s">
        <v>28</v>
      </c>
    </row>
    <row r="771" spans="1:6" x14ac:dyDescent="0.2">
      <c r="A771" t="s">
        <v>757</v>
      </c>
      <c r="B771" t="s">
        <v>7</v>
      </c>
      <c r="C771" t="s">
        <v>13</v>
      </c>
      <c r="E771" t="s">
        <v>17</v>
      </c>
      <c r="F771" t="s">
        <v>14</v>
      </c>
    </row>
    <row r="772" spans="1:6" x14ac:dyDescent="0.2">
      <c r="A772" t="s">
        <v>758</v>
      </c>
      <c r="B772" t="s">
        <v>12</v>
      </c>
      <c r="C772" t="s">
        <v>27</v>
      </c>
      <c r="D772" s="1">
        <v>35670</v>
      </c>
      <c r="E772" t="s">
        <v>21</v>
      </c>
      <c r="F772" t="s">
        <v>28</v>
      </c>
    </row>
    <row r="773" spans="1:6" x14ac:dyDescent="0.2">
      <c r="A773" t="s">
        <v>759</v>
      </c>
      <c r="B773" t="s">
        <v>12</v>
      </c>
      <c r="C773" t="s">
        <v>8</v>
      </c>
      <c r="E773" t="s">
        <v>21</v>
      </c>
      <c r="F773" t="s">
        <v>28</v>
      </c>
    </row>
    <row r="774" spans="1:6" x14ac:dyDescent="0.2">
      <c r="A774" t="s">
        <v>760</v>
      </c>
      <c r="B774" t="s">
        <v>7</v>
      </c>
      <c r="C774" t="s">
        <v>53</v>
      </c>
      <c r="D774" s="1">
        <v>67630</v>
      </c>
      <c r="E774" t="s">
        <v>17</v>
      </c>
      <c r="F774" t="s">
        <v>28</v>
      </c>
    </row>
    <row r="775" spans="1:6" x14ac:dyDescent="0.2">
      <c r="A775" t="s">
        <v>761</v>
      </c>
      <c r="B775" t="s">
        <v>12</v>
      </c>
      <c r="C775" t="s">
        <v>27</v>
      </c>
      <c r="D775" s="1">
        <v>82300</v>
      </c>
      <c r="E775" t="s">
        <v>21</v>
      </c>
      <c r="F775" t="s">
        <v>18</v>
      </c>
    </row>
    <row r="776" spans="1:6" x14ac:dyDescent="0.2">
      <c r="A776" t="s">
        <v>762</v>
      </c>
      <c r="B776" t="s">
        <v>12</v>
      </c>
      <c r="C776" t="s">
        <v>34</v>
      </c>
      <c r="D776" s="1">
        <v>114870</v>
      </c>
      <c r="E776" t="s">
        <v>9</v>
      </c>
      <c r="F776" t="s">
        <v>18</v>
      </c>
    </row>
    <row r="777" spans="1:6" x14ac:dyDescent="0.2">
      <c r="A777" t="s">
        <v>763</v>
      </c>
      <c r="B777" t="s">
        <v>7</v>
      </c>
      <c r="C777" t="s">
        <v>8</v>
      </c>
      <c r="D777" s="1">
        <v>71030</v>
      </c>
      <c r="E777" t="s">
        <v>9</v>
      </c>
      <c r="F777" t="s">
        <v>28</v>
      </c>
    </row>
    <row r="778" spans="1:6" x14ac:dyDescent="0.2">
      <c r="A778" t="s">
        <v>513</v>
      </c>
      <c r="B778" t="s">
        <v>7</v>
      </c>
      <c r="C778" t="s">
        <v>50</v>
      </c>
      <c r="D778" s="1">
        <v>52750</v>
      </c>
      <c r="E778" t="s">
        <v>17</v>
      </c>
      <c r="F778" t="s">
        <v>28</v>
      </c>
    </row>
    <row r="779" spans="1:6" x14ac:dyDescent="0.2">
      <c r="A779" t="s">
        <v>764</v>
      </c>
      <c r="B779" t="s">
        <v>12</v>
      </c>
      <c r="C779" t="s">
        <v>23</v>
      </c>
      <c r="D779" s="1">
        <v>85670</v>
      </c>
      <c r="E779" t="s">
        <v>21</v>
      </c>
      <c r="F779" t="s">
        <v>28</v>
      </c>
    </row>
    <row r="780" spans="1:6" x14ac:dyDescent="0.2">
      <c r="A780" t="s">
        <v>765</v>
      </c>
      <c r="B780" t="s">
        <v>12</v>
      </c>
      <c r="C780" t="s">
        <v>37</v>
      </c>
      <c r="E780" t="s">
        <v>21</v>
      </c>
      <c r="F780" t="s">
        <v>14</v>
      </c>
    </row>
    <row r="781" spans="1:6" x14ac:dyDescent="0.2">
      <c r="A781" t="s">
        <v>766</v>
      </c>
      <c r="B781" t="s">
        <v>7</v>
      </c>
      <c r="C781" t="s">
        <v>34</v>
      </c>
      <c r="D781" s="1">
        <v>61700</v>
      </c>
      <c r="E781" t="s">
        <v>21</v>
      </c>
      <c r="F781" t="s">
        <v>28</v>
      </c>
    </row>
    <row r="782" spans="1:6" x14ac:dyDescent="0.2">
      <c r="A782" t="s">
        <v>767</v>
      </c>
      <c r="B782" t="s">
        <v>7</v>
      </c>
      <c r="C782" t="s">
        <v>20</v>
      </c>
      <c r="D782" s="1">
        <v>66140</v>
      </c>
      <c r="E782" t="s">
        <v>17</v>
      </c>
      <c r="F782" t="s">
        <v>14</v>
      </c>
    </row>
    <row r="783" spans="1:6" x14ac:dyDescent="0.2">
      <c r="A783" t="s">
        <v>768</v>
      </c>
      <c r="B783" t="s">
        <v>7</v>
      </c>
      <c r="C783" t="s">
        <v>67</v>
      </c>
      <c r="D783" s="1">
        <v>51860</v>
      </c>
      <c r="E783" t="s">
        <v>21</v>
      </c>
      <c r="F783" t="s">
        <v>14</v>
      </c>
    </row>
    <row r="784" spans="1:6" x14ac:dyDescent="0.2">
      <c r="A784" t="s">
        <v>271</v>
      </c>
      <c r="B784" t="s">
        <v>7</v>
      </c>
      <c r="C784" t="s">
        <v>27</v>
      </c>
      <c r="D784" s="1">
        <v>52670</v>
      </c>
      <c r="E784" t="s">
        <v>17</v>
      </c>
      <c r="F784" t="s">
        <v>28</v>
      </c>
    </row>
    <row r="785" spans="1:6" x14ac:dyDescent="0.2">
      <c r="A785" t="s">
        <v>769</v>
      </c>
      <c r="B785" t="s">
        <v>12</v>
      </c>
      <c r="C785" t="s">
        <v>20</v>
      </c>
      <c r="D785" s="1">
        <v>61210</v>
      </c>
      <c r="E785" t="s">
        <v>21</v>
      </c>
      <c r="F785" t="s">
        <v>18</v>
      </c>
    </row>
    <row r="786" spans="1:6" x14ac:dyDescent="0.2">
      <c r="A786" t="s">
        <v>770</v>
      </c>
      <c r="B786" t="s">
        <v>12</v>
      </c>
      <c r="C786" t="s">
        <v>34</v>
      </c>
      <c r="D786" s="1">
        <v>68980</v>
      </c>
      <c r="E786" t="s">
        <v>21</v>
      </c>
      <c r="F786" t="s">
        <v>28</v>
      </c>
    </row>
    <row r="787" spans="1:6" x14ac:dyDescent="0.2">
      <c r="A787" t="s">
        <v>771</v>
      </c>
      <c r="B787" t="s">
        <v>12</v>
      </c>
      <c r="C787" t="s">
        <v>53</v>
      </c>
      <c r="D787" s="1">
        <v>29610</v>
      </c>
      <c r="E787" t="s">
        <v>17</v>
      </c>
      <c r="F787" t="s">
        <v>28</v>
      </c>
    </row>
    <row r="788" spans="1:6" x14ac:dyDescent="0.2">
      <c r="A788" t="s">
        <v>772</v>
      </c>
      <c r="B788" t="s">
        <v>12</v>
      </c>
      <c r="C788" t="s">
        <v>13</v>
      </c>
      <c r="D788" s="1">
        <v>114430</v>
      </c>
      <c r="E788" t="s">
        <v>9</v>
      </c>
      <c r="F788" t="s">
        <v>14</v>
      </c>
    </row>
    <row r="789" spans="1:6" x14ac:dyDescent="0.2">
      <c r="A789" t="s">
        <v>773</v>
      </c>
      <c r="B789" t="s">
        <v>7</v>
      </c>
      <c r="C789" t="s">
        <v>37</v>
      </c>
      <c r="D789" s="1">
        <v>53760</v>
      </c>
      <c r="E789" t="s">
        <v>17</v>
      </c>
      <c r="F789" t="s">
        <v>28</v>
      </c>
    </row>
    <row r="790" spans="1:6" x14ac:dyDescent="0.2">
      <c r="A790" t="s">
        <v>774</v>
      </c>
      <c r="B790" t="s">
        <v>7</v>
      </c>
      <c r="C790" t="s">
        <v>8</v>
      </c>
      <c r="D790" s="1">
        <v>91310</v>
      </c>
      <c r="E790" t="s">
        <v>17</v>
      </c>
      <c r="F790" t="s">
        <v>28</v>
      </c>
    </row>
    <row r="791" spans="1:6" x14ac:dyDescent="0.2">
      <c r="A791" t="s">
        <v>775</v>
      </c>
      <c r="B791" t="s">
        <v>7</v>
      </c>
      <c r="C791" t="s">
        <v>31</v>
      </c>
      <c r="D791" s="1">
        <v>117840</v>
      </c>
      <c r="E791" t="s">
        <v>21</v>
      </c>
      <c r="F791" t="s">
        <v>28</v>
      </c>
    </row>
    <row r="792" spans="1:6" x14ac:dyDescent="0.2">
      <c r="A792" t="s">
        <v>776</v>
      </c>
      <c r="B792" t="s">
        <v>12</v>
      </c>
      <c r="C792" t="s">
        <v>37</v>
      </c>
      <c r="D792" s="1">
        <v>31830</v>
      </c>
      <c r="E792" t="s">
        <v>9</v>
      </c>
      <c r="F792" t="s">
        <v>28</v>
      </c>
    </row>
    <row r="793" spans="1:6" x14ac:dyDescent="0.2">
      <c r="A793" t="s">
        <v>777</v>
      </c>
      <c r="B793" t="s">
        <v>7</v>
      </c>
      <c r="C793" t="s">
        <v>20</v>
      </c>
      <c r="D793" s="1">
        <v>32980</v>
      </c>
      <c r="E793" t="s">
        <v>9</v>
      </c>
      <c r="F793" t="s">
        <v>18</v>
      </c>
    </row>
    <row r="794" spans="1:6" x14ac:dyDescent="0.2">
      <c r="A794" t="s">
        <v>778</v>
      </c>
      <c r="B794" t="s">
        <v>7</v>
      </c>
      <c r="C794" t="s">
        <v>13</v>
      </c>
      <c r="D794" s="1">
        <v>47360</v>
      </c>
      <c r="E794" t="s">
        <v>17</v>
      </c>
      <c r="F794" t="s">
        <v>24</v>
      </c>
    </row>
    <row r="795" spans="1:6" x14ac:dyDescent="0.2">
      <c r="A795" t="s">
        <v>779</v>
      </c>
      <c r="B795" t="s">
        <v>12</v>
      </c>
      <c r="C795" t="s">
        <v>13</v>
      </c>
      <c r="D795" s="1">
        <v>86740</v>
      </c>
      <c r="E795" t="s">
        <v>9</v>
      </c>
      <c r="F795" t="s">
        <v>10</v>
      </c>
    </row>
    <row r="796" spans="1:6" x14ac:dyDescent="0.2">
      <c r="A796" t="s">
        <v>780</v>
      </c>
      <c r="B796" t="s">
        <v>12</v>
      </c>
      <c r="C796" t="s">
        <v>23</v>
      </c>
      <c r="D796" s="1">
        <v>87400</v>
      </c>
      <c r="E796" t="s">
        <v>21</v>
      </c>
      <c r="F796" t="s">
        <v>28</v>
      </c>
    </row>
    <row r="797" spans="1:6" x14ac:dyDescent="0.2">
      <c r="A797" t="s">
        <v>747</v>
      </c>
      <c r="B797" t="s">
        <v>7</v>
      </c>
      <c r="C797" t="s">
        <v>13</v>
      </c>
      <c r="D797" s="1">
        <v>61620</v>
      </c>
      <c r="E797" t="s">
        <v>9</v>
      </c>
      <c r="F797" t="s">
        <v>24</v>
      </c>
    </row>
    <row r="798" spans="1:6" x14ac:dyDescent="0.2">
      <c r="A798" t="s">
        <v>781</v>
      </c>
      <c r="B798" t="s">
        <v>12</v>
      </c>
      <c r="C798" t="s">
        <v>34</v>
      </c>
      <c r="D798" s="1">
        <v>75090</v>
      </c>
      <c r="E798" t="s">
        <v>9</v>
      </c>
      <c r="F798" t="s">
        <v>28</v>
      </c>
    </row>
    <row r="799" spans="1:6" x14ac:dyDescent="0.2">
      <c r="A799" t="s">
        <v>782</v>
      </c>
      <c r="B799" t="s">
        <v>7</v>
      </c>
      <c r="C799" t="s">
        <v>53</v>
      </c>
      <c r="D799" s="1">
        <v>78020</v>
      </c>
      <c r="E799" t="s">
        <v>21</v>
      </c>
      <c r="F799" t="s">
        <v>28</v>
      </c>
    </row>
    <row r="800" spans="1:6" x14ac:dyDescent="0.2">
      <c r="A800" t="s">
        <v>116</v>
      </c>
      <c r="B800" t="s">
        <v>7</v>
      </c>
      <c r="C800" t="s">
        <v>31</v>
      </c>
      <c r="D800" s="1">
        <v>88690</v>
      </c>
      <c r="E800" t="s">
        <v>17</v>
      </c>
      <c r="F800" t="s">
        <v>10</v>
      </c>
    </row>
    <row r="801" spans="1:6" x14ac:dyDescent="0.2">
      <c r="A801" t="s">
        <v>783</v>
      </c>
      <c r="B801" t="s">
        <v>12</v>
      </c>
      <c r="C801" t="s">
        <v>50</v>
      </c>
      <c r="D801" s="1">
        <v>92340</v>
      </c>
      <c r="E801" t="s">
        <v>21</v>
      </c>
      <c r="F801" t="s">
        <v>14</v>
      </c>
    </row>
    <row r="802" spans="1:6" x14ac:dyDescent="0.2">
      <c r="A802" t="s">
        <v>784</v>
      </c>
      <c r="B802" t="s">
        <v>7</v>
      </c>
      <c r="C802" t="s">
        <v>16</v>
      </c>
      <c r="D802" s="1">
        <v>99480</v>
      </c>
      <c r="E802" t="s">
        <v>17</v>
      </c>
      <c r="F802" t="s">
        <v>24</v>
      </c>
    </row>
    <row r="803" spans="1:6" x14ac:dyDescent="0.2">
      <c r="A803" t="s">
        <v>484</v>
      </c>
      <c r="B803" t="s">
        <v>12</v>
      </c>
      <c r="C803" t="s">
        <v>34</v>
      </c>
      <c r="D803" s="1">
        <v>80700</v>
      </c>
      <c r="E803" t="s">
        <v>17</v>
      </c>
      <c r="F803" t="s">
        <v>24</v>
      </c>
    </row>
    <row r="804" spans="1:6" x14ac:dyDescent="0.2">
      <c r="A804" t="s">
        <v>785</v>
      </c>
      <c r="B804" t="s">
        <v>12</v>
      </c>
      <c r="C804" t="s">
        <v>34</v>
      </c>
      <c r="D804" s="1">
        <v>58830</v>
      </c>
      <c r="E804" t="s">
        <v>17</v>
      </c>
      <c r="F804" t="s">
        <v>24</v>
      </c>
    </row>
    <row r="805" spans="1:6" x14ac:dyDescent="0.2">
      <c r="A805" t="s">
        <v>786</v>
      </c>
      <c r="B805" t="s">
        <v>12</v>
      </c>
      <c r="C805" t="s">
        <v>50</v>
      </c>
      <c r="D805" s="1">
        <v>32140</v>
      </c>
      <c r="E805" t="s">
        <v>21</v>
      </c>
      <c r="F805" t="s">
        <v>14</v>
      </c>
    </row>
    <row r="806" spans="1:6" x14ac:dyDescent="0.2">
      <c r="A806" t="s">
        <v>787</v>
      </c>
      <c r="B806" t="s">
        <v>7</v>
      </c>
      <c r="C806" t="s">
        <v>53</v>
      </c>
      <c r="D806" s="1">
        <v>102520</v>
      </c>
      <c r="E806" t="s">
        <v>17</v>
      </c>
      <c r="F806" t="s">
        <v>24</v>
      </c>
    </row>
    <row r="807" spans="1:6" x14ac:dyDescent="0.2">
      <c r="A807" t="s">
        <v>788</v>
      </c>
      <c r="B807" t="s">
        <v>7</v>
      </c>
      <c r="C807" t="s">
        <v>27</v>
      </c>
      <c r="D807" s="1">
        <v>79590</v>
      </c>
      <c r="E807" t="s">
        <v>17</v>
      </c>
      <c r="F807" t="s">
        <v>51</v>
      </c>
    </row>
    <row r="808" spans="1:6" x14ac:dyDescent="0.2">
      <c r="A808" t="s">
        <v>789</v>
      </c>
      <c r="B808" t="s">
        <v>12</v>
      </c>
      <c r="C808" t="s">
        <v>23</v>
      </c>
      <c r="D808" s="1">
        <v>28970</v>
      </c>
      <c r="E808" t="s">
        <v>9</v>
      </c>
      <c r="F808" t="s">
        <v>10</v>
      </c>
    </row>
    <row r="809" spans="1:6" x14ac:dyDescent="0.2">
      <c r="A809" t="s">
        <v>790</v>
      </c>
      <c r="B809" t="s">
        <v>12</v>
      </c>
      <c r="C809" t="s">
        <v>67</v>
      </c>
      <c r="E809" t="s">
        <v>9</v>
      </c>
      <c r="F809" t="s">
        <v>18</v>
      </c>
    </row>
    <row r="810" spans="1:6" x14ac:dyDescent="0.2">
      <c r="A810" t="s">
        <v>791</v>
      </c>
      <c r="B810" t="s">
        <v>12</v>
      </c>
      <c r="C810" t="s">
        <v>27</v>
      </c>
      <c r="D810" s="1">
        <v>92700</v>
      </c>
      <c r="E810" t="s">
        <v>21</v>
      </c>
      <c r="F810" t="s">
        <v>28</v>
      </c>
    </row>
    <row r="811" spans="1:6" x14ac:dyDescent="0.2">
      <c r="A811" t="s">
        <v>792</v>
      </c>
      <c r="B811" t="s">
        <v>12</v>
      </c>
      <c r="C811" t="s">
        <v>53</v>
      </c>
      <c r="D811" s="1">
        <v>36150</v>
      </c>
      <c r="E811" t="s">
        <v>21</v>
      </c>
      <c r="F811" t="s">
        <v>24</v>
      </c>
    </row>
    <row r="812" spans="1:6" x14ac:dyDescent="0.2">
      <c r="A812" t="s">
        <v>769</v>
      </c>
      <c r="B812" t="s">
        <v>12</v>
      </c>
      <c r="C812" t="s">
        <v>20</v>
      </c>
      <c r="D812" s="1">
        <v>61210</v>
      </c>
      <c r="E812" t="s">
        <v>17</v>
      </c>
      <c r="F812" t="s">
        <v>28</v>
      </c>
    </row>
    <row r="813" spans="1:6" x14ac:dyDescent="0.2">
      <c r="A813" t="s">
        <v>793</v>
      </c>
      <c r="B813" t="s">
        <v>7</v>
      </c>
      <c r="C813" t="s">
        <v>53</v>
      </c>
      <c r="D813" s="1">
        <v>52960</v>
      </c>
      <c r="E813" t="s">
        <v>9</v>
      </c>
      <c r="F813" t="s">
        <v>28</v>
      </c>
    </row>
    <row r="814" spans="1:6" x14ac:dyDescent="0.2">
      <c r="A814" t="s">
        <v>337</v>
      </c>
      <c r="B814" t="s">
        <v>7</v>
      </c>
      <c r="C814" t="s">
        <v>42</v>
      </c>
      <c r="D814" s="1">
        <v>84170</v>
      </c>
      <c r="E814" t="s">
        <v>9</v>
      </c>
      <c r="F814" t="s">
        <v>18</v>
      </c>
    </row>
    <row r="815" spans="1:6" x14ac:dyDescent="0.2">
      <c r="A815" t="s">
        <v>794</v>
      </c>
      <c r="B815" t="s">
        <v>12</v>
      </c>
      <c r="C815" t="s">
        <v>37</v>
      </c>
      <c r="D815" s="1">
        <v>31920</v>
      </c>
      <c r="E815" t="s">
        <v>21</v>
      </c>
      <c r="F815" t="s">
        <v>28</v>
      </c>
    </row>
    <row r="816" spans="1:6" x14ac:dyDescent="0.2">
      <c r="A816" t="s">
        <v>795</v>
      </c>
      <c r="B816" t="s">
        <v>12</v>
      </c>
      <c r="C816" t="s">
        <v>37</v>
      </c>
      <c r="D816" s="1">
        <v>104210</v>
      </c>
      <c r="E816" t="s">
        <v>17</v>
      </c>
      <c r="F816" t="s">
        <v>10</v>
      </c>
    </row>
    <row r="817" spans="1:6" x14ac:dyDescent="0.2">
      <c r="A817" t="s">
        <v>796</v>
      </c>
      <c r="B817" t="s">
        <v>7</v>
      </c>
      <c r="C817" t="s">
        <v>37</v>
      </c>
      <c r="E817" t="s">
        <v>21</v>
      </c>
      <c r="F817" t="s">
        <v>14</v>
      </c>
    </row>
    <row r="818" spans="1:6" x14ac:dyDescent="0.2">
      <c r="A818" t="s">
        <v>359</v>
      </c>
      <c r="B818" t="s">
        <v>12</v>
      </c>
      <c r="C818" t="s">
        <v>37</v>
      </c>
      <c r="D818" s="1">
        <v>38440</v>
      </c>
      <c r="E818" t="s">
        <v>17</v>
      </c>
      <c r="F818" t="s">
        <v>24</v>
      </c>
    </row>
    <row r="819" spans="1:6" x14ac:dyDescent="0.2">
      <c r="A819" t="s">
        <v>772</v>
      </c>
      <c r="B819" t="s">
        <v>12</v>
      </c>
      <c r="C819" t="s">
        <v>13</v>
      </c>
      <c r="D819" s="1">
        <v>114430</v>
      </c>
      <c r="E819" t="s">
        <v>21</v>
      </c>
      <c r="F819" t="s">
        <v>10</v>
      </c>
    </row>
    <row r="820" spans="1:6" x14ac:dyDescent="0.2">
      <c r="A820" t="s">
        <v>358</v>
      </c>
      <c r="B820" t="s">
        <v>7</v>
      </c>
      <c r="C820" t="s">
        <v>37</v>
      </c>
      <c r="D820" s="1">
        <v>104340</v>
      </c>
      <c r="E820" t="s">
        <v>21</v>
      </c>
      <c r="F820" t="s">
        <v>24</v>
      </c>
    </row>
    <row r="821" spans="1:6" x14ac:dyDescent="0.2">
      <c r="A821" t="s">
        <v>797</v>
      </c>
      <c r="B821" t="s">
        <v>7</v>
      </c>
      <c r="C821" t="s">
        <v>67</v>
      </c>
      <c r="D821" s="1">
        <v>40750</v>
      </c>
      <c r="E821" t="s">
        <v>9</v>
      </c>
      <c r="F821" t="s">
        <v>51</v>
      </c>
    </row>
    <row r="822" spans="1:6" x14ac:dyDescent="0.2">
      <c r="A822" t="s">
        <v>798</v>
      </c>
      <c r="B822" t="s">
        <v>12</v>
      </c>
      <c r="C822" t="s">
        <v>42</v>
      </c>
      <c r="D822" s="1">
        <v>98020</v>
      </c>
      <c r="E822" t="s">
        <v>17</v>
      </c>
      <c r="F822" t="s">
        <v>10</v>
      </c>
    </row>
    <row r="823" spans="1:6" x14ac:dyDescent="0.2">
      <c r="A823" t="s">
        <v>799</v>
      </c>
      <c r="B823" t="s">
        <v>12</v>
      </c>
      <c r="C823" t="s">
        <v>8</v>
      </c>
      <c r="D823" s="1">
        <v>96620</v>
      </c>
      <c r="E823" t="s">
        <v>9</v>
      </c>
      <c r="F823" t="s">
        <v>24</v>
      </c>
    </row>
    <row r="824" spans="1:6" x14ac:dyDescent="0.2">
      <c r="A824" t="s">
        <v>800</v>
      </c>
      <c r="B824" t="s">
        <v>7</v>
      </c>
      <c r="C824" t="s">
        <v>50</v>
      </c>
      <c r="D824" s="1">
        <v>40400</v>
      </c>
      <c r="E824" t="s">
        <v>17</v>
      </c>
      <c r="F824" t="s">
        <v>10</v>
      </c>
    </row>
    <row r="825" spans="1:6" x14ac:dyDescent="0.2">
      <c r="A825" t="s">
        <v>801</v>
      </c>
      <c r="B825" t="s">
        <v>7</v>
      </c>
      <c r="C825" t="s">
        <v>37</v>
      </c>
      <c r="D825" s="1">
        <v>81220</v>
      </c>
      <c r="E825" t="s">
        <v>9</v>
      </c>
      <c r="F825" t="s">
        <v>24</v>
      </c>
    </row>
    <row r="826" spans="1:6" x14ac:dyDescent="0.2">
      <c r="A826" t="s">
        <v>802</v>
      </c>
      <c r="B826" t="s">
        <v>7</v>
      </c>
      <c r="C826" t="s">
        <v>42</v>
      </c>
      <c r="D826" s="1">
        <v>33840</v>
      </c>
      <c r="E826" t="s">
        <v>9</v>
      </c>
      <c r="F826" t="s">
        <v>18</v>
      </c>
    </row>
    <row r="827" spans="1:6" x14ac:dyDescent="0.2">
      <c r="A827" t="s">
        <v>803</v>
      </c>
      <c r="B827" t="s">
        <v>7</v>
      </c>
      <c r="C827" t="s">
        <v>50</v>
      </c>
      <c r="D827" s="1">
        <v>75880</v>
      </c>
      <c r="E827" t="s">
        <v>9</v>
      </c>
      <c r="F827" t="s">
        <v>28</v>
      </c>
    </row>
    <row r="828" spans="1:6" x14ac:dyDescent="0.2">
      <c r="A828" t="s">
        <v>804</v>
      </c>
      <c r="B828" t="s">
        <v>7</v>
      </c>
      <c r="C828" t="s">
        <v>13</v>
      </c>
      <c r="D828" s="1">
        <v>81380</v>
      </c>
      <c r="E828" t="s">
        <v>9</v>
      </c>
      <c r="F828" t="s">
        <v>18</v>
      </c>
    </row>
    <row r="829" spans="1:6" x14ac:dyDescent="0.2">
      <c r="A829" t="s">
        <v>805</v>
      </c>
      <c r="B829" t="s">
        <v>7</v>
      </c>
      <c r="C829" t="s">
        <v>50</v>
      </c>
      <c r="D829" s="1">
        <v>71490</v>
      </c>
      <c r="E829" t="s">
        <v>17</v>
      </c>
      <c r="F829" t="s">
        <v>18</v>
      </c>
    </row>
    <row r="830" spans="1:6" x14ac:dyDescent="0.2">
      <c r="A830" t="s">
        <v>806</v>
      </c>
      <c r="B830" t="s">
        <v>12</v>
      </c>
      <c r="C830" t="s">
        <v>37</v>
      </c>
      <c r="D830" s="1">
        <v>91930</v>
      </c>
      <c r="E830" t="s">
        <v>21</v>
      </c>
      <c r="F830" t="s">
        <v>28</v>
      </c>
    </row>
    <row r="831" spans="1:6" x14ac:dyDescent="0.2">
      <c r="A831" t="s">
        <v>807</v>
      </c>
      <c r="B831" t="s">
        <v>12</v>
      </c>
      <c r="C831" t="s">
        <v>13</v>
      </c>
      <c r="D831" s="1">
        <v>107790</v>
      </c>
      <c r="E831" t="s">
        <v>21</v>
      </c>
      <c r="F831" t="s">
        <v>28</v>
      </c>
    </row>
    <row r="832" spans="1:6" x14ac:dyDescent="0.2">
      <c r="A832" t="s">
        <v>808</v>
      </c>
      <c r="B832" t="s">
        <v>7</v>
      </c>
      <c r="C832" t="s">
        <v>31</v>
      </c>
      <c r="E832" t="s">
        <v>21</v>
      </c>
      <c r="F832" t="s">
        <v>10</v>
      </c>
    </row>
    <row r="833" spans="1:6" x14ac:dyDescent="0.2">
      <c r="A833" t="s">
        <v>809</v>
      </c>
      <c r="B833" t="s">
        <v>12</v>
      </c>
      <c r="C833" t="s">
        <v>37</v>
      </c>
      <c r="D833" s="1">
        <v>69970</v>
      </c>
      <c r="E833" t="s">
        <v>17</v>
      </c>
      <c r="F833" t="s">
        <v>28</v>
      </c>
    </row>
    <row r="834" spans="1:6" x14ac:dyDescent="0.2">
      <c r="A834" t="s">
        <v>191</v>
      </c>
      <c r="B834" t="s">
        <v>12</v>
      </c>
      <c r="C834" t="s">
        <v>13</v>
      </c>
      <c r="D834" s="1">
        <v>44300</v>
      </c>
      <c r="E834" t="s">
        <v>9</v>
      </c>
      <c r="F834" t="s">
        <v>24</v>
      </c>
    </row>
    <row r="835" spans="1:6" x14ac:dyDescent="0.2">
      <c r="A835" t="s">
        <v>810</v>
      </c>
      <c r="B835" t="s">
        <v>12</v>
      </c>
      <c r="C835" t="s">
        <v>53</v>
      </c>
      <c r="D835" s="1">
        <v>114180</v>
      </c>
      <c r="E835" t="s">
        <v>9</v>
      </c>
      <c r="F835" t="s">
        <v>10</v>
      </c>
    </row>
    <row r="836" spans="1:6" x14ac:dyDescent="0.2">
      <c r="A836" t="s">
        <v>811</v>
      </c>
      <c r="B836" t="s">
        <v>7</v>
      </c>
      <c r="C836" t="s">
        <v>27</v>
      </c>
      <c r="D836" s="1">
        <v>85330</v>
      </c>
      <c r="E836" t="s">
        <v>17</v>
      </c>
      <c r="F836" t="s">
        <v>28</v>
      </c>
    </row>
    <row r="837" spans="1:6" x14ac:dyDescent="0.2">
      <c r="A837" t="s">
        <v>812</v>
      </c>
      <c r="B837" t="s">
        <v>12</v>
      </c>
      <c r="C837" t="s">
        <v>16</v>
      </c>
      <c r="D837" s="1">
        <v>65130</v>
      </c>
      <c r="E837" t="s">
        <v>17</v>
      </c>
      <c r="F837" t="s">
        <v>28</v>
      </c>
    </row>
    <row r="838" spans="1:6" x14ac:dyDescent="0.2">
      <c r="A838" t="s">
        <v>813</v>
      </c>
      <c r="B838" t="s">
        <v>12</v>
      </c>
      <c r="C838" t="s">
        <v>8</v>
      </c>
      <c r="D838" s="1">
        <v>36820</v>
      </c>
      <c r="E838" t="s">
        <v>17</v>
      </c>
      <c r="F838" t="s">
        <v>14</v>
      </c>
    </row>
    <row r="839" spans="1:6" x14ac:dyDescent="0.2">
      <c r="A839" t="s">
        <v>814</v>
      </c>
      <c r="B839" t="s">
        <v>7</v>
      </c>
      <c r="C839" t="s">
        <v>67</v>
      </c>
      <c r="D839" s="1">
        <v>116890</v>
      </c>
      <c r="E839" t="s">
        <v>21</v>
      </c>
      <c r="F839" t="s">
        <v>28</v>
      </c>
    </row>
    <row r="840" spans="1:6" x14ac:dyDescent="0.2">
      <c r="A840" t="s">
        <v>815</v>
      </c>
      <c r="B840" t="s">
        <v>7</v>
      </c>
      <c r="C840" t="s">
        <v>50</v>
      </c>
      <c r="D840" s="1">
        <v>78710</v>
      </c>
      <c r="E840" t="s">
        <v>21</v>
      </c>
      <c r="F840" t="s">
        <v>24</v>
      </c>
    </row>
    <row r="841" spans="1:6" x14ac:dyDescent="0.2">
      <c r="A841" t="s">
        <v>816</v>
      </c>
      <c r="B841" t="s">
        <v>12</v>
      </c>
      <c r="C841" t="s">
        <v>53</v>
      </c>
      <c r="D841" s="1">
        <v>86470</v>
      </c>
      <c r="E841" t="s">
        <v>21</v>
      </c>
      <c r="F841" t="s">
        <v>28</v>
      </c>
    </row>
    <row r="842" spans="1:6" x14ac:dyDescent="0.2">
      <c r="A842" t="s">
        <v>537</v>
      </c>
      <c r="B842" t="s">
        <v>12</v>
      </c>
      <c r="C842" t="s">
        <v>50</v>
      </c>
      <c r="D842" s="1">
        <v>35980</v>
      </c>
      <c r="E842" t="s">
        <v>9</v>
      </c>
      <c r="F842" t="s">
        <v>14</v>
      </c>
    </row>
    <row r="843" spans="1:6" x14ac:dyDescent="0.2">
      <c r="A843" t="s">
        <v>817</v>
      </c>
      <c r="B843" t="s">
        <v>12</v>
      </c>
      <c r="C843" t="s">
        <v>23</v>
      </c>
      <c r="D843" s="1">
        <v>77110</v>
      </c>
      <c r="E843" t="s">
        <v>17</v>
      </c>
      <c r="F843" t="s">
        <v>28</v>
      </c>
    </row>
    <row r="844" spans="1:6" x14ac:dyDescent="0.2">
      <c r="A844" t="s">
        <v>818</v>
      </c>
      <c r="B844" t="s">
        <v>12</v>
      </c>
      <c r="C844" t="s">
        <v>37</v>
      </c>
      <c r="D844" s="1">
        <v>86570</v>
      </c>
      <c r="E844" t="s">
        <v>21</v>
      </c>
      <c r="F844" t="s">
        <v>51</v>
      </c>
    </row>
    <row r="845" spans="1:6" x14ac:dyDescent="0.2">
      <c r="A845" t="s">
        <v>819</v>
      </c>
      <c r="B845" t="s">
        <v>7</v>
      </c>
      <c r="C845" t="s">
        <v>34</v>
      </c>
      <c r="D845" s="1">
        <v>117850</v>
      </c>
      <c r="E845" t="s">
        <v>21</v>
      </c>
      <c r="F845" t="s">
        <v>14</v>
      </c>
    </row>
    <row r="846" spans="1:6" x14ac:dyDescent="0.2">
      <c r="A846" t="s">
        <v>820</v>
      </c>
      <c r="B846" t="s">
        <v>12</v>
      </c>
      <c r="C846" t="s">
        <v>67</v>
      </c>
      <c r="D846" s="1">
        <v>116500</v>
      </c>
      <c r="E846" t="s">
        <v>9</v>
      </c>
      <c r="F846" t="s">
        <v>18</v>
      </c>
    </row>
    <row r="847" spans="1:6" x14ac:dyDescent="0.2">
      <c r="A847" t="s">
        <v>821</v>
      </c>
      <c r="B847" t="s">
        <v>12</v>
      </c>
      <c r="C847" t="s">
        <v>53</v>
      </c>
      <c r="D847" s="1">
        <v>80030</v>
      </c>
      <c r="E847" t="s">
        <v>21</v>
      </c>
      <c r="F847" t="s">
        <v>24</v>
      </c>
    </row>
    <row r="848" spans="1:6" x14ac:dyDescent="0.2">
      <c r="A848" t="s">
        <v>717</v>
      </c>
      <c r="B848" t="s">
        <v>12</v>
      </c>
      <c r="C848" t="s">
        <v>23</v>
      </c>
      <c r="D848" s="1">
        <v>58940</v>
      </c>
      <c r="E848" t="s">
        <v>21</v>
      </c>
      <c r="F848" t="s">
        <v>28</v>
      </c>
    </row>
    <row r="849" spans="1:6" x14ac:dyDescent="0.2">
      <c r="A849" t="s">
        <v>822</v>
      </c>
      <c r="B849" t="s">
        <v>7</v>
      </c>
      <c r="C849" t="s">
        <v>27</v>
      </c>
      <c r="D849" s="1">
        <v>76320</v>
      </c>
      <c r="E849" t="s">
        <v>9</v>
      </c>
      <c r="F849" t="s">
        <v>14</v>
      </c>
    </row>
    <row r="850" spans="1:6" x14ac:dyDescent="0.2">
      <c r="A850" t="s">
        <v>823</v>
      </c>
      <c r="B850" t="s">
        <v>7</v>
      </c>
      <c r="C850" t="s">
        <v>23</v>
      </c>
      <c r="D850" s="1">
        <v>110730</v>
      </c>
      <c r="E850" t="s">
        <v>17</v>
      </c>
      <c r="F850" t="s">
        <v>10</v>
      </c>
    </row>
    <row r="851" spans="1:6" x14ac:dyDescent="0.2">
      <c r="A851" t="s">
        <v>824</v>
      </c>
      <c r="B851" t="s">
        <v>12</v>
      </c>
      <c r="C851" t="s">
        <v>42</v>
      </c>
      <c r="D851" s="1">
        <v>86990</v>
      </c>
      <c r="E851" t="s">
        <v>17</v>
      </c>
      <c r="F851" t="s">
        <v>24</v>
      </c>
    </row>
    <row r="852" spans="1:6" x14ac:dyDescent="0.2">
      <c r="A852" t="s">
        <v>825</v>
      </c>
      <c r="B852" t="s">
        <v>12</v>
      </c>
      <c r="C852" t="s">
        <v>20</v>
      </c>
      <c r="E852" t="s">
        <v>9</v>
      </c>
      <c r="F852" t="s">
        <v>28</v>
      </c>
    </row>
    <row r="853" spans="1:6" x14ac:dyDescent="0.2">
      <c r="A853" t="s">
        <v>826</v>
      </c>
      <c r="B853" t="s">
        <v>7</v>
      </c>
      <c r="C853" t="s">
        <v>67</v>
      </c>
      <c r="D853" s="1">
        <v>74410</v>
      </c>
      <c r="E853" t="s">
        <v>17</v>
      </c>
      <c r="F853" t="s">
        <v>14</v>
      </c>
    </row>
    <row r="854" spans="1:6" x14ac:dyDescent="0.2">
      <c r="A854" t="s">
        <v>827</v>
      </c>
      <c r="B854" t="s">
        <v>7</v>
      </c>
      <c r="C854" t="s">
        <v>67</v>
      </c>
      <c r="D854" s="1">
        <v>87610</v>
      </c>
      <c r="E854" t="s">
        <v>9</v>
      </c>
      <c r="F854" t="s">
        <v>14</v>
      </c>
    </row>
    <row r="855" spans="1:6" x14ac:dyDescent="0.2">
      <c r="A855" t="s">
        <v>828</v>
      </c>
      <c r="B855" t="s">
        <v>12</v>
      </c>
      <c r="C855" t="s">
        <v>34</v>
      </c>
      <c r="D855" s="1">
        <v>103340</v>
      </c>
      <c r="E855" t="s">
        <v>17</v>
      </c>
      <c r="F855" t="s">
        <v>14</v>
      </c>
    </row>
    <row r="856" spans="1:6" x14ac:dyDescent="0.2">
      <c r="A856" t="s">
        <v>829</v>
      </c>
      <c r="B856" t="s">
        <v>12</v>
      </c>
      <c r="C856" t="s">
        <v>34</v>
      </c>
      <c r="D856" s="1">
        <v>46470</v>
      </c>
      <c r="E856" t="s">
        <v>21</v>
      </c>
      <c r="F856" t="s">
        <v>28</v>
      </c>
    </row>
    <row r="857" spans="1:6" x14ac:dyDescent="0.2">
      <c r="A857" t="s">
        <v>830</v>
      </c>
      <c r="B857" t="s">
        <v>7</v>
      </c>
      <c r="C857" t="s">
        <v>20</v>
      </c>
      <c r="D857" s="1">
        <v>108290</v>
      </c>
      <c r="E857" t="s">
        <v>17</v>
      </c>
      <c r="F857" t="s">
        <v>51</v>
      </c>
    </row>
    <row r="858" spans="1:6" x14ac:dyDescent="0.2">
      <c r="A858" t="s">
        <v>831</v>
      </c>
      <c r="B858" t="s">
        <v>7</v>
      </c>
      <c r="C858" t="s">
        <v>13</v>
      </c>
      <c r="D858" s="1">
        <v>78640</v>
      </c>
      <c r="E858" t="s">
        <v>9</v>
      </c>
      <c r="F858" t="s">
        <v>14</v>
      </c>
    </row>
    <row r="859" spans="1:6" x14ac:dyDescent="0.2">
      <c r="A859" t="s">
        <v>832</v>
      </c>
      <c r="C859" t="s">
        <v>8</v>
      </c>
      <c r="D859" s="1">
        <v>75990</v>
      </c>
      <c r="E859" t="s">
        <v>21</v>
      </c>
      <c r="F859" t="s">
        <v>28</v>
      </c>
    </row>
    <row r="860" spans="1:6" x14ac:dyDescent="0.2">
      <c r="A860" t="s">
        <v>833</v>
      </c>
      <c r="B860" t="s">
        <v>7</v>
      </c>
      <c r="C860" t="s">
        <v>8</v>
      </c>
      <c r="D860" s="1">
        <v>55280</v>
      </c>
      <c r="E860" t="s">
        <v>21</v>
      </c>
      <c r="F860" t="s">
        <v>28</v>
      </c>
    </row>
    <row r="861" spans="1:6" x14ac:dyDescent="0.2">
      <c r="A861" t="s">
        <v>834</v>
      </c>
      <c r="C861" t="s">
        <v>53</v>
      </c>
      <c r="D861" s="1">
        <v>98010</v>
      </c>
      <c r="E861" t="s">
        <v>9</v>
      </c>
      <c r="F861" t="s">
        <v>28</v>
      </c>
    </row>
    <row r="862" spans="1:6" x14ac:dyDescent="0.2">
      <c r="A862" t="s">
        <v>835</v>
      </c>
      <c r="B862" t="s">
        <v>7</v>
      </c>
      <c r="C862" t="s">
        <v>27</v>
      </c>
      <c r="D862" s="1">
        <v>50310</v>
      </c>
      <c r="E862" t="s">
        <v>21</v>
      </c>
      <c r="F862" t="s">
        <v>28</v>
      </c>
    </row>
    <row r="863" spans="1:6" x14ac:dyDescent="0.2">
      <c r="A863" t="s">
        <v>836</v>
      </c>
      <c r="B863" t="s">
        <v>7</v>
      </c>
      <c r="C863" t="s">
        <v>67</v>
      </c>
      <c r="D863" s="1">
        <v>91360</v>
      </c>
      <c r="E863" t="s">
        <v>21</v>
      </c>
      <c r="F863" t="s">
        <v>28</v>
      </c>
    </row>
    <row r="864" spans="1:6" x14ac:dyDescent="0.2">
      <c r="A864" t="s">
        <v>837</v>
      </c>
      <c r="B864" t="s">
        <v>7</v>
      </c>
      <c r="C864" t="s">
        <v>53</v>
      </c>
      <c r="D864" s="1">
        <v>115920</v>
      </c>
      <c r="E864" t="s">
        <v>17</v>
      </c>
      <c r="F864" t="s">
        <v>14</v>
      </c>
    </row>
    <row r="865" spans="1:6" x14ac:dyDescent="0.2">
      <c r="A865" t="s">
        <v>838</v>
      </c>
      <c r="B865" t="s">
        <v>12</v>
      </c>
      <c r="C865" t="s">
        <v>13</v>
      </c>
      <c r="D865" s="1">
        <v>56870</v>
      </c>
      <c r="E865" t="s">
        <v>9</v>
      </c>
      <c r="F865" t="s">
        <v>24</v>
      </c>
    </row>
    <row r="866" spans="1:6" x14ac:dyDescent="0.2">
      <c r="A866" t="s">
        <v>839</v>
      </c>
      <c r="B866" t="s">
        <v>12</v>
      </c>
      <c r="C866" t="s">
        <v>23</v>
      </c>
      <c r="D866" s="1">
        <v>75970</v>
      </c>
      <c r="E866" t="s">
        <v>17</v>
      </c>
      <c r="F866" t="s">
        <v>10</v>
      </c>
    </row>
    <row r="867" spans="1:6" x14ac:dyDescent="0.2">
      <c r="A867" t="s">
        <v>840</v>
      </c>
      <c r="B867" t="s">
        <v>7</v>
      </c>
      <c r="C867" t="s">
        <v>53</v>
      </c>
      <c r="D867" s="1">
        <v>52270</v>
      </c>
      <c r="E867" t="s">
        <v>21</v>
      </c>
      <c r="F867" t="s">
        <v>14</v>
      </c>
    </row>
    <row r="868" spans="1:6" x14ac:dyDescent="0.2">
      <c r="A868" t="s">
        <v>841</v>
      </c>
      <c r="B868" t="s">
        <v>7</v>
      </c>
      <c r="C868" t="s">
        <v>34</v>
      </c>
      <c r="D868" s="1">
        <v>39780</v>
      </c>
      <c r="E868" t="s">
        <v>9</v>
      </c>
      <c r="F868" t="s">
        <v>18</v>
      </c>
    </row>
    <row r="869" spans="1:6" x14ac:dyDescent="0.2">
      <c r="A869" t="s">
        <v>842</v>
      </c>
      <c r="B869" t="s">
        <v>7</v>
      </c>
      <c r="C869" t="s">
        <v>31</v>
      </c>
      <c r="D869" s="1">
        <v>58960</v>
      </c>
      <c r="E869" t="s">
        <v>9</v>
      </c>
      <c r="F869" t="s">
        <v>28</v>
      </c>
    </row>
    <row r="870" spans="1:6" x14ac:dyDescent="0.2">
      <c r="A870" t="s">
        <v>843</v>
      </c>
      <c r="B870" t="s">
        <v>12</v>
      </c>
      <c r="C870" t="s">
        <v>42</v>
      </c>
      <c r="D870" s="1">
        <v>37900</v>
      </c>
      <c r="E870" t="s">
        <v>17</v>
      </c>
      <c r="F870" t="s">
        <v>14</v>
      </c>
    </row>
    <row r="871" spans="1:6" x14ac:dyDescent="0.2">
      <c r="A871" t="s">
        <v>732</v>
      </c>
      <c r="B871" t="s">
        <v>7</v>
      </c>
      <c r="C871" t="s">
        <v>34</v>
      </c>
      <c r="D871" s="1">
        <v>89160</v>
      </c>
      <c r="E871" t="s">
        <v>9</v>
      </c>
      <c r="F871" t="s">
        <v>14</v>
      </c>
    </row>
    <row r="872" spans="1:6" x14ac:dyDescent="0.2">
      <c r="A872" t="s">
        <v>844</v>
      </c>
      <c r="B872" t="s">
        <v>12</v>
      </c>
      <c r="C872" t="s">
        <v>8</v>
      </c>
      <c r="D872" s="1">
        <v>45510</v>
      </c>
      <c r="E872" t="s">
        <v>17</v>
      </c>
      <c r="F872" t="s">
        <v>14</v>
      </c>
    </row>
    <row r="873" spans="1:6" x14ac:dyDescent="0.2">
      <c r="A873" t="s">
        <v>845</v>
      </c>
      <c r="B873" t="s">
        <v>12</v>
      </c>
      <c r="C873" t="s">
        <v>37</v>
      </c>
      <c r="D873" s="1">
        <v>66610</v>
      </c>
      <c r="E873" t="s">
        <v>17</v>
      </c>
      <c r="F873" t="s">
        <v>28</v>
      </c>
    </row>
    <row r="874" spans="1:6" x14ac:dyDescent="0.2">
      <c r="A874" t="s">
        <v>846</v>
      </c>
      <c r="B874" t="s">
        <v>7</v>
      </c>
      <c r="C874" t="s">
        <v>8</v>
      </c>
      <c r="D874" s="1">
        <v>44120</v>
      </c>
      <c r="E874" t="s">
        <v>9</v>
      </c>
      <c r="F874" t="s">
        <v>51</v>
      </c>
    </row>
    <row r="875" spans="1:6" x14ac:dyDescent="0.2">
      <c r="A875" t="s">
        <v>847</v>
      </c>
      <c r="B875" t="s">
        <v>12</v>
      </c>
      <c r="C875" t="s">
        <v>31</v>
      </c>
      <c r="D875" s="1">
        <v>32270</v>
      </c>
      <c r="E875" t="s">
        <v>17</v>
      </c>
      <c r="F875" t="s">
        <v>28</v>
      </c>
    </row>
    <row r="876" spans="1:6" x14ac:dyDescent="0.2">
      <c r="A876" t="s">
        <v>848</v>
      </c>
      <c r="B876" t="s">
        <v>12</v>
      </c>
      <c r="C876" t="s">
        <v>13</v>
      </c>
      <c r="D876" s="1">
        <v>37130</v>
      </c>
      <c r="E876" t="s">
        <v>9</v>
      </c>
      <c r="F876" t="s">
        <v>18</v>
      </c>
    </row>
    <row r="877" spans="1:6" x14ac:dyDescent="0.2">
      <c r="A877" t="s">
        <v>849</v>
      </c>
      <c r="B877" t="s">
        <v>12</v>
      </c>
      <c r="C877" t="s">
        <v>8</v>
      </c>
      <c r="D877" s="1">
        <v>45590</v>
      </c>
      <c r="E877" t="s">
        <v>17</v>
      </c>
      <c r="F877" t="s">
        <v>14</v>
      </c>
    </row>
    <row r="878" spans="1:6" x14ac:dyDescent="0.2">
      <c r="A878" t="s">
        <v>850</v>
      </c>
      <c r="B878" t="s">
        <v>7</v>
      </c>
      <c r="C878" t="s">
        <v>53</v>
      </c>
      <c r="D878" s="1">
        <v>94070</v>
      </c>
      <c r="E878" t="s">
        <v>17</v>
      </c>
      <c r="F878" t="s">
        <v>28</v>
      </c>
    </row>
    <row r="879" spans="1:6" x14ac:dyDescent="0.2">
      <c r="A879" t="s">
        <v>575</v>
      </c>
      <c r="B879" t="s">
        <v>12</v>
      </c>
      <c r="C879" t="s">
        <v>31</v>
      </c>
      <c r="D879" s="1">
        <v>89690</v>
      </c>
      <c r="E879" t="s">
        <v>21</v>
      </c>
      <c r="F879" t="s">
        <v>18</v>
      </c>
    </row>
    <row r="880" spans="1:6" x14ac:dyDescent="0.2">
      <c r="A880" t="s">
        <v>851</v>
      </c>
      <c r="B880" t="s">
        <v>12</v>
      </c>
      <c r="C880" t="s">
        <v>31</v>
      </c>
      <c r="D880" s="1">
        <v>41220</v>
      </c>
      <c r="E880" t="s">
        <v>9</v>
      </c>
      <c r="F880" t="s">
        <v>28</v>
      </c>
    </row>
    <row r="881" spans="1:6" x14ac:dyDescent="0.2">
      <c r="A881" t="s">
        <v>852</v>
      </c>
      <c r="B881" t="s">
        <v>12</v>
      </c>
      <c r="C881" t="s">
        <v>53</v>
      </c>
      <c r="D881" s="1">
        <v>119930</v>
      </c>
      <c r="E881" t="s">
        <v>9</v>
      </c>
      <c r="F881" t="s">
        <v>28</v>
      </c>
    </row>
    <row r="882" spans="1:6" x14ac:dyDescent="0.2">
      <c r="A882" t="s">
        <v>71</v>
      </c>
      <c r="B882" t="s">
        <v>12</v>
      </c>
      <c r="C882" t="s">
        <v>27</v>
      </c>
      <c r="D882" s="1">
        <v>60580</v>
      </c>
      <c r="E882" t="s">
        <v>21</v>
      </c>
      <c r="F882" t="s">
        <v>18</v>
      </c>
    </row>
    <row r="883" spans="1:6" x14ac:dyDescent="0.2">
      <c r="A883" t="s">
        <v>853</v>
      </c>
      <c r="B883" t="s">
        <v>12</v>
      </c>
      <c r="C883" t="s">
        <v>13</v>
      </c>
      <c r="D883" s="1">
        <v>94820</v>
      </c>
      <c r="E883" t="s">
        <v>17</v>
      </c>
      <c r="F883" t="s">
        <v>28</v>
      </c>
    </row>
    <row r="884" spans="1:6" x14ac:dyDescent="0.2">
      <c r="A884" t="s">
        <v>854</v>
      </c>
      <c r="B884" t="s">
        <v>7</v>
      </c>
      <c r="C884" t="s">
        <v>53</v>
      </c>
      <c r="D884" s="1">
        <v>38830</v>
      </c>
      <c r="E884" t="s">
        <v>21</v>
      </c>
      <c r="F884" t="s">
        <v>14</v>
      </c>
    </row>
    <row r="885" spans="1:6" x14ac:dyDescent="0.2">
      <c r="A885" t="s">
        <v>855</v>
      </c>
      <c r="B885" t="s">
        <v>7</v>
      </c>
      <c r="C885" t="s">
        <v>16</v>
      </c>
      <c r="D885" s="1">
        <v>91450</v>
      </c>
      <c r="E885" t="s">
        <v>17</v>
      </c>
      <c r="F885" t="s">
        <v>28</v>
      </c>
    </row>
    <row r="886" spans="1:6" x14ac:dyDescent="0.2">
      <c r="A886" t="s">
        <v>856</v>
      </c>
      <c r="B886" t="s">
        <v>12</v>
      </c>
      <c r="C886" t="s">
        <v>13</v>
      </c>
      <c r="D886" s="1">
        <v>28870</v>
      </c>
      <c r="E886" t="s">
        <v>17</v>
      </c>
      <c r="F886" t="s">
        <v>10</v>
      </c>
    </row>
    <row r="887" spans="1:6" x14ac:dyDescent="0.2">
      <c r="A887" t="s">
        <v>857</v>
      </c>
      <c r="B887" t="s">
        <v>12</v>
      </c>
      <c r="C887" t="s">
        <v>67</v>
      </c>
      <c r="D887" s="1">
        <v>70760</v>
      </c>
      <c r="E887" t="s">
        <v>9</v>
      </c>
      <c r="F887" t="s">
        <v>14</v>
      </c>
    </row>
    <row r="888" spans="1:6" x14ac:dyDescent="0.2">
      <c r="A888" t="s">
        <v>460</v>
      </c>
      <c r="B888" t="s">
        <v>7</v>
      </c>
      <c r="C888" t="s">
        <v>37</v>
      </c>
      <c r="D888" s="1">
        <v>106170</v>
      </c>
      <c r="E888" t="s">
        <v>17</v>
      </c>
      <c r="F888" t="s">
        <v>14</v>
      </c>
    </row>
    <row r="889" spans="1:6" x14ac:dyDescent="0.2">
      <c r="A889" t="s">
        <v>858</v>
      </c>
      <c r="B889" t="s">
        <v>7</v>
      </c>
      <c r="C889" t="s">
        <v>50</v>
      </c>
      <c r="D889" s="1">
        <v>71540</v>
      </c>
      <c r="E889" t="s">
        <v>21</v>
      </c>
      <c r="F889" t="s">
        <v>28</v>
      </c>
    </row>
    <row r="890" spans="1:6" x14ac:dyDescent="0.2">
      <c r="A890" t="s">
        <v>859</v>
      </c>
      <c r="B890" t="s">
        <v>12</v>
      </c>
      <c r="C890" t="s">
        <v>50</v>
      </c>
      <c r="D890" s="1">
        <v>104680</v>
      </c>
      <c r="E890" t="s">
        <v>9</v>
      </c>
      <c r="F890" t="s">
        <v>28</v>
      </c>
    </row>
    <row r="891" spans="1:6" x14ac:dyDescent="0.2">
      <c r="A891" t="s">
        <v>860</v>
      </c>
      <c r="B891" t="s">
        <v>7</v>
      </c>
      <c r="C891" t="s">
        <v>42</v>
      </c>
      <c r="D891" s="1">
        <v>63370</v>
      </c>
      <c r="E891" t="s">
        <v>9</v>
      </c>
      <c r="F891" t="s">
        <v>28</v>
      </c>
    </row>
    <row r="892" spans="1:6" x14ac:dyDescent="0.2">
      <c r="A892" t="s">
        <v>397</v>
      </c>
      <c r="B892" t="s">
        <v>7</v>
      </c>
      <c r="C892" t="s">
        <v>53</v>
      </c>
      <c r="D892" s="1">
        <v>106460</v>
      </c>
      <c r="E892" t="s">
        <v>9</v>
      </c>
      <c r="F892" t="s">
        <v>14</v>
      </c>
    </row>
    <row r="893" spans="1:6" x14ac:dyDescent="0.2">
      <c r="A893" t="s">
        <v>861</v>
      </c>
      <c r="B893" t="s">
        <v>7</v>
      </c>
      <c r="C893" t="s">
        <v>34</v>
      </c>
      <c r="D893" s="1">
        <v>106400</v>
      </c>
      <c r="E893" t="s">
        <v>9</v>
      </c>
      <c r="F893" t="s">
        <v>28</v>
      </c>
    </row>
    <row r="894" spans="1:6" x14ac:dyDescent="0.2">
      <c r="A894" t="s">
        <v>862</v>
      </c>
      <c r="B894" t="s">
        <v>12</v>
      </c>
      <c r="C894" t="s">
        <v>67</v>
      </c>
      <c r="D894" s="1">
        <v>36920</v>
      </c>
      <c r="E894" t="s">
        <v>21</v>
      </c>
      <c r="F894" t="s">
        <v>28</v>
      </c>
    </row>
    <row r="895" spans="1:6" x14ac:dyDescent="0.2">
      <c r="A895" t="s">
        <v>659</v>
      </c>
      <c r="B895" t="s">
        <v>12</v>
      </c>
      <c r="C895" t="s">
        <v>31</v>
      </c>
      <c r="D895" s="1">
        <v>42160</v>
      </c>
      <c r="E895" t="s">
        <v>17</v>
      </c>
      <c r="F895" t="s">
        <v>28</v>
      </c>
    </row>
    <row r="896" spans="1:6" x14ac:dyDescent="0.2">
      <c r="A896" t="s">
        <v>863</v>
      </c>
      <c r="B896" t="s">
        <v>12</v>
      </c>
      <c r="C896" t="s">
        <v>27</v>
      </c>
      <c r="D896" s="1">
        <v>57820</v>
      </c>
      <c r="E896" t="s">
        <v>21</v>
      </c>
      <c r="F896" t="s">
        <v>28</v>
      </c>
    </row>
    <row r="897" spans="1:6" x14ac:dyDescent="0.2">
      <c r="A897" t="s">
        <v>864</v>
      </c>
      <c r="B897" t="s">
        <v>12</v>
      </c>
      <c r="C897" t="s">
        <v>34</v>
      </c>
      <c r="D897" s="1">
        <v>93740</v>
      </c>
      <c r="E897" t="s">
        <v>21</v>
      </c>
      <c r="F897" t="s">
        <v>28</v>
      </c>
    </row>
    <row r="898" spans="1:6" x14ac:dyDescent="0.2">
      <c r="A898" t="s">
        <v>865</v>
      </c>
      <c r="B898" t="s">
        <v>12</v>
      </c>
      <c r="C898" t="s">
        <v>42</v>
      </c>
      <c r="D898" s="1">
        <v>93960</v>
      </c>
      <c r="E898" t="s">
        <v>21</v>
      </c>
      <c r="F898" t="s">
        <v>24</v>
      </c>
    </row>
    <row r="899" spans="1:6" x14ac:dyDescent="0.2">
      <c r="A899" t="s">
        <v>866</v>
      </c>
      <c r="B899" t="s">
        <v>7</v>
      </c>
      <c r="C899" t="s">
        <v>67</v>
      </c>
      <c r="D899" s="1">
        <v>107220</v>
      </c>
      <c r="E899" t="s">
        <v>9</v>
      </c>
      <c r="F899" t="s">
        <v>28</v>
      </c>
    </row>
    <row r="900" spans="1:6" x14ac:dyDescent="0.2">
      <c r="A900" t="s">
        <v>867</v>
      </c>
      <c r="B900" t="s">
        <v>12</v>
      </c>
      <c r="C900" t="s">
        <v>42</v>
      </c>
      <c r="D900" s="1">
        <v>90150</v>
      </c>
      <c r="E900" t="s">
        <v>17</v>
      </c>
      <c r="F900" t="s">
        <v>10</v>
      </c>
    </row>
    <row r="901" spans="1:6" x14ac:dyDescent="0.2">
      <c r="A901" t="s">
        <v>868</v>
      </c>
      <c r="B901" t="s">
        <v>7</v>
      </c>
      <c r="C901" t="s">
        <v>13</v>
      </c>
      <c r="D901" s="1">
        <v>94020</v>
      </c>
      <c r="E901" t="s">
        <v>17</v>
      </c>
      <c r="F901" t="s">
        <v>14</v>
      </c>
    </row>
    <row r="902" spans="1:6" x14ac:dyDescent="0.2">
      <c r="A902" t="s">
        <v>869</v>
      </c>
      <c r="B902" t="s">
        <v>12</v>
      </c>
      <c r="C902" t="s">
        <v>67</v>
      </c>
      <c r="D902" s="1">
        <v>42970</v>
      </c>
      <c r="E902" t="s">
        <v>9</v>
      </c>
      <c r="F902" t="s">
        <v>14</v>
      </c>
    </row>
    <row r="903" spans="1:6" x14ac:dyDescent="0.2">
      <c r="A903" t="s">
        <v>870</v>
      </c>
      <c r="B903" t="s">
        <v>7</v>
      </c>
      <c r="C903" t="s">
        <v>20</v>
      </c>
      <c r="D903" s="1">
        <v>33410</v>
      </c>
      <c r="E903" t="s">
        <v>21</v>
      </c>
      <c r="F903" t="s">
        <v>28</v>
      </c>
    </row>
    <row r="904" spans="1:6" x14ac:dyDescent="0.2">
      <c r="A904" t="s">
        <v>871</v>
      </c>
      <c r="B904" t="s">
        <v>7</v>
      </c>
      <c r="C904" t="s">
        <v>37</v>
      </c>
      <c r="D904" s="1">
        <v>119670</v>
      </c>
      <c r="E904" t="s">
        <v>9</v>
      </c>
      <c r="F904" t="s">
        <v>28</v>
      </c>
    </row>
    <row r="905" spans="1:6" x14ac:dyDescent="0.2">
      <c r="A905" t="s">
        <v>872</v>
      </c>
      <c r="B905" t="s">
        <v>7</v>
      </c>
      <c r="C905" t="s">
        <v>53</v>
      </c>
      <c r="D905" s="1">
        <v>115380</v>
      </c>
      <c r="E905" t="s">
        <v>21</v>
      </c>
      <c r="F905" t="s">
        <v>28</v>
      </c>
    </row>
    <row r="906" spans="1:6" x14ac:dyDescent="0.2">
      <c r="A906" t="s">
        <v>873</v>
      </c>
      <c r="B906" t="s">
        <v>7</v>
      </c>
      <c r="C906" t="s">
        <v>23</v>
      </c>
      <c r="D906" s="1">
        <v>75010</v>
      </c>
      <c r="E906" t="s">
        <v>21</v>
      </c>
      <c r="F906" t="s">
        <v>14</v>
      </c>
    </row>
    <row r="907" spans="1:6" x14ac:dyDescent="0.2">
      <c r="A907" t="s">
        <v>874</v>
      </c>
      <c r="B907" t="s">
        <v>12</v>
      </c>
      <c r="C907" t="s">
        <v>53</v>
      </c>
      <c r="D907" s="1">
        <v>104120</v>
      </c>
      <c r="E907" t="s">
        <v>17</v>
      </c>
      <c r="F907" t="s">
        <v>14</v>
      </c>
    </row>
    <row r="908" spans="1:6" x14ac:dyDescent="0.2">
      <c r="A908" t="s">
        <v>875</v>
      </c>
      <c r="B908" t="s">
        <v>7</v>
      </c>
      <c r="C908" t="s">
        <v>50</v>
      </c>
      <c r="D908" s="1">
        <v>82680</v>
      </c>
      <c r="E908" t="s">
        <v>9</v>
      </c>
      <c r="F908" t="s">
        <v>51</v>
      </c>
    </row>
    <row r="909" spans="1:6" x14ac:dyDescent="0.2">
      <c r="A909" t="s">
        <v>876</v>
      </c>
      <c r="B909" t="s">
        <v>7</v>
      </c>
      <c r="C909" t="s">
        <v>53</v>
      </c>
      <c r="D909" s="1">
        <v>52250</v>
      </c>
      <c r="E909" t="s">
        <v>21</v>
      </c>
      <c r="F909" t="s">
        <v>51</v>
      </c>
    </row>
    <row r="910" spans="1:6" x14ac:dyDescent="0.2">
      <c r="A910" t="s">
        <v>877</v>
      </c>
      <c r="B910" t="s">
        <v>7</v>
      </c>
      <c r="C910" t="s">
        <v>8</v>
      </c>
      <c r="D910" s="1">
        <v>83190</v>
      </c>
      <c r="E910" t="s">
        <v>9</v>
      </c>
      <c r="F910" t="s">
        <v>28</v>
      </c>
    </row>
    <row r="911" spans="1:6" x14ac:dyDescent="0.2">
      <c r="A911" t="s">
        <v>657</v>
      </c>
      <c r="B911" t="s">
        <v>7</v>
      </c>
      <c r="C911" t="s">
        <v>37</v>
      </c>
      <c r="D911" s="1">
        <v>69120</v>
      </c>
      <c r="E911" t="s">
        <v>21</v>
      </c>
      <c r="F911" t="s">
        <v>28</v>
      </c>
    </row>
    <row r="912" spans="1:6" x14ac:dyDescent="0.2">
      <c r="A912" t="s">
        <v>878</v>
      </c>
      <c r="B912" t="s">
        <v>12</v>
      </c>
      <c r="C912" t="s">
        <v>42</v>
      </c>
      <c r="E912" t="s">
        <v>21</v>
      </c>
      <c r="F912" t="s">
        <v>14</v>
      </c>
    </row>
    <row r="913" spans="1:6" x14ac:dyDescent="0.2">
      <c r="A913" t="s">
        <v>879</v>
      </c>
      <c r="C913" t="s">
        <v>16</v>
      </c>
      <c r="D913" s="1">
        <v>41570</v>
      </c>
      <c r="E913" t="s">
        <v>17</v>
      </c>
      <c r="F913" t="s">
        <v>28</v>
      </c>
    </row>
    <row r="914" spans="1:6" x14ac:dyDescent="0.2">
      <c r="A914" t="s">
        <v>880</v>
      </c>
      <c r="B914" t="s">
        <v>7</v>
      </c>
      <c r="C914" t="s">
        <v>53</v>
      </c>
      <c r="D914" s="1">
        <v>83590</v>
      </c>
      <c r="E914" t="s">
        <v>17</v>
      </c>
      <c r="F914" t="s">
        <v>24</v>
      </c>
    </row>
    <row r="915" spans="1:6" x14ac:dyDescent="0.2">
      <c r="A915" t="s">
        <v>881</v>
      </c>
      <c r="B915" t="s">
        <v>7</v>
      </c>
      <c r="C915" t="s">
        <v>50</v>
      </c>
      <c r="D915" s="1">
        <v>107700</v>
      </c>
      <c r="E915" t="s">
        <v>17</v>
      </c>
      <c r="F915" t="s">
        <v>10</v>
      </c>
    </row>
    <row r="916" spans="1:6" x14ac:dyDescent="0.2">
      <c r="A916" t="s">
        <v>882</v>
      </c>
      <c r="B916" t="s">
        <v>12</v>
      </c>
      <c r="C916" t="s">
        <v>8</v>
      </c>
      <c r="D916" s="1">
        <v>102130</v>
      </c>
      <c r="E916" t="s">
        <v>21</v>
      </c>
      <c r="F916" t="s">
        <v>28</v>
      </c>
    </row>
    <row r="917" spans="1:6" x14ac:dyDescent="0.2">
      <c r="A917" t="s">
        <v>643</v>
      </c>
      <c r="B917" t="s">
        <v>7</v>
      </c>
      <c r="C917" t="s">
        <v>20</v>
      </c>
      <c r="D917" s="1">
        <v>116090</v>
      </c>
      <c r="E917" t="s">
        <v>21</v>
      </c>
      <c r="F917" t="s">
        <v>28</v>
      </c>
    </row>
    <row r="918" spans="1:6" x14ac:dyDescent="0.2">
      <c r="A918" t="s">
        <v>883</v>
      </c>
      <c r="B918" t="s">
        <v>7</v>
      </c>
      <c r="C918" t="s">
        <v>13</v>
      </c>
      <c r="D918" s="1">
        <v>74360</v>
      </c>
      <c r="E918" t="s">
        <v>9</v>
      </c>
      <c r="F918" t="s">
        <v>14</v>
      </c>
    </row>
    <row r="919" spans="1:6" x14ac:dyDescent="0.2">
      <c r="A919" t="s">
        <v>884</v>
      </c>
      <c r="B919" t="s">
        <v>12</v>
      </c>
      <c r="C919" t="s">
        <v>31</v>
      </c>
      <c r="D919" s="1">
        <v>42310</v>
      </c>
      <c r="E919" t="s">
        <v>17</v>
      </c>
      <c r="F919" t="s">
        <v>18</v>
      </c>
    </row>
    <row r="920" spans="1:6" x14ac:dyDescent="0.2">
      <c r="A920" t="s">
        <v>885</v>
      </c>
      <c r="B920" t="s">
        <v>7</v>
      </c>
      <c r="C920" t="s">
        <v>13</v>
      </c>
      <c r="D920" s="1">
        <v>78440</v>
      </c>
      <c r="E920" t="s">
        <v>9</v>
      </c>
      <c r="F920" t="s">
        <v>24</v>
      </c>
    </row>
    <row r="921" spans="1:6" x14ac:dyDescent="0.2">
      <c r="A921" t="s">
        <v>886</v>
      </c>
      <c r="B921" t="s">
        <v>12</v>
      </c>
      <c r="C921" t="s">
        <v>23</v>
      </c>
      <c r="D921" s="1">
        <v>113760</v>
      </c>
      <c r="E921" t="s">
        <v>21</v>
      </c>
      <c r="F921" t="s">
        <v>14</v>
      </c>
    </row>
    <row r="922" spans="1:6" x14ac:dyDescent="0.2">
      <c r="A922" t="s">
        <v>887</v>
      </c>
      <c r="B922" t="s">
        <v>12</v>
      </c>
      <c r="C922" t="s">
        <v>31</v>
      </c>
      <c r="D922" s="1">
        <v>93880</v>
      </c>
      <c r="E922" t="s">
        <v>21</v>
      </c>
      <c r="F922" t="s">
        <v>28</v>
      </c>
    </row>
    <row r="923" spans="1:6" x14ac:dyDescent="0.2">
      <c r="A923" t="s">
        <v>888</v>
      </c>
      <c r="B923" t="s">
        <v>12</v>
      </c>
      <c r="C923" t="s">
        <v>20</v>
      </c>
      <c r="D923" s="1">
        <v>85000</v>
      </c>
      <c r="E923" t="s">
        <v>21</v>
      </c>
      <c r="F923" t="s">
        <v>24</v>
      </c>
    </row>
    <row r="924" spans="1:6" x14ac:dyDescent="0.2">
      <c r="A924" t="s">
        <v>889</v>
      </c>
      <c r="B924" t="s">
        <v>7</v>
      </c>
      <c r="C924" t="s">
        <v>27</v>
      </c>
      <c r="D924" s="1">
        <v>72550</v>
      </c>
      <c r="E924" t="s">
        <v>9</v>
      </c>
      <c r="F924" t="s">
        <v>28</v>
      </c>
    </row>
    <row r="925" spans="1:6" x14ac:dyDescent="0.2">
      <c r="A925" t="s">
        <v>890</v>
      </c>
      <c r="B925" t="s">
        <v>12</v>
      </c>
      <c r="C925" t="s">
        <v>20</v>
      </c>
      <c r="D925" s="1">
        <v>72360</v>
      </c>
      <c r="E925" t="s">
        <v>21</v>
      </c>
      <c r="F925" t="s">
        <v>24</v>
      </c>
    </row>
    <row r="926" spans="1:6" x14ac:dyDescent="0.2">
      <c r="A926" t="s">
        <v>891</v>
      </c>
      <c r="B926" t="s">
        <v>12</v>
      </c>
      <c r="C926" t="s">
        <v>53</v>
      </c>
      <c r="D926" s="1">
        <v>114890</v>
      </c>
      <c r="E926" t="s">
        <v>17</v>
      </c>
      <c r="F926" t="s">
        <v>28</v>
      </c>
    </row>
    <row r="927" spans="1:6" x14ac:dyDescent="0.2">
      <c r="A927" t="s">
        <v>892</v>
      </c>
      <c r="B927" t="s">
        <v>12</v>
      </c>
      <c r="C927" t="s">
        <v>67</v>
      </c>
      <c r="D927" s="1">
        <v>107580</v>
      </c>
      <c r="E927" t="s">
        <v>17</v>
      </c>
      <c r="F927" t="s">
        <v>24</v>
      </c>
    </row>
    <row r="928" spans="1:6" x14ac:dyDescent="0.2">
      <c r="A928" t="s">
        <v>893</v>
      </c>
      <c r="B928" t="s">
        <v>7</v>
      </c>
      <c r="C928" t="s">
        <v>50</v>
      </c>
      <c r="D928" s="1">
        <v>36040</v>
      </c>
      <c r="E928" t="s">
        <v>17</v>
      </c>
      <c r="F928" t="s">
        <v>28</v>
      </c>
    </row>
    <row r="929" spans="1:6" x14ac:dyDescent="0.2">
      <c r="A929" t="s">
        <v>894</v>
      </c>
      <c r="B929" t="s">
        <v>12</v>
      </c>
      <c r="C929" t="s">
        <v>16</v>
      </c>
      <c r="D929" s="1">
        <v>58310</v>
      </c>
      <c r="E929" t="s">
        <v>21</v>
      </c>
      <c r="F929" t="s">
        <v>28</v>
      </c>
    </row>
    <row r="930" spans="1:6" x14ac:dyDescent="0.2">
      <c r="A930" t="s">
        <v>895</v>
      </c>
      <c r="B930" t="s">
        <v>7</v>
      </c>
      <c r="C930" t="s">
        <v>37</v>
      </c>
      <c r="D930" s="1">
        <v>35010</v>
      </c>
      <c r="E930" t="s">
        <v>21</v>
      </c>
      <c r="F930" t="s">
        <v>28</v>
      </c>
    </row>
    <row r="931" spans="1:6" x14ac:dyDescent="0.2">
      <c r="A931" t="s">
        <v>896</v>
      </c>
      <c r="B931" t="s">
        <v>7</v>
      </c>
      <c r="C931" t="s">
        <v>50</v>
      </c>
      <c r="D931" s="1">
        <v>74280</v>
      </c>
      <c r="E931" t="s">
        <v>9</v>
      </c>
      <c r="F931" t="s">
        <v>28</v>
      </c>
    </row>
    <row r="932" spans="1:6" x14ac:dyDescent="0.2">
      <c r="A932" t="s">
        <v>897</v>
      </c>
      <c r="B932" t="s">
        <v>7</v>
      </c>
      <c r="C932" t="s">
        <v>50</v>
      </c>
      <c r="D932" s="1">
        <v>115790</v>
      </c>
      <c r="E932" t="s">
        <v>9</v>
      </c>
      <c r="F932" t="s">
        <v>51</v>
      </c>
    </row>
    <row r="933" spans="1:6" x14ac:dyDescent="0.2">
      <c r="A933" t="s">
        <v>898</v>
      </c>
      <c r="B933" t="s">
        <v>7</v>
      </c>
      <c r="C933" t="s">
        <v>23</v>
      </c>
      <c r="D933" s="1">
        <v>38330</v>
      </c>
      <c r="E933" t="s">
        <v>9</v>
      </c>
      <c r="F933" t="s">
        <v>28</v>
      </c>
    </row>
    <row r="934" spans="1:6" x14ac:dyDescent="0.2">
      <c r="A934" t="s">
        <v>899</v>
      </c>
      <c r="B934" t="s">
        <v>7</v>
      </c>
      <c r="C934" t="s">
        <v>34</v>
      </c>
      <c r="D934" s="1">
        <v>70270</v>
      </c>
      <c r="E934" t="s">
        <v>17</v>
      </c>
      <c r="F934" t="s">
        <v>10</v>
      </c>
    </row>
    <row r="935" spans="1:6" x14ac:dyDescent="0.2">
      <c r="A935" t="s">
        <v>900</v>
      </c>
      <c r="B935" t="s">
        <v>7</v>
      </c>
      <c r="C935" t="s">
        <v>23</v>
      </c>
      <c r="D935" s="1">
        <v>37060</v>
      </c>
      <c r="E935" t="s">
        <v>21</v>
      </c>
      <c r="F935" t="s">
        <v>28</v>
      </c>
    </row>
    <row r="936" spans="1:6" x14ac:dyDescent="0.2">
      <c r="A936" t="s">
        <v>531</v>
      </c>
      <c r="B936" t="s">
        <v>7</v>
      </c>
      <c r="C936" t="s">
        <v>42</v>
      </c>
      <c r="D936" s="1">
        <v>53870</v>
      </c>
      <c r="E936" t="s">
        <v>17</v>
      </c>
      <c r="F936" t="s">
        <v>14</v>
      </c>
    </row>
    <row r="937" spans="1:6" x14ac:dyDescent="0.2">
      <c r="A937" t="s">
        <v>901</v>
      </c>
      <c r="B937" t="s">
        <v>7</v>
      </c>
      <c r="C937" t="s">
        <v>27</v>
      </c>
      <c r="E937" t="s">
        <v>17</v>
      </c>
      <c r="F937" t="s">
        <v>28</v>
      </c>
    </row>
    <row r="938" spans="1:6" x14ac:dyDescent="0.2">
      <c r="A938" t="s">
        <v>689</v>
      </c>
      <c r="B938" t="s">
        <v>12</v>
      </c>
      <c r="C938" t="s">
        <v>50</v>
      </c>
      <c r="D938" s="1">
        <v>84310</v>
      </c>
      <c r="E938" t="s">
        <v>17</v>
      </c>
      <c r="F938" t="s">
        <v>14</v>
      </c>
    </row>
    <row r="939" spans="1:6" x14ac:dyDescent="0.2">
      <c r="A939" t="s">
        <v>902</v>
      </c>
      <c r="B939" t="s">
        <v>12</v>
      </c>
      <c r="C939" t="s">
        <v>50</v>
      </c>
      <c r="D939" s="1">
        <v>58100</v>
      </c>
      <c r="E939" t="s">
        <v>21</v>
      </c>
      <c r="F939" t="s">
        <v>10</v>
      </c>
    </row>
    <row r="940" spans="1:6" x14ac:dyDescent="0.2">
      <c r="A940" t="s">
        <v>903</v>
      </c>
      <c r="B940" t="s">
        <v>7</v>
      </c>
      <c r="C940" t="s">
        <v>23</v>
      </c>
      <c r="D940" s="1">
        <v>99780</v>
      </c>
      <c r="E940" t="s">
        <v>21</v>
      </c>
      <c r="F940" t="s">
        <v>10</v>
      </c>
    </row>
    <row r="941" spans="1:6" x14ac:dyDescent="0.2">
      <c r="A941" t="s">
        <v>904</v>
      </c>
      <c r="B941" t="s">
        <v>7</v>
      </c>
      <c r="C941" t="s">
        <v>53</v>
      </c>
      <c r="D941" s="1">
        <v>119020</v>
      </c>
      <c r="E941" t="s">
        <v>9</v>
      </c>
      <c r="F941" t="s">
        <v>24</v>
      </c>
    </row>
    <row r="942" spans="1:6" x14ac:dyDescent="0.2">
      <c r="A942" t="s">
        <v>905</v>
      </c>
      <c r="B942" t="s">
        <v>7</v>
      </c>
      <c r="C942" t="s">
        <v>13</v>
      </c>
      <c r="D942" s="1">
        <v>92940</v>
      </c>
      <c r="E942" t="s">
        <v>9</v>
      </c>
      <c r="F942" t="s">
        <v>14</v>
      </c>
    </row>
    <row r="943" spans="1:6" x14ac:dyDescent="0.2">
      <c r="A943" t="s">
        <v>906</v>
      </c>
      <c r="B943" t="s">
        <v>7</v>
      </c>
      <c r="C943" t="s">
        <v>42</v>
      </c>
      <c r="D943" s="1">
        <v>59670</v>
      </c>
      <c r="E943" t="s">
        <v>21</v>
      </c>
      <c r="F943" t="s">
        <v>18</v>
      </c>
    </row>
    <row r="944" spans="1:6" x14ac:dyDescent="0.2">
      <c r="A944" t="s">
        <v>907</v>
      </c>
      <c r="B944" t="s">
        <v>12</v>
      </c>
      <c r="C944" t="s">
        <v>16</v>
      </c>
      <c r="D944" s="1">
        <v>41000</v>
      </c>
      <c r="E944" t="s">
        <v>9</v>
      </c>
      <c r="F944" t="s">
        <v>18</v>
      </c>
    </row>
    <row r="945" spans="1:6" x14ac:dyDescent="0.2">
      <c r="A945" t="s">
        <v>908</v>
      </c>
      <c r="B945" t="s">
        <v>7</v>
      </c>
      <c r="C945" t="s">
        <v>67</v>
      </c>
      <c r="D945" s="1">
        <v>77470</v>
      </c>
      <c r="E945" t="s">
        <v>21</v>
      </c>
      <c r="F945" t="s">
        <v>14</v>
      </c>
    </row>
    <row r="946" spans="1:6" x14ac:dyDescent="0.2">
      <c r="A946" t="s">
        <v>909</v>
      </c>
      <c r="B946" t="s">
        <v>7</v>
      </c>
      <c r="C946" t="s">
        <v>13</v>
      </c>
      <c r="D946" s="1">
        <v>45650</v>
      </c>
      <c r="E946" t="s">
        <v>9</v>
      </c>
      <c r="F946" t="s">
        <v>14</v>
      </c>
    </row>
    <row r="947" spans="1:6" x14ac:dyDescent="0.2">
      <c r="A947" t="s">
        <v>910</v>
      </c>
      <c r="B947" t="s">
        <v>12</v>
      </c>
      <c r="C947" t="s">
        <v>13</v>
      </c>
      <c r="D947" s="1">
        <v>88430</v>
      </c>
      <c r="E947" t="s">
        <v>9</v>
      </c>
      <c r="F947" t="s">
        <v>28</v>
      </c>
    </row>
    <row r="948" spans="1:6" x14ac:dyDescent="0.2">
      <c r="A948" t="s">
        <v>911</v>
      </c>
      <c r="B948" t="s">
        <v>7</v>
      </c>
      <c r="C948" t="s">
        <v>27</v>
      </c>
      <c r="D948" s="1">
        <v>36880</v>
      </c>
      <c r="E948" t="s">
        <v>21</v>
      </c>
      <c r="F948" t="s">
        <v>14</v>
      </c>
    </row>
    <row r="949" spans="1:6" x14ac:dyDescent="0.2">
      <c r="A949" t="s">
        <v>861</v>
      </c>
      <c r="B949" t="s">
        <v>7</v>
      </c>
      <c r="C949" t="s">
        <v>34</v>
      </c>
      <c r="D949" s="1">
        <v>106400</v>
      </c>
      <c r="E949" t="s">
        <v>17</v>
      </c>
      <c r="F949" t="s">
        <v>24</v>
      </c>
    </row>
    <row r="950" spans="1:6" x14ac:dyDescent="0.2">
      <c r="A950" t="s">
        <v>912</v>
      </c>
      <c r="B950" t="s">
        <v>7</v>
      </c>
      <c r="C950" t="s">
        <v>31</v>
      </c>
      <c r="D950" s="1">
        <v>111820</v>
      </c>
      <c r="E950" t="s">
        <v>9</v>
      </c>
      <c r="F950" t="s">
        <v>10</v>
      </c>
    </row>
    <row r="951" spans="1:6" x14ac:dyDescent="0.2">
      <c r="A951" t="s">
        <v>913</v>
      </c>
      <c r="B951" t="s">
        <v>7</v>
      </c>
      <c r="C951" t="s">
        <v>27</v>
      </c>
      <c r="D951" s="1">
        <v>92870</v>
      </c>
      <c r="E951" t="s">
        <v>17</v>
      </c>
      <c r="F951" t="s">
        <v>28</v>
      </c>
    </row>
    <row r="952" spans="1:6" x14ac:dyDescent="0.2">
      <c r="A952" t="s">
        <v>914</v>
      </c>
      <c r="B952" t="s">
        <v>7</v>
      </c>
      <c r="C952" t="s">
        <v>34</v>
      </c>
      <c r="D952" s="1">
        <v>100360</v>
      </c>
      <c r="E952" t="s">
        <v>9</v>
      </c>
      <c r="F952" t="s">
        <v>28</v>
      </c>
    </row>
    <row r="953" spans="1:6" x14ac:dyDescent="0.2">
      <c r="A953" t="s">
        <v>662</v>
      </c>
      <c r="B953" t="s">
        <v>12</v>
      </c>
      <c r="C953" t="s">
        <v>50</v>
      </c>
      <c r="D953" s="1">
        <v>46750</v>
      </c>
      <c r="E953" t="s">
        <v>9</v>
      </c>
      <c r="F953" t="s">
        <v>28</v>
      </c>
    </row>
    <row r="954" spans="1:6" x14ac:dyDescent="0.2">
      <c r="A954" t="s">
        <v>915</v>
      </c>
      <c r="B954" t="s">
        <v>7</v>
      </c>
      <c r="C954" t="s">
        <v>34</v>
      </c>
      <c r="D954" s="1">
        <v>48950</v>
      </c>
      <c r="E954" t="s">
        <v>17</v>
      </c>
      <c r="F954" t="s">
        <v>14</v>
      </c>
    </row>
    <row r="955" spans="1:6" x14ac:dyDescent="0.2">
      <c r="A955" t="s">
        <v>916</v>
      </c>
      <c r="B955" t="s">
        <v>7</v>
      </c>
      <c r="C955" t="s">
        <v>8</v>
      </c>
      <c r="D955" s="1">
        <v>52810</v>
      </c>
      <c r="E955" t="s">
        <v>17</v>
      </c>
      <c r="F955" t="s">
        <v>24</v>
      </c>
    </row>
    <row r="956" spans="1:6" x14ac:dyDescent="0.2">
      <c r="A956" t="s">
        <v>917</v>
      </c>
      <c r="B956" t="s">
        <v>7</v>
      </c>
      <c r="C956" t="s">
        <v>20</v>
      </c>
      <c r="D956" s="1">
        <v>78560</v>
      </c>
      <c r="E956" t="s">
        <v>21</v>
      </c>
      <c r="F956" t="s">
        <v>51</v>
      </c>
    </row>
    <row r="957" spans="1:6" x14ac:dyDescent="0.2">
      <c r="A957" t="s">
        <v>918</v>
      </c>
      <c r="B957" t="s">
        <v>12</v>
      </c>
      <c r="C957" t="s">
        <v>23</v>
      </c>
      <c r="D957" s="1">
        <v>75280</v>
      </c>
      <c r="E957" t="s">
        <v>21</v>
      </c>
      <c r="F957" t="s">
        <v>28</v>
      </c>
    </row>
    <row r="958" spans="1:6" x14ac:dyDescent="0.2">
      <c r="A958" t="s">
        <v>919</v>
      </c>
      <c r="B958" t="s">
        <v>12</v>
      </c>
      <c r="C958" t="s">
        <v>42</v>
      </c>
      <c r="D958" s="1">
        <v>93130</v>
      </c>
      <c r="E958" t="s">
        <v>21</v>
      </c>
      <c r="F958" t="s">
        <v>24</v>
      </c>
    </row>
    <row r="959" spans="1:6" x14ac:dyDescent="0.2">
      <c r="A959" t="s">
        <v>920</v>
      </c>
      <c r="B959" t="s">
        <v>12</v>
      </c>
      <c r="C959" t="s">
        <v>34</v>
      </c>
      <c r="D959" s="1">
        <v>105290</v>
      </c>
      <c r="E959" t="s">
        <v>21</v>
      </c>
      <c r="F959" t="s">
        <v>51</v>
      </c>
    </row>
    <row r="960" spans="1:6" x14ac:dyDescent="0.2">
      <c r="A960" t="s">
        <v>921</v>
      </c>
      <c r="B960" t="s">
        <v>7</v>
      </c>
      <c r="C960" t="s">
        <v>42</v>
      </c>
      <c r="D960" s="1">
        <v>108340</v>
      </c>
      <c r="E960" t="s">
        <v>21</v>
      </c>
      <c r="F960" t="s">
        <v>18</v>
      </c>
    </row>
    <row r="961" spans="1:6" x14ac:dyDescent="0.2">
      <c r="A961" t="s">
        <v>216</v>
      </c>
      <c r="B961" t="s">
        <v>12</v>
      </c>
      <c r="C961" t="s">
        <v>20</v>
      </c>
      <c r="D961" s="1">
        <v>31090</v>
      </c>
      <c r="E961" t="s">
        <v>21</v>
      </c>
      <c r="F961" t="s">
        <v>28</v>
      </c>
    </row>
    <row r="962" spans="1:6" x14ac:dyDescent="0.2">
      <c r="A962" t="s">
        <v>922</v>
      </c>
      <c r="B962" t="s">
        <v>7</v>
      </c>
      <c r="C962" t="s">
        <v>34</v>
      </c>
      <c r="D962" s="1">
        <v>101420</v>
      </c>
      <c r="E962" t="s">
        <v>9</v>
      </c>
      <c r="F962" t="s">
        <v>28</v>
      </c>
    </row>
    <row r="963" spans="1:6" x14ac:dyDescent="0.2">
      <c r="A963" t="s">
        <v>923</v>
      </c>
      <c r="C963" t="s">
        <v>34</v>
      </c>
      <c r="D963" s="1">
        <v>54780</v>
      </c>
      <c r="E963" t="s">
        <v>21</v>
      </c>
      <c r="F963" t="s">
        <v>10</v>
      </c>
    </row>
    <row r="964" spans="1:6" x14ac:dyDescent="0.2">
      <c r="A964" t="s">
        <v>924</v>
      </c>
      <c r="B964" t="s">
        <v>12</v>
      </c>
      <c r="C964" t="s">
        <v>23</v>
      </c>
      <c r="D964" s="1">
        <v>63560</v>
      </c>
      <c r="E964" t="s">
        <v>17</v>
      </c>
      <c r="F964" t="s">
        <v>10</v>
      </c>
    </row>
    <row r="965" spans="1:6" x14ac:dyDescent="0.2">
      <c r="A965" t="s">
        <v>925</v>
      </c>
      <c r="B965" t="s">
        <v>7</v>
      </c>
      <c r="C965" t="s">
        <v>50</v>
      </c>
      <c r="D965" s="1">
        <v>68480</v>
      </c>
      <c r="E965" t="s">
        <v>9</v>
      </c>
      <c r="F965" t="s">
        <v>24</v>
      </c>
    </row>
    <row r="966" spans="1:6" x14ac:dyDescent="0.2">
      <c r="A966" t="s">
        <v>926</v>
      </c>
      <c r="B966" t="s">
        <v>7</v>
      </c>
      <c r="C966" t="s">
        <v>20</v>
      </c>
      <c r="D966" s="1">
        <v>99460</v>
      </c>
      <c r="E966" t="s">
        <v>17</v>
      </c>
      <c r="F966" t="s">
        <v>28</v>
      </c>
    </row>
    <row r="967" spans="1:6" x14ac:dyDescent="0.2">
      <c r="A967" t="s">
        <v>927</v>
      </c>
      <c r="B967" t="s">
        <v>7</v>
      </c>
      <c r="C967" t="s">
        <v>31</v>
      </c>
      <c r="D967" s="1">
        <v>100420</v>
      </c>
      <c r="E967" t="s">
        <v>17</v>
      </c>
      <c r="F967" t="s">
        <v>24</v>
      </c>
    </row>
    <row r="968" spans="1:6" x14ac:dyDescent="0.2">
      <c r="A968" t="s">
        <v>928</v>
      </c>
      <c r="B968" t="s">
        <v>12</v>
      </c>
      <c r="C968" t="s">
        <v>27</v>
      </c>
      <c r="D968" s="1">
        <v>39650</v>
      </c>
      <c r="E968" t="s">
        <v>17</v>
      </c>
      <c r="F968" t="s">
        <v>28</v>
      </c>
    </row>
    <row r="969" spans="1:6" x14ac:dyDescent="0.2">
      <c r="A969" t="s">
        <v>929</v>
      </c>
      <c r="B969" t="s">
        <v>12</v>
      </c>
      <c r="C969" t="s">
        <v>42</v>
      </c>
      <c r="D969" s="1">
        <v>56250</v>
      </c>
      <c r="E969" t="s">
        <v>17</v>
      </c>
      <c r="F969" t="s">
        <v>28</v>
      </c>
    </row>
    <row r="970" spans="1:6" x14ac:dyDescent="0.2">
      <c r="A970" t="s">
        <v>930</v>
      </c>
      <c r="B970" t="s">
        <v>12</v>
      </c>
      <c r="C970" t="s">
        <v>67</v>
      </c>
      <c r="D970" s="1">
        <v>57640</v>
      </c>
      <c r="E970" t="s">
        <v>17</v>
      </c>
      <c r="F970" t="s">
        <v>28</v>
      </c>
    </row>
    <row r="971" spans="1:6" x14ac:dyDescent="0.2">
      <c r="A971" t="s">
        <v>931</v>
      </c>
      <c r="B971" t="s">
        <v>7</v>
      </c>
      <c r="C971" t="s">
        <v>13</v>
      </c>
      <c r="D971" s="1">
        <v>43150</v>
      </c>
      <c r="E971" t="s">
        <v>17</v>
      </c>
      <c r="F971" t="s">
        <v>10</v>
      </c>
    </row>
    <row r="972" spans="1:6" x14ac:dyDescent="0.2">
      <c r="A972" t="s">
        <v>932</v>
      </c>
      <c r="B972" t="s">
        <v>12</v>
      </c>
      <c r="C972" t="s">
        <v>53</v>
      </c>
      <c r="D972" s="1">
        <v>106080</v>
      </c>
      <c r="E972" t="s">
        <v>17</v>
      </c>
      <c r="F972" t="s">
        <v>18</v>
      </c>
    </row>
    <row r="973" spans="1:6" x14ac:dyDescent="0.2">
      <c r="A973" t="s">
        <v>933</v>
      </c>
      <c r="B973" t="s">
        <v>7</v>
      </c>
      <c r="C973" t="s">
        <v>8</v>
      </c>
      <c r="D973" s="1">
        <v>29590</v>
      </c>
      <c r="E973" t="s">
        <v>21</v>
      </c>
      <c r="F973" t="s">
        <v>14</v>
      </c>
    </row>
    <row r="974" spans="1:6" x14ac:dyDescent="0.2">
      <c r="A974" t="s">
        <v>934</v>
      </c>
      <c r="B974" t="s">
        <v>12</v>
      </c>
      <c r="C974" t="s">
        <v>53</v>
      </c>
      <c r="D974" s="1">
        <v>86240</v>
      </c>
      <c r="E974" t="s">
        <v>9</v>
      </c>
      <c r="F974" t="s">
        <v>28</v>
      </c>
    </row>
    <row r="975" spans="1:6" x14ac:dyDescent="0.2">
      <c r="A975" t="s">
        <v>935</v>
      </c>
      <c r="C975" t="s">
        <v>37</v>
      </c>
      <c r="D975" s="1">
        <v>36480</v>
      </c>
      <c r="E975" t="s">
        <v>17</v>
      </c>
      <c r="F975" t="s">
        <v>28</v>
      </c>
    </row>
    <row r="976" spans="1:6" x14ac:dyDescent="0.2">
      <c r="A976" t="s">
        <v>936</v>
      </c>
      <c r="B976" t="s">
        <v>7</v>
      </c>
      <c r="C976" t="s">
        <v>34</v>
      </c>
      <c r="E976" t="s">
        <v>21</v>
      </c>
      <c r="F976" t="s">
        <v>28</v>
      </c>
    </row>
    <row r="977" spans="1:6" x14ac:dyDescent="0.2">
      <c r="A977" t="s">
        <v>937</v>
      </c>
      <c r="B977" t="s">
        <v>12</v>
      </c>
      <c r="C977" t="s">
        <v>67</v>
      </c>
      <c r="D977" s="1">
        <v>48590</v>
      </c>
      <c r="E977" t="s">
        <v>21</v>
      </c>
      <c r="F977" t="s">
        <v>51</v>
      </c>
    </row>
    <row r="978" spans="1:6" x14ac:dyDescent="0.2">
      <c r="A978" t="s">
        <v>938</v>
      </c>
      <c r="B978" t="s">
        <v>7</v>
      </c>
      <c r="C978" t="s">
        <v>13</v>
      </c>
      <c r="D978" s="1">
        <v>41670</v>
      </c>
      <c r="E978" t="s">
        <v>9</v>
      </c>
      <c r="F978" t="s">
        <v>28</v>
      </c>
    </row>
    <row r="979" spans="1:6" x14ac:dyDescent="0.2">
      <c r="A979" t="s">
        <v>265</v>
      </c>
      <c r="B979" t="s">
        <v>12</v>
      </c>
      <c r="C979" t="s">
        <v>23</v>
      </c>
      <c r="D979" s="1">
        <v>107340</v>
      </c>
      <c r="E979" t="s">
        <v>9</v>
      </c>
      <c r="F979" t="s">
        <v>10</v>
      </c>
    </row>
    <row r="980" spans="1:6" x14ac:dyDescent="0.2">
      <c r="A980" t="s">
        <v>939</v>
      </c>
      <c r="B980" t="s">
        <v>7</v>
      </c>
      <c r="C980" t="s">
        <v>50</v>
      </c>
      <c r="D980" s="1">
        <v>62280</v>
      </c>
      <c r="E980" t="s">
        <v>21</v>
      </c>
      <c r="F980" t="s">
        <v>18</v>
      </c>
    </row>
    <row r="981" spans="1:6" x14ac:dyDescent="0.2">
      <c r="A981" t="s">
        <v>184</v>
      </c>
      <c r="B981" t="s">
        <v>7</v>
      </c>
      <c r="C981" t="s">
        <v>31</v>
      </c>
      <c r="D981" s="1">
        <v>37920</v>
      </c>
      <c r="E981" t="s">
        <v>17</v>
      </c>
      <c r="F981" t="s">
        <v>18</v>
      </c>
    </row>
    <row r="982" spans="1:6" x14ac:dyDescent="0.2">
      <c r="A982" t="s">
        <v>940</v>
      </c>
      <c r="B982" t="s">
        <v>12</v>
      </c>
      <c r="C982" t="s">
        <v>23</v>
      </c>
      <c r="E982" t="s">
        <v>21</v>
      </c>
      <c r="F982" t="s">
        <v>28</v>
      </c>
    </row>
    <row r="983" spans="1:6" x14ac:dyDescent="0.2">
      <c r="A983" t="s">
        <v>839</v>
      </c>
      <c r="B983" t="s">
        <v>12</v>
      </c>
      <c r="C983" t="s">
        <v>23</v>
      </c>
      <c r="D983" s="1">
        <v>75970</v>
      </c>
      <c r="E983" t="s">
        <v>21</v>
      </c>
      <c r="F983" t="s">
        <v>28</v>
      </c>
    </row>
    <row r="984" spans="1:6" x14ac:dyDescent="0.2">
      <c r="A984" t="s">
        <v>941</v>
      </c>
      <c r="B984" t="s">
        <v>7</v>
      </c>
      <c r="C984" t="s">
        <v>31</v>
      </c>
      <c r="D984" s="1">
        <v>92010</v>
      </c>
      <c r="E984" t="s">
        <v>17</v>
      </c>
      <c r="F984" t="s">
        <v>51</v>
      </c>
    </row>
    <row r="985" spans="1:6" x14ac:dyDescent="0.2">
      <c r="A985" t="s">
        <v>108</v>
      </c>
      <c r="B985" t="s">
        <v>7</v>
      </c>
      <c r="C985" t="s">
        <v>27</v>
      </c>
      <c r="D985" s="1">
        <v>69860</v>
      </c>
      <c r="E985" t="s">
        <v>9</v>
      </c>
      <c r="F985" t="s">
        <v>24</v>
      </c>
    </row>
    <row r="986" spans="1:6" x14ac:dyDescent="0.2">
      <c r="A986" t="s">
        <v>942</v>
      </c>
      <c r="B986" t="s">
        <v>12</v>
      </c>
      <c r="C986" t="s">
        <v>42</v>
      </c>
      <c r="D986" s="1">
        <v>59560</v>
      </c>
      <c r="E986" t="s">
        <v>21</v>
      </c>
      <c r="F986" t="s">
        <v>10</v>
      </c>
    </row>
    <row r="987" spans="1:6" x14ac:dyDescent="0.2">
      <c r="A987" t="s">
        <v>943</v>
      </c>
      <c r="B987" t="s">
        <v>12</v>
      </c>
      <c r="C987" t="s">
        <v>13</v>
      </c>
      <c r="D987" s="1">
        <v>114810</v>
      </c>
      <c r="E987" t="s">
        <v>21</v>
      </c>
      <c r="F987" t="s">
        <v>28</v>
      </c>
    </row>
    <row r="988" spans="1:6" x14ac:dyDescent="0.2">
      <c r="A988" t="s">
        <v>944</v>
      </c>
      <c r="B988" t="s">
        <v>12</v>
      </c>
      <c r="C988" t="s">
        <v>37</v>
      </c>
      <c r="D988" s="1">
        <v>66870</v>
      </c>
      <c r="E988" t="s">
        <v>17</v>
      </c>
      <c r="F988" t="s">
        <v>18</v>
      </c>
    </row>
    <row r="989" spans="1:6" x14ac:dyDescent="0.2">
      <c r="A989" t="s">
        <v>945</v>
      </c>
      <c r="B989" t="s">
        <v>7</v>
      </c>
      <c r="C989" t="s">
        <v>27</v>
      </c>
      <c r="D989" s="1">
        <v>113790</v>
      </c>
      <c r="E989" t="s">
        <v>21</v>
      </c>
      <c r="F989" t="s">
        <v>51</v>
      </c>
    </row>
    <row r="990" spans="1:6" x14ac:dyDescent="0.2">
      <c r="A990" t="s">
        <v>946</v>
      </c>
      <c r="B990" t="s">
        <v>12</v>
      </c>
      <c r="C990" t="s">
        <v>20</v>
      </c>
      <c r="D990" s="1">
        <v>38250</v>
      </c>
      <c r="E990" t="s">
        <v>21</v>
      </c>
      <c r="F990" t="s">
        <v>28</v>
      </c>
    </row>
    <row r="991" spans="1:6" x14ac:dyDescent="0.2">
      <c r="A991" t="s">
        <v>947</v>
      </c>
      <c r="C991" t="s">
        <v>23</v>
      </c>
      <c r="D991" s="1">
        <v>48090</v>
      </c>
      <c r="E991" t="s">
        <v>17</v>
      </c>
      <c r="F991" t="s">
        <v>18</v>
      </c>
    </row>
    <row r="992" spans="1:6" x14ac:dyDescent="0.2">
      <c r="A992" t="s">
        <v>948</v>
      </c>
      <c r="B992" t="s">
        <v>7</v>
      </c>
      <c r="C992" t="s">
        <v>53</v>
      </c>
      <c r="D992" s="1">
        <v>99630</v>
      </c>
      <c r="E992" t="s">
        <v>17</v>
      </c>
      <c r="F992" t="s">
        <v>28</v>
      </c>
    </row>
    <row r="993" spans="1:6" x14ac:dyDescent="0.2">
      <c r="A993" t="s">
        <v>949</v>
      </c>
      <c r="B993" t="s">
        <v>12</v>
      </c>
      <c r="C993" t="s">
        <v>37</v>
      </c>
      <c r="D993" s="1">
        <v>86340</v>
      </c>
      <c r="E993" t="s">
        <v>17</v>
      </c>
      <c r="F993" t="s">
        <v>24</v>
      </c>
    </row>
    <row r="994" spans="1:6" x14ac:dyDescent="0.2">
      <c r="A994" t="s">
        <v>950</v>
      </c>
      <c r="C994" t="s">
        <v>8</v>
      </c>
      <c r="D994" s="1">
        <v>88590</v>
      </c>
      <c r="E994" t="s">
        <v>17</v>
      </c>
      <c r="F994" t="s">
        <v>28</v>
      </c>
    </row>
    <row r="995" spans="1:6" x14ac:dyDescent="0.2">
      <c r="A995" t="s">
        <v>951</v>
      </c>
      <c r="B995" t="s">
        <v>7</v>
      </c>
      <c r="C995" t="s">
        <v>23</v>
      </c>
      <c r="D995" s="1">
        <v>61100</v>
      </c>
      <c r="E995" t="s">
        <v>21</v>
      </c>
      <c r="F995" t="s">
        <v>28</v>
      </c>
    </row>
    <row r="996" spans="1:6" x14ac:dyDescent="0.2">
      <c r="A996" t="s">
        <v>952</v>
      </c>
      <c r="B996" t="s">
        <v>7</v>
      </c>
      <c r="C996" t="s">
        <v>37</v>
      </c>
      <c r="D996" s="1">
        <v>71240</v>
      </c>
      <c r="E996" t="s">
        <v>17</v>
      </c>
      <c r="F996" t="s">
        <v>28</v>
      </c>
    </row>
    <row r="997" spans="1:6" x14ac:dyDescent="0.2">
      <c r="A997" t="s">
        <v>953</v>
      </c>
      <c r="B997" t="s">
        <v>7</v>
      </c>
      <c r="C997" t="s">
        <v>8</v>
      </c>
      <c r="D997" s="1">
        <v>114650</v>
      </c>
      <c r="E997" t="s">
        <v>21</v>
      </c>
      <c r="F997" t="s">
        <v>51</v>
      </c>
    </row>
    <row r="998" spans="1:6" x14ac:dyDescent="0.2">
      <c r="A998" t="s">
        <v>58</v>
      </c>
      <c r="B998" t="s">
        <v>12</v>
      </c>
      <c r="C998" t="s">
        <v>8</v>
      </c>
      <c r="D998" s="1">
        <v>76210</v>
      </c>
      <c r="E998" t="s">
        <v>21</v>
      </c>
      <c r="F998" t="s">
        <v>14</v>
      </c>
    </row>
    <row r="999" spans="1:6" x14ac:dyDescent="0.2">
      <c r="A999" t="s">
        <v>954</v>
      </c>
      <c r="B999" t="s">
        <v>12</v>
      </c>
      <c r="C999" t="s">
        <v>27</v>
      </c>
      <c r="D999" s="1">
        <v>76900</v>
      </c>
      <c r="E999" t="s">
        <v>17</v>
      </c>
      <c r="F999" t="s">
        <v>10</v>
      </c>
    </row>
    <row r="1000" spans="1:6" x14ac:dyDescent="0.2">
      <c r="A1000" t="s">
        <v>955</v>
      </c>
      <c r="B1000" t="s">
        <v>12</v>
      </c>
      <c r="C1000" t="s">
        <v>34</v>
      </c>
      <c r="D1000" s="1">
        <v>116590</v>
      </c>
      <c r="E1000" t="s">
        <v>9</v>
      </c>
      <c r="F1000" t="s">
        <v>10</v>
      </c>
    </row>
    <row r="1001" spans="1:6" x14ac:dyDescent="0.2">
      <c r="A1001" t="s">
        <v>956</v>
      </c>
      <c r="B1001" t="s">
        <v>12</v>
      </c>
      <c r="C1001" t="s">
        <v>13</v>
      </c>
      <c r="D1001" s="1">
        <v>78390</v>
      </c>
      <c r="E1001" t="s">
        <v>17</v>
      </c>
      <c r="F1001" t="s">
        <v>28</v>
      </c>
    </row>
    <row r="1002" spans="1:6" x14ac:dyDescent="0.2">
      <c r="A1002" t="s">
        <v>957</v>
      </c>
      <c r="B1002" t="s">
        <v>12</v>
      </c>
      <c r="C1002" t="s">
        <v>53</v>
      </c>
      <c r="D1002" s="1">
        <v>103610</v>
      </c>
      <c r="E1002" t="s">
        <v>21</v>
      </c>
      <c r="F1002" t="s">
        <v>24</v>
      </c>
    </row>
    <row r="1003" spans="1:6" x14ac:dyDescent="0.2">
      <c r="A1003" t="s">
        <v>958</v>
      </c>
      <c r="B1003" t="s">
        <v>7</v>
      </c>
      <c r="C1003" t="s">
        <v>13</v>
      </c>
      <c r="D1003" s="1">
        <v>98110</v>
      </c>
      <c r="E1003" t="s">
        <v>17</v>
      </c>
      <c r="F1003" t="s">
        <v>14</v>
      </c>
    </row>
    <row r="1004" spans="1:6" x14ac:dyDescent="0.2">
      <c r="A1004" t="s">
        <v>959</v>
      </c>
      <c r="B1004" t="s">
        <v>12</v>
      </c>
      <c r="C1004" t="s">
        <v>27</v>
      </c>
      <c r="D1004" s="1">
        <v>33960</v>
      </c>
      <c r="E1004" t="s">
        <v>9</v>
      </c>
      <c r="F1004" t="s">
        <v>18</v>
      </c>
    </row>
    <row r="1005" spans="1:6" x14ac:dyDescent="0.2">
      <c r="A1005" t="s">
        <v>960</v>
      </c>
      <c r="B1005" t="s">
        <v>7</v>
      </c>
      <c r="C1005" t="s">
        <v>34</v>
      </c>
      <c r="D1005" s="1">
        <v>112110</v>
      </c>
      <c r="E1005" t="s">
        <v>21</v>
      </c>
      <c r="F1005" t="s">
        <v>18</v>
      </c>
    </row>
    <row r="1006" spans="1:6" x14ac:dyDescent="0.2">
      <c r="A1006" t="s">
        <v>692</v>
      </c>
      <c r="B1006" t="s">
        <v>7</v>
      </c>
      <c r="C1006" t="s">
        <v>37</v>
      </c>
      <c r="D1006" s="1">
        <v>59810</v>
      </c>
      <c r="E1006" t="s">
        <v>9</v>
      </c>
      <c r="F1006" t="s">
        <v>14</v>
      </c>
    </row>
    <row r="1007" spans="1:6" x14ac:dyDescent="0.2">
      <c r="A1007" t="s">
        <v>961</v>
      </c>
      <c r="C1007" t="s">
        <v>42</v>
      </c>
      <c r="D1007" s="1">
        <v>91310</v>
      </c>
      <c r="E1007" t="s">
        <v>21</v>
      </c>
      <c r="F1007" t="s">
        <v>28</v>
      </c>
    </row>
    <row r="1008" spans="1:6" x14ac:dyDescent="0.2">
      <c r="A1008" t="s">
        <v>962</v>
      </c>
      <c r="B1008" t="s">
        <v>7</v>
      </c>
      <c r="C1008" t="s">
        <v>34</v>
      </c>
      <c r="D1008" s="1">
        <v>71370</v>
      </c>
      <c r="E1008" t="s">
        <v>9</v>
      </c>
      <c r="F1008" t="s">
        <v>28</v>
      </c>
    </row>
    <row r="1009" spans="1:6" x14ac:dyDescent="0.2">
      <c r="A1009" t="s">
        <v>963</v>
      </c>
      <c r="B1009" t="s">
        <v>12</v>
      </c>
      <c r="C1009" t="s">
        <v>42</v>
      </c>
      <c r="D1009" s="1">
        <v>71570</v>
      </c>
      <c r="E1009" t="s">
        <v>17</v>
      </c>
      <c r="F1009" t="s">
        <v>18</v>
      </c>
    </row>
    <row r="1010" spans="1:6" x14ac:dyDescent="0.2">
      <c r="A1010" t="s">
        <v>871</v>
      </c>
      <c r="B1010" t="s">
        <v>7</v>
      </c>
      <c r="C1010" t="s">
        <v>37</v>
      </c>
      <c r="D1010" s="1">
        <v>119670</v>
      </c>
      <c r="E1010" t="s">
        <v>9</v>
      </c>
      <c r="F1010" t="s">
        <v>18</v>
      </c>
    </row>
    <row r="1011" spans="1:6" x14ac:dyDescent="0.2">
      <c r="A1011" t="s">
        <v>964</v>
      </c>
      <c r="B1011" t="s">
        <v>12</v>
      </c>
      <c r="C1011" t="s">
        <v>67</v>
      </c>
      <c r="D1011" s="1">
        <v>67910</v>
      </c>
      <c r="E1011" t="s">
        <v>21</v>
      </c>
      <c r="F1011" t="s">
        <v>28</v>
      </c>
    </row>
    <row r="1012" spans="1:6" x14ac:dyDescent="0.2">
      <c r="A1012" t="s">
        <v>965</v>
      </c>
      <c r="B1012" t="s">
        <v>12</v>
      </c>
      <c r="C1012" t="s">
        <v>23</v>
      </c>
      <c r="D1012" s="1">
        <v>100370</v>
      </c>
      <c r="E1012" t="s">
        <v>17</v>
      </c>
      <c r="F1012" t="s">
        <v>28</v>
      </c>
    </row>
    <row r="1013" spans="1:6" x14ac:dyDescent="0.2">
      <c r="A1013" t="s">
        <v>966</v>
      </c>
      <c r="B1013" t="s">
        <v>12</v>
      </c>
      <c r="C1013" t="s">
        <v>34</v>
      </c>
      <c r="D1013" s="1">
        <v>90240</v>
      </c>
      <c r="E1013" t="s">
        <v>17</v>
      </c>
      <c r="F1013" t="s">
        <v>24</v>
      </c>
    </row>
    <row r="1014" spans="1:6" x14ac:dyDescent="0.2">
      <c r="A1014" t="s">
        <v>967</v>
      </c>
      <c r="B1014" t="s">
        <v>12</v>
      </c>
      <c r="C1014" t="s">
        <v>13</v>
      </c>
      <c r="D1014" s="1">
        <v>75870</v>
      </c>
      <c r="E1014" t="s">
        <v>21</v>
      </c>
      <c r="F1014" t="s">
        <v>28</v>
      </c>
    </row>
    <row r="1015" spans="1:6" x14ac:dyDescent="0.2">
      <c r="A1015" t="s">
        <v>968</v>
      </c>
      <c r="B1015" t="s">
        <v>12</v>
      </c>
      <c r="C1015" t="s">
        <v>42</v>
      </c>
      <c r="D1015" s="1">
        <v>58740</v>
      </c>
      <c r="E1015" t="s">
        <v>21</v>
      </c>
      <c r="F1015" t="s">
        <v>18</v>
      </c>
    </row>
    <row r="1016" spans="1:6" x14ac:dyDescent="0.2">
      <c r="A1016" t="s">
        <v>969</v>
      </c>
      <c r="B1016" t="s">
        <v>12</v>
      </c>
      <c r="C1016" t="s">
        <v>20</v>
      </c>
      <c r="D1016" s="1">
        <v>32500</v>
      </c>
      <c r="E1016" t="s">
        <v>9</v>
      </c>
      <c r="F1016" t="s">
        <v>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E1C1-A196-40D6-BD84-6FBC25A7C15E}">
  <dimension ref="A2:AI84"/>
  <sheetViews>
    <sheetView topLeftCell="A55" zoomScale="30" zoomScaleNormal="30" workbookViewId="0">
      <selection activeCell="B53" sqref="B53"/>
    </sheetView>
  </sheetViews>
  <sheetFormatPr baseColWidth="10" defaultColWidth="9" defaultRowHeight="15" x14ac:dyDescent="0.2"/>
  <cols>
    <col min="1" max="1" width="14.6640625" style="7" bestFit="1" customWidth="1"/>
    <col min="2" max="2" width="17.33203125" style="7" bestFit="1" customWidth="1"/>
    <col min="3" max="15" width="9" style="7"/>
    <col min="16" max="16" width="18" style="7" bestFit="1" customWidth="1"/>
    <col min="17" max="20" width="23.33203125" style="7" bestFit="1" customWidth="1"/>
    <col min="21" max="21" width="9" style="7" customWidth="1"/>
    <col min="22" max="16384" width="9" style="7"/>
  </cols>
  <sheetData>
    <row r="2" spans="10:35" ht="65" customHeight="1" x14ac:dyDescent="0.4">
      <c r="J2" s="41" t="s">
        <v>2572</v>
      </c>
      <c r="K2" s="42"/>
      <c r="L2" s="42"/>
      <c r="M2" s="42"/>
      <c r="N2" s="42"/>
      <c r="O2" s="42"/>
      <c r="AD2" s="43" t="s">
        <v>2570</v>
      </c>
      <c r="AE2" s="43"/>
      <c r="AF2" s="43"/>
      <c r="AG2" s="43"/>
      <c r="AH2" s="43"/>
      <c r="AI2" s="10"/>
    </row>
    <row r="28" spans="1:24" ht="44" customHeight="1" x14ac:dyDescent="0.45">
      <c r="G28" s="39"/>
      <c r="H28" s="40"/>
      <c r="I28" s="40"/>
      <c r="J28" s="40"/>
      <c r="L28" s="8"/>
      <c r="M28" s="9"/>
      <c r="N28" s="9"/>
      <c r="P28" s="44" t="s">
        <v>2571</v>
      </c>
      <c r="Q28" s="44"/>
      <c r="R28" s="44"/>
      <c r="S28" s="44"/>
      <c r="T28" s="44"/>
      <c r="U28" s="44"/>
      <c r="V28" s="44"/>
      <c r="W28" s="44"/>
      <c r="X28" s="44"/>
    </row>
    <row r="30" spans="1:24" ht="19" x14ac:dyDescent="0.25">
      <c r="A30" s="24" t="s">
        <v>1</v>
      </c>
      <c r="B30" s="25" t="s">
        <v>2566</v>
      </c>
    </row>
    <row r="31" spans="1:24" ht="19" x14ac:dyDescent="0.25">
      <c r="A31" s="26" t="s">
        <v>12</v>
      </c>
      <c r="B31" s="23">
        <v>29273020</v>
      </c>
    </row>
    <row r="32" spans="1:24" ht="19" x14ac:dyDescent="0.25">
      <c r="A32" s="26" t="s">
        <v>978</v>
      </c>
      <c r="B32" s="23">
        <v>2947150</v>
      </c>
    </row>
    <row r="33" spans="1:2" ht="19" x14ac:dyDescent="0.25">
      <c r="A33" s="26" t="s">
        <v>7</v>
      </c>
      <c r="B33" s="23">
        <v>32038680</v>
      </c>
    </row>
    <row r="34" spans="1:2" ht="19" x14ac:dyDescent="0.25">
      <c r="A34" s="26" t="s">
        <v>2563</v>
      </c>
      <c r="B34" s="27">
        <v>64258850</v>
      </c>
    </row>
    <row r="79" spans="16:20" ht="24" x14ac:dyDescent="0.3">
      <c r="P79" s="33" t="s">
        <v>2582</v>
      </c>
      <c r="Q79" s="33" t="s">
        <v>2582</v>
      </c>
      <c r="R79" s="34"/>
      <c r="S79" s="34"/>
      <c r="T79" s="34"/>
    </row>
    <row r="80" spans="16:20" ht="24" x14ac:dyDescent="0.3">
      <c r="P80" s="33" t="s">
        <v>1</v>
      </c>
      <c r="Q80" s="34" t="s">
        <v>17</v>
      </c>
      <c r="R80" s="34" t="s">
        <v>21</v>
      </c>
      <c r="S80" s="34" t="s">
        <v>9</v>
      </c>
      <c r="T80" s="34" t="s">
        <v>2648</v>
      </c>
    </row>
    <row r="81" spans="16:20" ht="24" x14ac:dyDescent="0.3">
      <c r="P81" s="35" t="s">
        <v>7</v>
      </c>
      <c r="Q81" s="36">
        <v>11212981.710000005</v>
      </c>
      <c r="R81" s="36">
        <v>13000075.27</v>
      </c>
      <c r="S81" s="36">
        <v>8851706.6800000016</v>
      </c>
      <c r="T81" s="36">
        <v>33064763.660000004</v>
      </c>
    </row>
    <row r="82" spans="16:20" ht="24" x14ac:dyDescent="0.3">
      <c r="P82" s="35" t="s">
        <v>12</v>
      </c>
      <c r="Q82" s="36">
        <v>10834816.619999999</v>
      </c>
      <c r="R82" s="36">
        <v>11398562.200000003</v>
      </c>
      <c r="S82" s="36">
        <v>8101596.0899999999</v>
      </c>
      <c r="T82" s="36">
        <v>30334974.91</v>
      </c>
    </row>
    <row r="83" spans="16:20" ht="24" x14ac:dyDescent="0.3">
      <c r="P83" s="35" t="s">
        <v>978</v>
      </c>
      <c r="Q83" s="36">
        <v>1188336.1200000001</v>
      </c>
      <c r="R83" s="36">
        <v>1145123.99</v>
      </c>
      <c r="S83" s="36">
        <v>717220.53999999992</v>
      </c>
      <c r="T83" s="36">
        <v>3050680.6500000004</v>
      </c>
    </row>
    <row r="84" spans="16:20" ht="24" x14ac:dyDescent="0.3">
      <c r="P84" s="35" t="s">
        <v>2648</v>
      </c>
      <c r="Q84" s="36">
        <v>23236134.450000003</v>
      </c>
      <c r="R84" s="36">
        <v>25543761.460000001</v>
      </c>
      <c r="S84" s="36">
        <v>17670523.310000002</v>
      </c>
      <c r="T84" s="36">
        <v>66450419.220000006</v>
      </c>
    </row>
  </sheetData>
  <mergeCells count="4">
    <mergeCell ref="G28:J28"/>
    <mergeCell ref="J2:O2"/>
    <mergeCell ref="AD2:AH2"/>
    <mergeCell ref="P28:X28"/>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84F1-7B01-4A16-80B4-1929A8582FFC}">
  <dimension ref="A1:T876"/>
  <sheetViews>
    <sheetView workbookViewId="0">
      <selection activeCell="F47" sqref="F47"/>
    </sheetView>
  </sheetViews>
  <sheetFormatPr baseColWidth="10" defaultColWidth="8.83203125" defaultRowHeight="15" x14ac:dyDescent="0.2"/>
  <cols>
    <col min="1" max="2" width="21.83203125" customWidth="1"/>
    <col min="3" max="3" width="15.1640625" customWidth="1"/>
    <col min="4" max="4" width="22.33203125" bestFit="1" customWidth="1"/>
    <col min="5" max="5" width="13.5" style="3" customWidth="1"/>
    <col min="6" max="7" width="14.6640625" customWidth="1"/>
    <col min="8" max="8" width="31.6640625" style="28" bestFit="1" customWidth="1"/>
    <col min="9" max="9" width="17.6640625" style="28" bestFit="1" customWidth="1"/>
    <col min="10" max="11" width="11" bestFit="1" customWidth="1"/>
    <col min="12" max="12" width="9" style="28"/>
    <col min="13" max="13" width="22.33203125" bestFit="1" customWidth="1"/>
  </cols>
  <sheetData>
    <row r="1" spans="1:20" x14ac:dyDescent="0.2">
      <c r="A1" t="s">
        <v>970</v>
      </c>
      <c r="B1" t="s">
        <v>971</v>
      </c>
      <c r="C1" t="s">
        <v>1</v>
      </c>
      <c r="D1" t="s">
        <v>2</v>
      </c>
      <c r="E1" s="3" t="s">
        <v>3</v>
      </c>
      <c r="F1" s="3" t="s">
        <v>2583</v>
      </c>
      <c r="G1" t="s">
        <v>4</v>
      </c>
      <c r="H1" t="s">
        <v>5</v>
      </c>
      <c r="I1" s="28" t="s">
        <v>2647</v>
      </c>
      <c r="J1" s="28" t="s">
        <v>2646</v>
      </c>
      <c r="K1" s="28" t="s">
        <v>2585</v>
      </c>
      <c r="L1"/>
      <c r="N1" s="28"/>
      <c r="O1" s="4" t="s">
        <v>2</v>
      </c>
      <c r="P1" s="29" t="s">
        <v>51</v>
      </c>
      <c r="Q1" s="4" t="s">
        <v>24</v>
      </c>
      <c r="R1" s="4" t="s">
        <v>28</v>
      </c>
      <c r="S1" s="4" t="s">
        <v>14</v>
      </c>
      <c r="T1" s="4" t="s">
        <v>10</v>
      </c>
    </row>
    <row r="2" spans="1:20" x14ac:dyDescent="0.2">
      <c r="A2" t="s">
        <v>972</v>
      </c>
      <c r="B2" t="s">
        <v>973</v>
      </c>
      <c r="C2" t="s">
        <v>7</v>
      </c>
      <c r="D2" t="s">
        <v>8</v>
      </c>
      <c r="E2" s="3">
        <v>88050</v>
      </c>
      <c r="F2" s="3" t="s">
        <v>2655</v>
      </c>
      <c r="G2" t="s">
        <v>9</v>
      </c>
      <c r="H2" t="s">
        <v>10</v>
      </c>
      <c r="I2" s="28" t="str">
        <f t="shared" ref="I2:I65" si="0">D2&amp;"|"&amp;H2</f>
        <v>Sales|Very Good</v>
      </c>
      <c r="J2" s="31">
        <f>VLOOKUP(Emp[[#This Row],[Bonus Criteria]], Bonus[],2,FALSE)</f>
        <v>8.7999999999999995E-2</v>
      </c>
      <c r="K2" s="32">
        <f>Emp[[#This Row],[Salary]]+Emp[[#This Row],[Salary]]*Emp[[#This Row],[Bonus Percentage]]</f>
        <v>95798.399999999994</v>
      </c>
      <c r="L2"/>
      <c r="N2" s="28"/>
      <c r="O2" s="4" t="s">
        <v>8</v>
      </c>
      <c r="P2" s="30">
        <v>5.0000000000000001E-3</v>
      </c>
      <c r="Q2" s="30">
        <v>1.2E-2</v>
      </c>
      <c r="R2" s="30">
        <v>2.1000000000000001E-2</v>
      </c>
      <c r="S2" s="30">
        <v>5.0999999999999997E-2</v>
      </c>
      <c r="T2" s="30">
        <v>8.7999999999999995E-2</v>
      </c>
    </row>
    <row r="3" spans="1:20" x14ac:dyDescent="0.2">
      <c r="A3" t="s">
        <v>974</v>
      </c>
      <c r="B3" t="s">
        <v>975</v>
      </c>
      <c r="C3" t="s">
        <v>12</v>
      </c>
      <c r="D3" t="s">
        <v>13</v>
      </c>
      <c r="E3" s="3">
        <v>68220</v>
      </c>
      <c r="F3" s="3" t="s">
        <v>2653</v>
      </c>
      <c r="G3" t="s">
        <v>9</v>
      </c>
      <c r="H3" t="s">
        <v>14</v>
      </c>
      <c r="I3" s="28" t="str">
        <f t="shared" si="0"/>
        <v>Engineering|Good</v>
      </c>
      <c r="J3" s="31">
        <f>VLOOKUP(Emp[[#This Row],[Bonus Criteria]], Bonus[],2,FALSE)</f>
        <v>4.2999999999999997E-2</v>
      </c>
      <c r="K3" s="32">
        <f>Emp[[#This Row],[Salary]]+Emp[[#This Row],[Salary]]*Emp[[#This Row],[Bonus Percentage]]</f>
        <v>71153.460000000006</v>
      </c>
      <c r="L3"/>
      <c r="N3" s="28"/>
      <c r="O3" s="4" t="s">
        <v>13</v>
      </c>
      <c r="P3" s="30">
        <v>5.0000000000000001E-3</v>
      </c>
      <c r="Q3" s="30">
        <v>1.0999999999999999E-2</v>
      </c>
      <c r="R3" s="30">
        <v>3.5000000000000003E-2</v>
      </c>
      <c r="S3" s="30">
        <v>4.2999999999999997E-2</v>
      </c>
      <c r="T3" s="30">
        <v>6.0999999999999999E-2</v>
      </c>
    </row>
    <row r="4" spans="1:20" x14ac:dyDescent="0.2">
      <c r="A4" t="s">
        <v>976</v>
      </c>
      <c r="B4" t="s">
        <v>977</v>
      </c>
      <c r="C4" t="s">
        <v>978</v>
      </c>
      <c r="D4" t="s">
        <v>20</v>
      </c>
      <c r="E4" s="3">
        <v>56370</v>
      </c>
      <c r="F4" s="3" t="s">
        <v>2652</v>
      </c>
      <c r="G4" t="s">
        <v>21</v>
      </c>
      <c r="H4" t="s">
        <v>10</v>
      </c>
      <c r="I4" s="28" t="str">
        <f t="shared" si="0"/>
        <v>Legal|Very Good</v>
      </c>
      <c r="J4" s="31">
        <f>VLOOKUP(Emp[[#This Row],[Bonus Criteria]], Bonus[],2,FALSE)</f>
        <v>6.4000000000000001E-2</v>
      </c>
      <c r="K4" s="32">
        <f>Emp[[#This Row],[Salary]]+Emp[[#This Row],[Salary]]*Emp[[#This Row],[Bonus Percentage]]</f>
        <v>59977.68</v>
      </c>
      <c r="L4"/>
      <c r="N4" s="28"/>
      <c r="O4" s="4" t="s">
        <v>20</v>
      </c>
      <c r="P4" s="30">
        <v>5.0000000000000001E-3</v>
      </c>
      <c r="Q4" s="30">
        <v>1.9E-2</v>
      </c>
      <c r="R4" s="30">
        <v>2.1000000000000001E-2</v>
      </c>
      <c r="S4" s="30">
        <v>5.3999999999999999E-2</v>
      </c>
      <c r="T4" s="30">
        <v>6.4000000000000001E-2</v>
      </c>
    </row>
    <row r="5" spans="1:20" x14ac:dyDescent="0.2">
      <c r="A5" t="s">
        <v>979</v>
      </c>
      <c r="B5" t="s">
        <v>980</v>
      </c>
      <c r="C5" t="s">
        <v>12</v>
      </c>
      <c r="D5" t="s">
        <v>23</v>
      </c>
      <c r="E5" s="3">
        <v>107090</v>
      </c>
      <c r="F5" s="3" t="s">
        <v>2657</v>
      </c>
      <c r="G5" t="s">
        <v>21</v>
      </c>
      <c r="H5" t="s">
        <v>24</v>
      </c>
      <c r="I5" s="28" t="str">
        <f t="shared" si="0"/>
        <v>Support|Poor</v>
      </c>
      <c r="J5" s="31">
        <f>VLOOKUP(Emp[[#This Row],[Bonus Criteria]], Bonus[],2,FALSE)</f>
        <v>0.01</v>
      </c>
      <c r="K5" s="32">
        <f>Emp[[#This Row],[Salary]]+Emp[[#This Row],[Salary]]*Emp[[#This Row],[Bonus Percentage]]</f>
        <v>108160.9</v>
      </c>
      <c r="L5"/>
      <c r="N5" s="28"/>
      <c r="O5" s="4" t="s">
        <v>23</v>
      </c>
      <c r="P5" s="30">
        <v>5.0000000000000001E-3</v>
      </c>
      <c r="Q5" s="30">
        <v>0.01</v>
      </c>
      <c r="R5" s="30">
        <v>2.8000000000000001E-2</v>
      </c>
      <c r="S5" s="30">
        <v>4.9000000000000002E-2</v>
      </c>
      <c r="T5" s="30">
        <v>7.5999999999999998E-2</v>
      </c>
    </row>
    <row r="6" spans="1:20" x14ac:dyDescent="0.2">
      <c r="A6" t="s">
        <v>981</v>
      </c>
      <c r="B6" t="s">
        <v>982</v>
      </c>
      <c r="C6" t="s">
        <v>7</v>
      </c>
      <c r="D6" t="s">
        <v>23</v>
      </c>
      <c r="E6" s="3">
        <v>108450</v>
      </c>
      <c r="F6" s="3" t="s">
        <v>2657</v>
      </c>
      <c r="G6" t="s">
        <v>17</v>
      </c>
      <c r="H6" t="s">
        <v>24</v>
      </c>
      <c r="I6" s="28" t="str">
        <f t="shared" si="0"/>
        <v>Support|Poor</v>
      </c>
      <c r="J6" s="31">
        <f>VLOOKUP(Emp[[#This Row],[Bonus Criteria]], Bonus[],2,FALSE)</f>
        <v>0.01</v>
      </c>
      <c r="K6" s="32">
        <f>Emp[[#This Row],[Salary]]+Emp[[#This Row],[Salary]]*Emp[[#This Row],[Bonus Percentage]]</f>
        <v>109534.5</v>
      </c>
      <c r="L6"/>
      <c r="N6" s="28"/>
      <c r="O6" s="4" t="s">
        <v>27</v>
      </c>
      <c r="P6" s="30">
        <v>5.0000000000000001E-3</v>
      </c>
      <c r="Q6" s="30">
        <v>1.2999999999999999E-2</v>
      </c>
      <c r="R6" s="30">
        <v>2.7E-2</v>
      </c>
      <c r="S6" s="30">
        <v>5.3999999999999999E-2</v>
      </c>
      <c r="T6" s="30">
        <v>7.5999999999999998E-2</v>
      </c>
    </row>
    <row r="7" spans="1:20" x14ac:dyDescent="0.2">
      <c r="A7" t="s">
        <v>983</v>
      </c>
      <c r="B7" t="s">
        <v>984</v>
      </c>
      <c r="C7" t="s">
        <v>12</v>
      </c>
      <c r="D7" t="s">
        <v>27</v>
      </c>
      <c r="E7" s="3">
        <v>41160</v>
      </c>
      <c r="F7" s="3" t="s">
        <v>2651</v>
      </c>
      <c r="G7" t="s">
        <v>9</v>
      </c>
      <c r="H7" t="s">
        <v>28</v>
      </c>
      <c r="I7" s="28" t="str">
        <f t="shared" si="0"/>
        <v>Human Resources|Average</v>
      </c>
      <c r="J7" s="31">
        <f>VLOOKUP(Emp[[#This Row],[Bonus Criteria]], Bonus[],2,FALSE)</f>
        <v>2.7E-2</v>
      </c>
      <c r="K7" s="32">
        <f>Emp[[#This Row],[Salary]]+Emp[[#This Row],[Salary]]*Emp[[#This Row],[Bonus Percentage]]</f>
        <v>42271.32</v>
      </c>
      <c r="L7"/>
      <c r="N7" s="28"/>
      <c r="O7" s="4" t="s">
        <v>34</v>
      </c>
      <c r="P7" s="30">
        <v>5.0000000000000001E-3</v>
      </c>
      <c r="Q7" s="30">
        <v>1.7999999999999999E-2</v>
      </c>
      <c r="R7" s="30">
        <v>2.4E-2</v>
      </c>
      <c r="S7" s="30">
        <v>0.05</v>
      </c>
      <c r="T7" s="30">
        <v>7.2999999999999995E-2</v>
      </c>
    </row>
    <row r="8" spans="1:20" x14ac:dyDescent="0.2">
      <c r="A8" t="s">
        <v>985</v>
      </c>
      <c r="B8" t="s">
        <v>986</v>
      </c>
      <c r="C8" t="s">
        <v>7</v>
      </c>
      <c r="D8" t="s">
        <v>20</v>
      </c>
      <c r="E8" s="3">
        <v>109000</v>
      </c>
      <c r="F8" s="3" t="s">
        <v>2657</v>
      </c>
      <c r="G8" t="s">
        <v>17</v>
      </c>
      <c r="H8" t="s">
        <v>10</v>
      </c>
      <c r="I8" s="28" t="str">
        <f t="shared" si="0"/>
        <v>Legal|Very Good</v>
      </c>
      <c r="J8" s="31">
        <f>VLOOKUP(Emp[[#This Row],[Bonus Criteria]], Bonus[],2,FALSE)</f>
        <v>6.4000000000000001E-2</v>
      </c>
      <c r="K8" s="32">
        <f>Emp[[#This Row],[Salary]]+Emp[[#This Row],[Salary]]*Emp[[#This Row],[Bonus Percentage]]</f>
        <v>115976</v>
      </c>
      <c r="L8"/>
      <c r="N8" s="28"/>
      <c r="O8" s="4" t="s">
        <v>37</v>
      </c>
      <c r="P8" s="30">
        <v>5.0000000000000001E-3</v>
      </c>
      <c r="Q8" s="30">
        <v>0.01</v>
      </c>
      <c r="R8" s="30">
        <v>3.2000000000000001E-2</v>
      </c>
      <c r="S8" s="30">
        <v>4.1000000000000002E-2</v>
      </c>
      <c r="T8" s="30">
        <v>6.2E-2</v>
      </c>
    </row>
    <row r="9" spans="1:20" x14ac:dyDescent="0.2">
      <c r="A9" t="s">
        <v>987</v>
      </c>
      <c r="B9" t="s">
        <v>988</v>
      </c>
      <c r="C9" t="s">
        <v>12</v>
      </c>
      <c r="D9" t="s">
        <v>23</v>
      </c>
      <c r="E9" s="3">
        <v>43020</v>
      </c>
      <c r="F9" s="3" t="s">
        <v>2651</v>
      </c>
      <c r="G9" t="s">
        <v>21</v>
      </c>
      <c r="H9" t="s">
        <v>28</v>
      </c>
      <c r="I9" s="28" t="str">
        <f t="shared" si="0"/>
        <v>Support|Average</v>
      </c>
      <c r="J9" s="31">
        <f>VLOOKUP(Emp[[#This Row],[Bonus Criteria]], Bonus[],2,FALSE)</f>
        <v>2.8000000000000001E-2</v>
      </c>
      <c r="K9" s="32">
        <f>Emp[[#This Row],[Salary]]+Emp[[#This Row],[Salary]]*Emp[[#This Row],[Bonus Percentage]]</f>
        <v>44224.56</v>
      </c>
      <c r="L9"/>
      <c r="N9" s="28"/>
      <c r="O9" s="4" t="s">
        <v>42</v>
      </c>
      <c r="P9" s="30">
        <v>5.0000000000000001E-3</v>
      </c>
      <c r="Q9" s="30">
        <v>1.9E-2</v>
      </c>
      <c r="R9" s="30">
        <v>0.04</v>
      </c>
      <c r="S9" s="30">
        <v>5.8999999999999997E-2</v>
      </c>
      <c r="T9" s="30">
        <v>6.3E-2</v>
      </c>
    </row>
    <row r="10" spans="1:20" x14ac:dyDescent="0.2">
      <c r="A10" t="s">
        <v>989</v>
      </c>
      <c r="B10" t="s">
        <v>990</v>
      </c>
      <c r="C10" t="s">
        <v>7</v>
      </c>
      <c r="D10" t="s">
        <v>34</v>
      </c>
      <c r="E10" s="3">
        <v>37800</v>
      </c>
      <c r="F10" s="3" t="s">
        <v>2650</v>
      </c>
      <c r="G10" t="s">
        <v>9</v>
      </c>
      <c r="H10" t="s">
        <v>28</v>
      </c>
      <c r="I10" s="28" t="str">
        <f t="shared" si="0"/>
        <v>Business Development|Average</v>
      </c>
      <c r="J10" s="31">
        <f>VLOOKUP(Emp[[#This Row],[Bonus Criteria]], Bonus[],2,FALSE)</f>
        <v>2.4E-2</v>
      </c>
      <c r="K10" s="32">
        <f>Emp[[#This Row],[Salary]]+Emp[[#This Row],[Salary]]*Emp[[#This Row],[Bonus Percentage]]</f>
        <v>38707.199999999997</v>
      </c>
      <c r="L10"/>
      <c r="N10" s="28"/>
      <c r="O10" s="4" t="s">
        <v>50</v>
      </c>
      <c r="P10" s="30">
        <v>5.0000000000000001E-3</v>
      </c>
      <c r="Q10" s="30">
        <v>0.02</v>
      </c>
      <c r="R10" s="30">
        <v>3.3000000000000002E-2</v>
      </c>
      <c r="S10" s="30">
        <v>5.3999999999999999E-2</v>
      </c>
      <c r="T10" s="30">
        <v>8.4000000000000005E-2</v>
      </c>
    </row>
    <row r="11" spans="1:20" x14ac:dyDescent="0.2">
      <c r="A11" t="s">
        <v>991</v>
      </c>
      <c r="B11" t="s">
        <v>992</v>
      </c>
      <c r="C11" t="s">
        <v>7</v>
      </c>
      <c r="D11" t="s">
        <v>8</v>
      </c>
      <c r="E11" s="3">
        <v>88380</v>
      </c>
      <c r="F11" s="3" t="s">
        <v>2655</v>
      </c>
      <c r="G11" t="s">
        <v>21</v>
      </c>
      <c r="H11" t="s">
        <v>28</v>
      </c>
      <c r="I11" s="28" t="str">
        <f t="shared" si="0"/>
        <v>Sales|Average</v>
      </c>
      <c r="J11" s="31">
        <f>VLOOKUP(Emp[[#This Row],[Bonus Criteria]], Bonus[],2,FALSE)</f>
        <v>2.1000000000000001E-2</v>
      </c>
      <c r="K11" s="32">
        <f>Emp[[#This Row],[Salary]]+Emp[[#This Row],[Salary]]*Emp[[#This Row],[Bonus Percentage]]</f>
        <v>90235.98</v>
      </c>
      <c r="L11"/>
      <c r="N11" s="28"/>
      <c r="O11" s="4" t="s">
        <v>53</v>
      </c>
      <c r="P11" s="30">
        <v>5.0000000000000001E-3</v>
      </c>
      <c r="Q11" s="30">
        <v>1.2E-2</v>
      </c>
      <c r="R11" s="30">
        <v>0.02</v>
      </c>
      <c r="S11" s="30">
        <v>5.8000000000000003E-2</v>
      </c>
      <c r="T11" s="30">
        <v>7.0999999999999994E-2</v>
      </c>
    </row>
    <row r="12" spans="1:20" x14ac:dyDescent="0.2">
      <c r="A12" t="s">
        <v>993</v>
      </c>
      <c r="B12" t="s">
        <v>994</v>
      </c>
      <c r="C12" t="s">
        <v>12</v>
      </c>
      <c r="D12" t="s">
        <v>37</v>
      </c>
      <c r="E12" s="3">
        <v>84420</v>
      </c>
      <c r="F12" s="3" t="s">
        <v>2655</v>
      </c>
      <c r="G12" t="s">
        <v>17</v>
      </c>
      <c r="H12" t="s">
        <v>28</v>
      </c>
      <c r="I12" s="28" t="str">
        <f t="shared" si="0"/>
        <v>Product Management|Average</v>
      </c>
      <c r="J12" s="31">
        <f>VLOOKUP(Emp[[#This Row],[Bonus Criteria]], Bonus[],2,FALSE)</f>
        <v>3.2000000000000001E-2</v>
      </c>
      <c r="K12" s="32">
        <f>Emp[[#This Row],[Salary]]+Emp[[#This Row],[Salary]]*Emp[[#This Row],[Bonus Percentage]]</f>
        <v>87121.44</v>
      </c>
      <c r="L12"/>
      <c r="N12" s="28"/>
      <c r="O12" s="4" t="s">
        <v>31</v>
      </c>
      <c r="P12" s="30">
        <v>5.0000000000000001E-3</v>
      </c>
      <c r="Q12" s="30">
        <v>1.4999999999999999E-2</v>
      </c>
      <c r="R12" s="30">
        <v>2.3E-2</v>
      </c>
      <c r="S12" s="30">
        <v>5.2999999999999999E-2</v>
      </c>
      <c r="T12" s="30">
        <v>7.1999999999999995E-2</v>
      </c>
    </row>
    <row r="13" spans="1:20" x14ac:dyDescent="0.2">
      <c r="A13" t="s">
        <v>995</v>
      </c>
      <c r="B13" t="s">
        <v>996</v>
      </c>
      <c r="C13" t="s">
        <v>12</v>
      </c>
      <c r="D13" t="s">
        <v>20</v>
      </c>
      <c r="E13" s="3">
        <v>101760</v>
      </c>
      <c r="F13" s="3" t="s">
        <v>2657</v>
      </c>
      <c r="G13" t="s">
        <v>17</v>
      </c>
      <c r="H13" t="s">
        <v>14</v>
      </c>
      <c r="I13" s="28" t="str">
        <f t="shared" si="0"/>
        <v>Legal|Good</v>
      </c>
      <c r="J13" s="31">
        <f>VLOOKUP(Emp[[#This Row],[Bonus Criteria]], Bonus[],2,FALSE)</f>
        <v>5.3999999999999999E-2</v>
      </c>
      <c r="K13" s="32">
        <f>Emp[[#This Row],[Salary]]+Emp[[#This Row],[Salary]]*Emp[[#This Row],[Bonus Percentage]]</f>
        <v>107255.03999999999</v>
      </c>
      <c r="L13"/>
      <c r="N13" s="28"/>
      <c r="O13" s="4" t="s">
        <v>67</v>
      </c>
      <c r="P13" s="30">
        <v>5.0000000000000001E-3</v>
      </c>
      <c r="Q13" s="30">
        <v>1.2999999999999999E-2</v>
      </c>
      <c r="R13" s="30">
        <v>3.5000000000000003E-2</v>
      </c>
      <c r="S13" s="30">
        <v>5.8000000000000003E-2</v>
      </c>
      <c r="T13" s="30">
        <v>9.9000000000000005E-2</v>
      </c>
    </row>
    <row r="14" spans="1:20" x14ac:dyDescent="0.2">
      <c r="A14" t="s">
        <v>997</v>
      </c>
      <c r="B14" t="s">
        <v>998</v>
      </c>
      <c r="C14" t="s">
        <v>7</v>
      </c>
      <c r="D14" t="s">
        <v>8</v>
      </c>
      <c r="E14" s="3">
        <v>110780</v>
      </c>
      <c r="F14" s="3" t="s">
        <v>2658</v>
      </c>
      <c r="G14" t="s">
        <v>17</v>
      </c>
      <c r="H14" t="s">
        <v>24</v>
      </c>
      <c r="I14" s="28" t="str">
        <f t="shared" si="0"/>
        <v>Sales|Poor</v>
      </c>
      <c r="J14" s="31">
        <f>VLOOKUP(Emp[[#This Row],[Bonus Criteria]], Bonus[],2,FALSE)</f>
        <v>1.2E-2</v>
      </c>
      <c r="K14" s="32">
        <f>Emp[[#This Row],[Salary]]+Emp[[#This Row],[Salary]]*Emp[[#This Row],[Bonus Percentage]]</f>
        <v>112109.36</v>
      </c>
      <c r="L14"/>
      <c r="N14" s="28"/>
    </row>
    <row r="15" spans="1:20" x14ac:dyDescent="0.2">
      <c r="A15" t="s">
        <v>999</v>
      </c>
      <c r="B15" t="s">
        <v>1000</v>
      </c>
      <c r="C15" t="s">
        <v>7</v>
      </c>
      <c r="D15" t="s">
        <v>27</v>
      </c>
      <c r="E15" s="3">
        <v>68430</v>
      </c>
      <c r="F15" s="3" t="s">
        <v>2653</v>
      </c>
      <c r="G15" t="s">
        <v>17</v>
      </c>
      <c r="H15" t="s">
        <v>14</v>
      </c>
      <c r="I15" s="28" t="str">
        <f t="shared" si="0"/>
        <v>Human Resources|Good</v>
      </c>
      <c r="J15" s="31">
        <f>VLOOKUP(Emp[[#This Row],[Bonus Criteria]], Bonus[],2,FALSE)</f>
        <v>5.3999999999999999E-2</v>
      </c>
      <c r="K15" s="32">
        <f>Emp[[#This Row],[Salary]]+Emp[[#This Row],[Salary]]*Emp[[#This Row],[Bonus Percentage]]</f>
        <v>72125.22</v>
      </c>
      <c r="L15"/>
      <c r="N15" s="28"/>
    </row>
    <row r="16" spans="1:20" x14ac:dyDescent="0.2">
      <c r="A16" t="s">
        <v>1001</v>
      </c>
      <c r="B16" t="s">
        <v>1002</v>
      </c>
      <c r="C16" t="s">
        <v>12</v>
      </c>
      <c r="D16" t="s">
        <v>42</v>
      </c>
      <c r="E16" s="3">
        <v>105370</v>
      </c>
      <c r="F16" s="3" t="s">
        <v>2657</v>
      </c>
      <c r="G16" t="s">
        <v>21</v>
      </c>
      <c r="H16" t="s">
        <v>14</v>
      </c>
      <c r="I16" s="28" t="str">
        <f t="shared" si="0"/>
        <v>Training|Good</v>
      </c>
      <c r="J16" s="31">
        <f>VLOOKUP(Emp[[#This Row],[Bonus Criteria]], Bonus[],2,FALSE)</f>
        <v>5.8999999999999997E-2</v>
      </c>
      <c r="K16" s="32">
        <f>Emp[[#This Row],[Salary]]+Emp[[#This Row],[Salary]]*Emp[[#This Row],[Bonus Percentage]]</f>
        <v>111586.83</v>
      </c>
      <c r="L16"/>
      <c r="N16" s="28"/>
    </row>
    <row r="17" spans="1:14" x14ac:dyDescent="0.2">
      <c r="A17" t="s">
        <v>1003</v>
      </c>
      <c r="B17" t="s">
        <v>1004</v>
      </c>
      <c r="C17" t="s">
        <v>7</v>
      </c>
      <c r="D17" t="s">
        <v>13</v>
      </c>
      <c r="E17" s="3">
        <v>113800</v>
      </c>
      <c r="F17" s="3" t="s">
        <v>2658</v>
      </c>
      <c r="G17" t="s">
        <v>9</v>
      </c>
      <c r="H17" t="s">
        <v>28</v>
      </c>
      <c r="I17" s="28" t="str">
        <f t="shared" si="0"/>
        <v>Engineering|Average</v>
      </c>
      <c r="J17" s="31">
        <f>VLOOKUP(Emp[[#This Row],[Bonus Criteria]], Bonus[],2,FALSE)</f>
        <v>3.5000000000000003E-2</v>
      </c>
      <c r="K17" s="32">
        <f>Emp[[#This Row],[Salary]]+Emp[[#This Row],[Salary]]*Emp[[#This Row],[Bonus Percentage]]</f>
        <v>117783</v>
      </c>
      <c r="L17"/>
      <c r="N17" s="28"/>
    </row>
    <row r="18" spans="1:14" x14ac:dyDescent="0.2">
      <c r="A18" t="s">
        <v>1005</v>
      </c>
      <c r="B18" t="s">
        <v>1006</v>
      </c>
      <c r="C18" t="s">
        <v>12</v>
      </c>
      <c r="D18" t="s">
        <v>8</v>
      </c>
      <c r="E18" s="3">
        <v>76300</v>
      </c>
      <c r="F18" s="3" t="s">
        <v>2654</v>
      </c>
      <c r="G18" t="s">
        <v>21</v>
      </c>
      <c r="H18" t="s">
        <v>28</v>
      </c>
      <c r="I18" s="28" t="str">
        <f t="shared" si="0"/>
        <v>Sales|Average</v>
      </c>
      <c r="J18" s="31">
        <f>VLOOKUP(Emp[[#This Row],[Bonus Criteria]], Bonus[],2,FALSE)</f>
        <v>2.1000000000000001E-2</v>
      </c>
      <c r="K18" s="32">
        <f>Emp[[#This Row],[Salary]]+Emp[[#This Row],[Salary]]*Emp[[#This Row],[Bonus Percentage]]</f>
        <v>77902.3</v>
      </c>
      <c r="L18"/>
      <c r="N18" s="28"/>
    </row>
    <row r="19" spans="1:14" x14ac:dyDescent="0.2">
      <c r="A19" t="s">
        <v>1007</v>
      </c>
      <c r="B19" t="s">
        <v>1008</v>
      </c>
      <c r="C19" t="s">
        <v>12</v>
      </c>
      <c r="D19" t="s">
        <v>8</v>
      </c>
      <c r="E19" s="3">
        <v>44530</v>
      </c>
      <c r="F19" s="3" t="s">
        <v>2651</v>
      </c>
      <c r="G19" t="s">
        <v>21</v>
      </c>
      <c r="H19" t="s">
        <v>28</v>
      </c>
      <c r="I19" s="28" t="str">
        <f t="shared" si="0"/>
        <v>Sales|Average</v>
      </c>
      <c r="J19" s="31">
        <f>VLOOKUP(Emp[[#This Row],[Bonus Criteria]], Bonus[],2,FALSE)</f>
        <v>2.1000000000000001E-2</v>
      </c>
      <c r="K19" s="32">
        <f>Emp[[#This Row],[Salary]]+Emp[[#This Row],[Salary]]*Emp[[#This Row],[Bonus Percentage]]</f>
        <v>45465.13</v>
      </c>
      <c r="L19"/>
      <c r="N19" s="28"/>
    </row>
    <row r="20" spans="1:14" x14ac:dyDescent="0.2">
      <c r="A20" t="s">
        <v>1009</v>
      </c>
      <c r="B20" t="s">
        <v>1010</v>
      </c>
      <c r="C20" t="s">
        <v>12</v>
      </c>
      <c r="D20" t="s">
        <v>20</v>
      </c>
      <c r="E20" s="3">
        <v>63710</v>
      </c>
      <c r="F20" s="3" t="s">
        <v>2653</v>
      </c>
      <c r="G20" t="s">
        <v>9</v>
      </c>
      <c r="H20" t="s">
        <v>28</v>
      </c>
      <c r="I20" s="28" t="str">
        <f t="shared" si="0"/>
        <v>Legal|Average</v>
      </c>
      <c r="J20" s="31">
        <f>VLOOKUP(Emp[[#This Row],[Bonus Criteria]], Bonus[],2,FALSE)</f>
        <v>2.1000000000000001E-2</v>
      </c>
      <c r="K20" s="32">
        <f>Emp[[#This Row],[Salary]]+Emp[[#This Row],[Salary]]*Emp[[#This Row],[Bonus Percentage]]</f>
        <v>65047.91</v>
      </c>
      <c r="L20"/>
      <c r="N20" s="28"/>
    </row>
    <row r="21" spans="1:14" x14ac:dyDescent="0.2">
      <c r="A21" t="s">
        <v>1011</v>
      </c>
      <c r="B21" t="s">
        <v>1012</v>
      </c>
      <c r="C21" t="s">
        <v>12</v>
      </c>
      <c r="D21" t="s">
        <v>37</v>
      </c>
      <c r="E21" s="3">
        <v>62780</v>
      </c>
      <c r="F21" s="3" t="s">
        <v>2653</v>
      </c>
      <c r="G21" t="s">
        <v>17</v>
      </c>
      <c r="H21" t="s">
        <v>10</v>
      </c>
      <c r="I21" s="28" t="str">
        <f t="shared" si="0"/>
        <v>Product Management|Very Good</v>
      </c>
      <c r="J21" s="31">
        <f>VLOOKUP(Emp[[#This Row],[Bonus Criteria]], Bonus[],2,FALSE)</f>
        <v>6.2E-2</v>
      </c>
      <c r="K21" s="32">
        <f>Emp[[#This Row],[Salary]]+Emp[[#This Row],[Salary]]*Emp[[#This Row],[Bonus Percentage]]</f>
        <v>66672.36</v>
      </c>
      <c r="L21"/>
      <c r="N21" s="28"/>
    </row>
    <row r="22" spans="1:14" x14ac:dyDescent="0.2">
      <c r="A22" t="s">
        <v>1013</v>
      </c>
      <c r="B22" t="s">
        <v>1014</v>
      </c>
      <c r="C22" t="s">
        <v>12</v>
      </c>
      <c r="D22" t="s">
        <v>42</v>
      </c>
      <c r="E22" s="3">
        <v>119750</v>
      </c>
      <c r="F22" s="3" t="s">
        <v>2658</v>
      </c>
      <c r="G22" t="s">
        <v>9</v>
      </c>
      <c r="H22" t="s">
        <v>28</v>
      </c>
      <c r="I22" s="28" t="str">
        <f t="shared" si="0"/>
        <v>Training|Average</v>
      </c>
      <c r="J22" s="31">
        <f>VLOOKUP(Emp[[#This Row],[Bonus Criteria]], Bonus[],2,FALSE)</f>
        <v>0.04</v>
      </c>
      <c r="K22" s="32">
        <f>Emp[[#This Row],[Salary]]+Emp[[#This Row],[Salary]]*Emp[[#This Row],[Bonus Percentage]]</f>
        <v>124540</v>
      </c>
      <c r="L22"/>
      <c r="N22" s="28"/>
    </row>
    <row r="23" spans="1:14" x14ac:dyDescent="0.2">
      <c r="A23" t="s">
        <v>1015</v>
      </c>
      <c r="B23" t="s">
        <v>1016</v>
      </c>
      <c r="C23" t="s">
        <v>7</v>
      </c>
      <c r="D23" t="s">
        <v>50</v>
      </c>
      <c r="E23" s="3">
        <v>116980</v>
      </c>
      <c r="F23" s="3" t="s">
        <v>2658</v>
      </c>
      <c r="G23" t="s">
        <v>21</v>
      </c>
      <c r="H23" t="s">
        <v>51</v>
      </c>
      <c r="I23" s="28" t="str">
        <f t="shared" si="0"/>
        <v>Research and Development|Very Poor</v>
      </c>
      <c r="J23" s="31">
        <f>VLOOKUP(Emp[[#This Row],[Bonus Criteria]], Bonus[],2,FALSE)</f>
        <v>5.0000000000000001E-3</v>
      </c>
      <c r="K23" s="32">
        <f>Emp[[#This Row],[Salary]]+Emp[[#This Row],[Salary]]*Emp[[#This Row],[Bonus Percentage]]</f>
        <v>117564.9</v>
      </c>
      <c r="L23"/>
      <c r="N23" s="28"/>
    </row>
    <row r="24" spans="1:14" x14ac:dyDescent="0.2">
      <c r="A24" t="s">
        <v>1017</v>
      </c>
      <c r="B24" t="s">
        <v>1018</v>
      </c>
      <c r="C24" t="s">
        <v>7</v>
      </c>
      <c r="D24" t="s">
        <v>53</v>
      </c>
      <c r="E24" s="3">
        <v>35940</v>
      </c>
      <c r="F24" s="3" t="s">
        <v>2650</v>
      </c>
      <c r="G24" t="s">
        <v>17</v>
      </c>
      <c r="H24" t="s">
        <v>14</v>
      </c>
      <c r="I24" s="28" t="str">
        <f t="shared" si="0"/>
        <v>Accounting|Good</v>
      </c>
      <c r="J24" s="31">
        <f>VLOOKUP(Emp[[#This Row],[Bonus Criteria]], Bonus[],2,FALSE)</f>
        <v>5.8000000000000003E-2</v>
      </c>
      <c r="K24" s="32">
        <f>Emp[[#This Row],[Salary]]+Emp[[#This Row],[Salary]]*Emp[[#This Row],[Bonus Percentage]]</f>
        <v>38024.519999999997</v>
      </c>
      <c r="L24"/>
      <c r="N24" s="28"/>
    </row>
    <row r="25" spans="1:14" x14ac:dyDescent="0.2">
      <c r="A25" t="s">
        <v>1019</v>
      </c>
      <c r="B25" t="s">
        <v>1020</v>
      </c>
      <c r="C25" t="s">
        <v>7</v>
      </c>
      <c r="D25" t="s">
        <v>31</v>
      </c>
      <c r="E25" s="3">
        <v>109040</v>
      </c>
      <c r="F25" s="3" t="s">
        <v>2657</v>
      </c>
      <c r="G25" t="s">
        <v>9</v>
      </c>
      <c r="H25" t="s">
        <v>28</v>
      </c>
      <c r="I25" s="28" t="str">
        <f t="shared" si="0"/>
        <v>Services|Average</v>
      </c>
      <c r="J25" s="31">
        <f>VLOOKUP(Emp[[#This Row],[Bonus Criteria]], Bonus[],2,FALSE)</f>
        <v>2.3E-2</v>
      </c>
      <c r="K25" s="32">
        <f>Emp[[#This Row],[Salary]]+Emp[[#This Row],[Salary]]*Emp[[#This Row],[Bonus Percentage]]</f>
        <v>111547.92</v>
      </c>
      <c r="L25"/>
      <c r="N25" s="28"/>
    </row>
    <row r="26" spans="1:14" x14ac:dyDescent="0.2">
      <c r="A26" t="s">
        <v>1021</v>
      </c>
      <c r="B26" t="s">
        <v>1022</v>
      </c>
      <c r="C26" t="s">
        <v>12</v>
      </c>
      <c r="D26" t="s">
        <v>31</v>
      </c>
      <c r="E26" s="3">
        <v>109160</v>
      </c>
      <c r="F26" s="3" t="s">
        <v>2657</v>
      </c>
      <c r="G26" t="s">
        <v>21</v>
      </c>
      <c r="H26" t="s">
        <v>14</v>
      </c>
      <c r="I26" s="28" t="str">
        <f t="shared" si="0"/>
        <v>Services|Good</v>
      </c>
      <c r="J26" s="31">
        <f>VLOOKUP(Emp[[#This Row],[Bonus Criteria]], Bonus[],2,FALSE)</f>
        <v>5.2999999999999999E-2</v>
      </c>
      <c r="K26" s="32">
        <f>Emp[[#This Row],[Salary]]+Emp[[#This Row],[Salary]]*Emp[[#This Row],[Bonus Percentage]]</f>
        <v>114945.48</v>
      </c>
      <c r="L26"/>
      <c r="N26" s="28"/>
    </row>
    <row r="27" spans="1:14" x14ac:dyDescent="0.2">
      <c r="A27" t="s">
        <v>1023</v>
      </c>
      <c r="B27" t="s">
        <v>1024</v>
      </c>
      <c r="C27" t="s">
        <v>7</v>
      </c>
      <c r="D27" t="s">
        <v>27</v>
      </c>
      <c r="E27" s="3">
        <v>75540</v>
      </c>
      <c r="F27" s="3" t="s">
        <v>2654</v>
      </c>
      <c r="G27" t="s">
        <v>17</v>
      </c>
      <c r="H27" t="s">
        <v>28</v>
      </c>
      <c r="I27" s="28" t="str">
        <f t="shared" si="0"/>
        <v>Human Resources|Average</v>
      </c>
      <c r="J27" s="31">
        <f>VLOOKUP(Emp[[#This Row],[Bonus Criteria]], Bonus[],2,FALSE)</f>
        <v>2.7E-2</v>
      </c>
      <c r="K27" s="32">
        <f>Emp[[#This Row],[Salary]]+Emp[[#This Row],[Salary]]*Emp[[#This Row],[Bonus Percentage]]</f>
        <v>77579.58</v>
      </c>
      <c r="L27"/>
      <c r="N27" s="28"/>
    </row>
    <row r="28" spans="1:14" x14ac:dyDescent="0.2">
      <c r="A28" t="s">
        <v>1025</v>
      </c>
      <c r="B28" t="s">
        <v>1026</v>
      </c>
      <c r="C28" t="s">
        <v>12</v>
      </c>
      <c r="D28" t="s">
        <v>13</v>
      </c>
      <c r="E28" s="3">
        <v>30000</v>
      </c>
      <c r="F28" s="3" t="s">
        <v>2650</v>
      </c>
      <c r="G28" t="s">
        <v>21</v>
      </c>
      <c r="H28" t="s">
        <v>28</v>
      </c>
      <c r="I28" s="28" t="str">
        <f t="shared" si="0"/>
        <v>Engineering|Average</v>
      </c>
      <c r="J28" s="31">
        <f>VLOOKUP(Emp[[#This Row],[Bonus Criteria]], Bonus[],2,FALSE)</f>
        <v>3.5000000000000003E-2</v>
      </c>
      <c r="K28" s="32">
        <f>Emp[[#This Row],[Salary]]+Emp[[#This Row],[Salary]]*Emp[[#This Row],[Bonus Percentage]]</f>
        <v>31050</v>
      </c>
      <c r="L28"/>
      <c r="N28" s="28"/>
    </row>
    <row r="29" spans="1:14" x14ac:dyDescent="0.2">
      <c r="A29" t="s">
        <v>1027</v>
      </c>
      <c r="B29" t="s">
        <v>1028</v>
      </c>
      <c r="C29" t="s">
        <v>12</v>
      </c>
      <c r="D29" t="s">
        <v>8</v>
      </c>
      <c r="E29" s="3">
        <v>76210</v>
      </c>
      <c r="F29" s="3" t="s">
        <v>2654</v>
      </c>
      <c r="G29" t="s">
        <v>17</v>
      </c>
      <c r="H29" t="s">
        <v>14</v>
      </c>
      <c r="I29" s="28" t="str">
        <f t="shared" si="0"/>
        <v>Sales|Good</v>
      </c>
      <c r="J29" s="31">
        <f>VLOOKUP(Emp[[#This Row],[Bonus Criteria]], Bonus[],2,FALSE)</f>
        <v>5.0999999999999997E-2</v>
      </c>
      <c r="K29" s="32">
        <f>Emp[[#This Row],[Salary]]+Emp[[#This Row],[Salary]]*Emp[[#This Row],[Bonus Percentage]]</f>
        <v>80096.710000000006</v>
      </c>
      <c r="L29"/>
      <c r="N29" s="28"/>
    </row>
    <row r="30" spans="1:14" x14ac:dyDescent="0.2">
      <c r="A30" t="s">
        <v>1029</v>
      </c>
      <c r="B30" t="s">
        <v>1030</v>
      </c>
      <c r="C30" t="s">
        <v>7</v>
      </c>
      <c r="D30" t="s">
        <v>20</v>
      </c>
      <c r="E30" s="3">
        <v>108460</v>
      </c>
      <c r="F30" s="3" t="s">
        <v>2657</v>
      </c>
      <c r="G30" t="s">
        <v>21</v>
      </c>
      <c r="H30" t="s">
        <v>14</v>
      </c>
      <c r="I30" s="28" t="str">
        <f t="shared" si="0"/>
        <v>Legal|Good</v>
      </c>
      <c r="J30" s="31">
        <f>VLOOKUP(Emp[[#This Row],[Bonus Criteria]], Bonus[],2,FALSE)</f>
        <v>5.3999999999999999E-2</v>
      </c>
      <c r="K30" s="32">
        <f>Emp[[#This Row],[Salary]]+Emp[[#This Row],[Salary]]*Emp[[#This Row],[Bonus Percentage]]</f>
        <v>114316.84</v>
      </c>
      <c r="L30"/>
      <c r="N30" s="28"/>
    </row>
    <row r="31" spans="1:14" x14ac:dyDescent="0.2">
      <c r="A31" t="s">
        <v>1031</v>
      </c>
      <c r="B31" t="s">
        <v>1032</v>
      </c>
      <c r="C31" t="s">
        <v>7</v>
      </c>
      <c r="D31" t="s">
        <v>50</v>
      </c>
      <c r="E31" s="3">
        <v>69070</v>
      </c>
      <c r="F31" s="3" t="s">
        <v>2653</v>
      </c>
      <c r="G31" t="s">
        <v>21</v>
      </c>
      <c r="H31" t="s">
        <v>24</v>
      </c>
      <c r="I31" s="28" t="str">
        <f t="shared" si="0"/>
        <v>Research and Development|Poor</v>
      </c>
      <c r="J31" s="31">
        <f>VLOOKUP(Emp[[#This Row],[Bonus Criteria]], Bonus[],2,FALSE)</f>
        <v>0.02</v>
      </c>
      <c r="K31" s="32">
        <f>Emp[[#This Row],[Salary]]+Emp[[#This Row],[Salary]]*Emp[[#This Row],[Bonus Percentage]]</f>
        <v>70451.399999999994</v>
      </c>
      <c r="L31"/>
      <c r="N31" s="28"/>
    </row>
    <row r="32" spans="1:14" x14ac:dyDescent="0.2">
      <c r="A32" t="s">
        <v>1033</v>
      </c>
      <c r="B32" t="s">
        <v>1034</v>
      </c>
      <c r="C32" t="s">
        <v>12</v>
      </c>
      <c r="D32" t="s">
        <v>34</v>
      </c>
      <c r="E32" s="3">
        <v>116520</v>
      </c>
      <c r="F32" s="3" t="s">
        <v>2658</v>
      </c>
      <c r="G32" t="s">
        <v>9</v>
      </c>
      <c r="H32" t="s">
        <v>14</v>
      </c>
      <c r="I32" s="28" t="str">
        <f t="shared" si="0"/>
        <v>Business Development|Good</v>
      </c>
      <c r="J32" s="31">
        <f>VLOOKUP(Emp[[#This Row],[Bonus Criteria]], Bonus[],2,FALSE)</f>
        <v>0.05</v>
      </c>
      <c r="K32" s="32">
        <f>Emp[[#This Row],[Salary]]+Emp[[#This Row],[Salary]]*Emp[[#This Row],[Bonus Percentage]]</f>
        <v>122346</v>
      </c>
      <c r="L32"/>
      <c r="N32" s="28"/>
    </row>
    <row r="33" spans="1:14" x14ac:dyDescent="0.2">
      <c r="A33" t="s">
        <v>1035</v>
      </c>
      <c r="B33" t="s">
        <v>1036</v>
      </c>
      <c r="C33" t="s">
        <v>12</v>
      </c>
      <c r="D33" t="s">
        <v>27</v>
      </c>
      <c r="E33" s="3">
        <v>36460</v>
      </c>
      <c r="F33" s="3" t="s">
        <v>2650</v>
      </c>
      <c r="G33" t="s">
        <v>17</v>
      </c>
      <c r="H33" t="s">
        <v>14</v>
      </c>
      <c r="I33" s="28" t="str">
        <f t="shared" si="0"/>
        <v>Human Resources|Good</v>
      </c>
      <c r="J33" s="31">
        <f>VLOOKUP(Emp[[#This Row],[Bonus Criteria]], Bonus[],2,FALSE)</f>
        <v>5.3999999999999999E-2</v>
      </c>
      <c r="K33" s="32">
        <f>Emp[[#This Row],[Salary]]+Emp[[#This Row],[Salary]]*Emp[[#This Row],[Bonus Percentage]]</f>
        <v>38428.839999999997</v>
      </c>
      <c r="L33"/>
      <c r="N33" s="28"/>
    </row>
    <row r="34" spans="1:14" x14ac:dyDescent="0.2">
      <c r="A34" t="s">
        <v>1037</v>
      </c>
      <c r="B34" t="s">
        <v>1038</v>
      </c>
      <c r="C34" t="s">
        <v>12</v>
      </c>
      <c r="D34" t="s">
        <v>42</v>
      </c>
      <c r="E34" s="3">
        <v>50950</v>
      </c>
      <c r="F34" s="3" t="s">
        <v>2652</v>
      </c>
      <c r="G34" t="s">
        <v>21</v>
      </c>
      <c r="H34" t="s">
        <v>14</v>
      </c>
      <c r="I34" s="28" t="str">
        <f t="shared" si="0"/>
        <v>Training|Good</v>
      </c>
      <c r="J34" s="31">
        <f>VLOOKUP(Emp[[#This Row],[Bonus Criteria]], Bonus[],2,FALSE)</f>
        <v>5.8999999999999997E-2</v>
      </c>
      <c r="K34" s="32">
        <f>Emp[[#This Row],[Salary]]+Emp[[#This Row],[Salary]]*Emp[[#This Row],[Bonus Percentage]]</f>
        <v>53956.05</v>
      </c>
      <c r="L34"/>
      <c r="N34" s="28"/>
    </row>
    <row r="35" spans="1:14" x14ac:dyDescent="0.2">
      <c r="A35" t="s">
        <v>1039</v>
      </c>
      <c r="B35" t="s">
        <v>1040</v>
      </c>
      <c r="C35" t="s">
        <v>12</v>
      </c>
      <c r="D35" t="s">
        <v>67</v>
      </c>
      <c r="E35" s="3">
        <v>75440</v>
      </c>
      <c r="F35" s="3" t="s">
        <v>2654</v>
      </c>
      <c r="G35" t="s">
        <v>9</v>
      </c>
      <c r="H35" t="s">
        <v>28</v>
      </c>
      <c r="I35" s="28" t="str">
        <f t="shared" si="0"/>
        <v>Marketing|Average</v>
      </c>
      <c r="J35" s="31">
        <f>VLOOKUP(Emp[[#This Row],[Bonus Criteria]], Bonus[],2,FALSE)</f>
        <v>3.5000000000000003E-2</v>
      </c>
      <c r="K35" s="32">
        <f>Emp[[#This Row],[Salary]]+Emp[[#This Row],[Salary]]*Emp[[#This Row],[Bonus Percentage]]</f>
        <v>78080.399999999994</v>
      </c>
      <c r="L35"/>
      <c r="N35" s="28"/>
    </row>
    <row r="36" spans="1:14" x14ac:dyDescent="0.2">
      <c r="A36" t="s">
        <v>1041</v>
      </c>
      <c r="B36" t="s">
        <v>1042</v>
      </c>
      <c r="C36" t="s">
        <v>12</v>
      </c>
      <c r="D36" t="s">
        <v>8</v>
      </c>
      <c r="E36" s="3">
        <v>84760</v>
      </c>
      <c r="F36" s="3" t="s">
        <v>2655</v>
      </c>
      <c r="G36" t="s">
        <v>21</v>
      </c>
      <c r="H36" t="s">
        <v>28</v>
      </c>
      <c r="I36" s="28" t="str">
        <f t="shared" si="0"/>
        <v>Sales|Average</v>
      </c>
      <c r="J36" s="31">
        <f>VLOOKUP(Emp[[#This Row],[Bonus Criteria]], Bonus[],2,FALSE)</f>
        <v>2.1000000000000001E-2</v>
      </c>
      <c r="K36" s="32">
        <f>Emp[[#This Row],[Salary]]+Emp[[#This Row],[Salary]]*Emp[[#This Row],[Bonus Percentage]]</f>
        <v>86539.96</v>
      </c>
      <c r="L36"/>
      <c r="N36" s="28"/>
    </row>
    <row r="37" spans="1:14" x14ac:dyDescent="0.2">
      <c r="A37" t="s">
        <v>1043</v>
      </c>
      <c r="B37" t="s">
        <v>1044</v>
      </c>
      <c r="C37" t="s">
        <v>7</v>
      </c>
      <c r="D37" t="s">
        <v>13</v>
      </c>
      <c r="E37" s="3">
        <v>82240</v>
      </c>
      <c r="F37" s="3" t="s">
        <v>2655</v>
      </c>
      <c r="G37" t="s">
        <v>21</v>
      </c>
      <c r="H37" t="s">
        <v>24</v>
      </c>
      <c r="I37" s="28" t="str">
        <f t="shared" si="0"/>
        <v>Engineering|Poor</v>
      </c>
      <c r="J37" s="31">
        <f>VLOOKUP(Emp[[#This Row],[Bonus Criteria]], Bonus[],2,FALSE)</f>
        <v>1.0999999999999999E-2</v>
      </c>
      <c r="K37" s="32">
        <f>Emp[[#This Row],[Salary]]+Emp[[#This Row],[Salary]]*Emp[[#This Row],[Bonus Percentage]]</f>
        <v>83144.639999999999</v>
      </c>
      <c r="L37"/>
      <c r="N37" s="28"/>
    </row>
    <row r="38" spans="1:14" x14ac:dyDescent="0.2">
      <c r="A38" t="s">
        <v>1045</v>
      </c>
      <c r="B38" t="s">
        <v>1046</v>
      </c>
      <c r="C38" t="s">
        <v>7</v>
      </c>
      <c r="D38" t="s">
        <v>27</v>
      </c>
      <c r="E38" s="3">
        <v>28330</v>
      </c>
      <c r="F38" s="3" t="s">
        <v>2649</v>
      </c>
      <c r="G38" t="s">
        <v>9</v>
      </c>
      <c r="H38" t="s">
        <v>51</v>
      </c>
      <c r="I38" s="28" t="str">
        <f t="shared" si="0"/>
        <v>Human Resources|Very Poor</v>
      </c>
      <c r="J38" s="31">
        <f>VLOOKUP(Emp[[#This Row],[Bonus Criteria]], Bonus[],2,FALSE)</f>
        <v>5.0000000000000001E-3</v>
      </c>
      <c r="K38" s="32">
        <f>Emp[[#This Row],[Salary]]+Emp[[#This Row],[Salary]]*Emp[[#This Row],[Bonus Percentage]]</f>
        <v>28471.65</v>
      </c>
      <c r="L38"/>
      <c r="N38" s="28"/>
    </row>
    <row r="39" spans="1:14" x14ac:dyDescent="0.2">
      <c r="A39" t="s">
        <v>1047</v>
      </c>
      <c r="B39" t="s">
        <v>1048</v>
      </c>
      <c r="C39" t="s">
        <v>12</v>
      </c>
      <c r="D39" t="s">
        <v>27</v>
      </c>
      <c r="E39" s="3">
        <v>60580</v>
      </c>
      <c r="F39" s="3" t="s">
        <v>2653</v>
      </c>
      <c r="G39" t="s">
        <v>9</v>
      </c>
      <c r="H39" t="s">
        <v>10</v>
      </c>
      <c r="I39" s="28" t="str">
        <f t="shared" si="0"/>
        <v>Human Resources|Very Good</v>
      </c>
      <c r="J39" s="31">
        <f>VLOOKUP(Emp[[#This Row],[Bonus Criteria]], Bonus[],2,FALSE)</f>
        <v>7.5999999999999998E-2</v>
      </c>
      <c r="K39" s="32">
        <f>Emp[[#This Row],[Salary]]+Emp[[#This Row],[Salary]]*Emp[[#This Row],[Bonus Percentage]]</f>
        <v>65184.08</v>
      </c>
      <c r="L39"/>
      <c r="N39" s="28"/>
    </row>
    <row r="40" spans="1:14" x14ac:dyDescent="0.2">
      <c r="A40" t="s">
        <v>1049</v>
      </c>
      <c r="B40" t="s">
        <v>1050</v>
      </c>
      <c r="C40" t="s">
        <v>7</v>
      </c>
      <c r="D40" t="s">
        <v>23</v>
      </c>
      <c r="E40" s="3">
        <v>45510</v>
      </c>
      <c r="F40" s="3" t="s">
        <v>2651</v>
      </c>
      <c r="G40" t="s">
        <v>21</v>
      </c>
      <c r="H40" t="s">
        <v>10</v>
      </c>
      <c r="I40" s="28" t="str">
        <f t="shared" si="0"/>
        <v>Support|Very Good</v>
      </c>
      <c r="J40" s="31">
        <f>VLOOKUP(Emp[[#This Row],[Bonus Criteria]], Bonus[],2,FALSE)</f>
        <v>7.5999999999999998E-2</v>
      </c>
      <c r="K40" s="32">
        <f>Emp[[#This Row],[Salary]]+Emp[[#This Row],[Salary]]*Emp[[#This Row],[Bonus Percentage]]</f>
        <v>48968.76</v>
      </c>
      <c r="L40"/>
      <c r="N40" s="28"/>
    </row>
    <row r="41" spans="1:14" x14ac:dyDescent="0.2">
      <c r="A41" t="s">
        <v>1051</v>
      </c>
      <c r="B41" t="s">
        <v>1052</v>
      </c>
      <c r="C41" t="s">
        <v>12</v>
      </c>
      <c r="D41" t="s">
        <v>27</v>
      </c>
      <c r="E41" s="3">
        <v>110770</v>
      </c>
      <c r="F41" s="3" t="s">
        <v>2658</v>
      </c>
      <c r="G41" t="s">
        <v>17</v>
      </c>
      <c r="H41" t="s">
        <v>14</v>
      </c>
      <c r="I41" s="28" t="str">
        <f t="shared" si="0"/>
        <v>Human Resources|Good</v>
      </c>
      <c r="J41" s="31">
        <f>VLOOKUP(Emp[[#This Row],[Bonus Criteria]], Bonus[],2,FALSE)</f>
        <v>5.3999999999999999E-2</v>
      </c>
      <c r="K41" s="32">
        <f>Emp[[#This Row],[Salary]]+Emp[[#This Row],[Salary]]*Emp[[#This Row],[Bonus Percentage]]</f>
        <v>116751.58</v>
      </c>
      <c r="L41"/>
      <c r="N41" s="28"/>
    </row>
    <row r="42" spans="1:14" x14ac:dyDescent="0.2">
      <c r="A42" t="s">
        <v>1053</v>
      </c>
      <c r="B42" t="s">
        <v>1054</v>
      </c>
      <c r="C42" t="s">
        <v>12</v>
      </c>
      <c r="D42" t="s">
        <v>37</v>
      </c>
      <c r="E42" s="3">
        <v>86920</v>
      </c>
      <c r="F42" s="3" t="s">
        <v>2655</v>
      </c>
      <c r="G42" t="s">
        <v>17</v>
      </c>
      <c r="H42" t="s">
        <v>28</v>
      </c>
      <c r="I42" s="28" t="str">
        <f t="shared" si="0"/>
        <v>Product Management|Average</v>
      </c>
      <c r="J42" s="31">
        <f>VLOOKUP(Emp[[#This Row],[Bonus Criteria]], Bonus[],2,FALSE)</f>
        <v>3.2000000000000001E-2</v>
      </c>
      <c r="K42" s="32">
        <f>Emp[[#This Row],[Salary]]+Emp[[#This Row],[Salary]]*Emp[[#This Row],[Bonus Percentage]]</f>
        <v>89701.440000000002</v>
      </c>
      <c r="L42"/>
      <c r="N42" s="28"/>
    </row>
    <row r="43" spans="1:14" x14ac:dyDescent="0.2">
      <c r="A43" t="s">
        <v>1055</v>
      </c>
      <c r="B43" t="s">
        <v>1056</v>
      </c>
      <c r="C43" t="s">
        <v>978</v>
      </c>
      <c r="D43" t="s">
        <v>42</v>
      </c>
      <c r="E43" s="3">
        <v>84680</v>
      </c>
      <c r="F43" s="3" t="s">
        <v>2655</v>
      </c>
      <c r="G43" t="s">
        <v>9</v>
      </c>
      <c r="H43" t="s">
        <v>14</v>
      </c>
      <c r="I43" s="28" t="str">
        <f t="shared" si="0"/>
        <v>Training|Good</v>
      </c>
      <c r="J43" s="31">
        <f>VLOOKUP(Emp[[#This Row],[Bonus Criteria]], Bonus[],2,FALSE)</f>
        <v>5.8999999999999997E-2</v>
      </c>
      <c r="K43" s="32">
        <f>Emp[[#This Row],[Salary]]+Emp[[#This Row],[Salary]]*Emp[[#This Row],[Bonus Percentage]]</f>
        <v>89676.12</v>
      </c>
      <c r="L43"/>
      <c r="N43" s="28"/>
    </row>
    <row r="44" spans="1:14" x14ac:dyDescent="0.2">
      <c r="A44" t="s">
        <v>1057</v>
      </c>
      <c r="B44" t="s">
        <v>1058</v>
      </c>
      <c r="C44" t="s">
        <v>12</v>
      </c>
      <c r="D44" t="s">
        <v>50</v>
      </c>
      <c r="E44" s="3">
        <v>36860</v>
      </c>
      <c r="F44" s="3" t="s">
        <v>2650</v>
      </c>
      <c r="G44" t="s">
        <v>9</v>
      </c>
      <c r="H44" t="s">
        <v>24</v>
      </c>
      <c r="I44" s="28" t="str">
        <f t="shared" si="0"/>
        <v>Research and Development|Poor</v>
      </c>
      <c r="J44" s="31">
        <f>VLOOKUP(Emp[[#This Row],[Bonus Criteria]], Bonus[],2,FALSE)</f>
        <v>0.02</v>
      </c>
      <c r="K44" s="32">
        <f>Emp[[#This Row],[Salary]]+Emp[[#This Row],[Salary]]*Emp[[#This Row],[Bonus Percentage]]</f>
        <v>37597.199999999997</v>
      </c>
      <c r="L44"/>
      <c r="N44" s="28"/>
    </row>
    <row r="45" spans="1:14" x14ac:dyDescent="0.2">
      <c r="A45" t="s">
        <v>1059</v>
      </c>
      <c r="B45" t="s">
        <v>1060</v>
      </c>
      <c r="C45" t="s">
        <v>978</v>
      </c>
      <c r="D45" t="s">
        <v>8</v>
      </c>
      <c r="E45" s="3">
        <v>114010</v>
      </c>
      <c r="F45" s="3" t="s">
        <v>2658</v>
      </c>
      <c r="G45" t="s">
        <v>21</v>
      </c>
      <c r="H45" t="s">
        <v>28</v>
      </c>
      <c r="I45" s="28" t="str">
        <f t="shared" si="0"/>
        <v>Sales|Average</v>
      </c>
      <c r="J45" s="31">
        <f>VLOOKUP(Emp[[#This Row],[Bonus Criteria]], Bonus[],2,FALSE)</f>
        <v>2.1000000000000001E-2</v>
      </c>
      <c r="K45" s="32">
        <f>Emp[[#This Row],[Salary]]+Emp[[#This Row],[Salary]]*Emp[[#This Row],[Bonus Percentage]]</f>
        <v>116404.21</v>
      </c>
      <c r="L45"/>
      <c r="N45" s="28"/>
    </row>
    <row r="46" spans="1:14" x14ac:dyDescent="0.2">
      <c r="A46" t="s">
        <v>1061</v>
      </c>
      <c r="B46" t="s">
        <v>1062</v>
      </c>
      <c r="C46" t="s">
        <v>978</v>
      </c>
      <c r="D46" t="s">
        <v>31</v>
      </c>
      <c r="E46" s="3">
        <v>54130</v>
      </c>
      <c r="F46" s="3" t="s">
        <v>2652</v>
      </c>
      <c r="G46" t="s">
        <v>21</v>
      </c>
      <c r="H46" t="s">
        <v>51</v>
      </c>
      <c r="I46" s="28" t="str">
        <f t="shared" si="0"/>
        <v>Services|Very Poor</v>
      </c>
      <c r="J46" s="31">
        <f>VLOOKUP(Emp[[#This Row],[Bonus Criteria]], Bonus[],2,FALSE)</f>
        <v>5.0000000000000001E-3</v>
      </c>
      <c r="K46" s="32">
        <f>Emp[[#This Row],[Salary]]+Emp[[#This Row],[Salary]]*Emp[[#This Row],[Bonus Percentage]]</f>
        <v>54400.65</v>
      </c>
      <c r="L46"/>
      <c r="N46" s="28"/>
    </row>
    <row r="47" spans="1:14" x14ac:dyDescent="0.2">
      <c r="A47" t="s">
        <v>1063</v>
      </c>
      <c r="B47" t="s">
        <v>1064</v>
      </c>
      <c r="C47" t="s">
        <v>12</v>
      </c>
      <c r="D47" t="s">
        <v>37</v>
      </c>
      <c r="E47" s="3">
        <v>81720</v>
      </c>
      <c r="F47" s="3" t="s">
        <v>2655</v>
      </c>
      <c r="G47" t="s">
        <v>17</v>
      </c>
      <c r="H47" t="s">
        <v>10</v>
      </c>
      <c r="I47" s="28" t="str">
        <f t="shared" si="0"/>
        <v>Product Management|Very Good</v>
      </c>
      <c r="J47" s="31">
        <f>VLOOKUP(Emp[[#This Row],[Bonus Criteria]], Bonus[],2,FALSE)</f>
        <v>6.2E-2</v>
      </c>
      <c r="K47" s="32">
        <f>Emp[[#This Row],[Salary]]+Emp[[#This Row],[Salary]]*Emp[[#This Row],[Bonus Percentage]]</f>
        <v>86786.64</v>
      </c>
      <c r="L47"/>
      <c r="N47" s="28"/>
    </row>
    <row r="48" spans="1:14" x14ac:dyDescent="0.2">
      <c r="A48" t="s">
        <v>1065</v>
      </c>
      <c r="B48" t="s">
        <v>1066</v>
      </c>
      <c r="C48" t="s">
        <v>7</v>
      </c>
      <c r="D48" t="s">
        <v>27</v>
      </c>
      <c r="E48" s="3">
        <v>84470</v>
      </c>
      <c r="F48" s="3" t="s">
        <v>2655</v>
      </c>
      <c r="G48" t="s">
        <v>9</v>
      </c>
      <c r="H48" t="s">
        <v>28</v>
      </c>
      <c r="I48" s="28" t="str">
        <f t="shared" si="0"/>
        <v>Human Resources|Average</v>
      </c>
      <c r="J48" s="31">
        <f>VLOOKUP(Emp[[#This Row],[Bonus Criteria]], Bonus[],2,FALSE)</f>
        <v>2.7E-2</v>
      </c>
      <c r="K48" s="32">
        <f>Emp[[#This Row],[Salary]]+Emp[[#This Row],[Salary]]*Emp[[#This Row],[Bonus Percentage]]</f>
        <v>86750.69</v>
      </c>
      <c r="L48"/>
      <c r="N48" s="28"/>
    </row>
    <row r="49" spans="1:14" x14ac:dyDescent="0.2">
      <c r="A49" t="s">
        <v>1067</v>
      </c>
      <c r="B49" t="s">
        <v>1068</v>
      </c>
      <c r="C49" t="s">
        <v>12</v>
      </c>
      <c r="D49" t="s">
        <v>67</v>
      </c>
      <c r="E49" s="3">
        <v>114600</v>
      </c>
      <c r="F49" s="3" t="s">
        <v>2658</v>
      </c>
      <c r="G49" t="s">
        <v>9</v>
      </c>
      <c r="H49" t="s">
        <v>14</v>
      </c>
      <c r="I49" s="28" t="str">
        <f t="shared" si="0"/>
        <v>Marketing|Good</v>
      </c>
      <c r="J49" s="31">
        <f>VLOOKUP(Emp[[#This Row],[Bonus Criteria]], Bonus[],2,FALSE)</f>
        <v>5.8000000000000003E-2</v>
      </c>
      <c r="K49" s="32">
        <f>Emp[[#This Row],[Salary]]+Emp[[#This Row],[Salary]]*Emp[[#This Row],[Bonus Percentage]]</f>
        <v>121246.8</v>
      </c>
      <c r="L49"/>
      <c r="N49" s="28"/>
    </row>
    <row r="50" spans="1:14" x14ac:dyDescent="0.2">
      <c r="A50" t="s">
        <v>1069</v>
      </c>
      <c r="B50" t="s">
        <v>1070</v>
      </c>
      <c r="C50" t="s">
        <v>7</v>
      </c>
      <c r="D50" t="s">
        <v>42</v>
      </c>
      <c r="E50" s="3">
        <v>114690</v>
      </c>
      <c r="F50" s="3" t="s">
        <v>2658</v>
      </c>
      <c r="G50" t="s">
        <v>9</v>
      </c>
      <c r="H50" t="s">
        <v>51</v>
      </c>
      <c r="I50" s="28" t="str">
        <f t="shared" si="0"/>
        <v>Training|Very Poor</v>
      </c>
      <c r="J50" s="31">
        <f>VLOOKUP(Emp[[#This Row],[Bonus Criteria]], Bonus[],2,FALSE)</f>
        <v>5.0000000000000001E-3</v>
      </c>
      <c r="K50" s="32">
        <f>Emp[[#This Row],[Salary]]+Emp[[#This Row],[Salary]]*Emp[[#This Row],[Bonus Percentage]]</f>
        <v>115263.45</v>
      </c>
      <c r="L50"/>
      <c r="N50" s="28"/>
    </row>
    <row r="51" spans="1:14" x14ac:dyDescent="0.2">
      <c r="A51" t="s">
        <v>1071</v>
      </c>
      <c r="B51" t="s">
        <v>1072</v>
      </c>
      <c r="C51" t="s">
        <v>7</v>
      </c>
      <c r="D51" t="s">
        <v>13</v>
      </c>
      <c r="E51" s="3">
        <v>57350</v>
      </c>
      <c r="F51" s="3" t="s">
        <v>2652</v>
      </c>
      <c r="G51" t="s">
        <v>21</v>
      </c>
      <c r="H51" t="s">
        <v>14</v>
      </c>
      <c r="I51" s="28" t="str">
        <f t="shared" si="0"/>
        <v>Engineering|Good</v>
      </c>
      <c r="J51" s="31">
        <f>VLOOKUP(Emp[[#This Row],[Bonus Criteria]], Bonus[],2,FALSE)</f>
        <v>4.2999999999999997E-2</v>
      </c>
      <c r="K51" s="32">
        <f>Emp[[#This Row],[Salary]]+Emp[[#This Row],[Salary]]*Emp[[#This Row],[Bonus Percentage]]</f>
        <v>59816.05</v>
      </c>
      <c r="L51"/>
      <c r="N51" s="28"/>
    </row>
    <row r="52" spans="1:14" x14ac:dyDescent="0.2">
      <c r="A52" t="s">
        <v>1073</v>
      </c>
      <c r="B52" t="s">
        <v>1074</v>
      </c>
      <c r="C52" t="s">
        <v>12</v>
      </c>
      <c r="D52" t="s">
        <v>53</v>
      </c>
      <c r="E52" s="3">
        <v>51200</v>
      </c>
      <c r="F52" s="3" t="s">
        <v>2652</v>
      </c>
      <c r="G52" t="s">
        <v>21</v>
      </c>
      <c r="H52" t="s">
        <v>24</v>
      </c>
      <c r="I52" s="28" t="str">
        <f t="shared" si="0"/>
        <v>Accounting|Poor</v>
      </c>
      <c r="J52" s="31">
        <f>VLOOKUP(Emp[[#This Row],[Bonus Criteria]], Bonus[],2,FALSE)</f>
        <v>1.2E-2</v>
      </c>
      <c r="K52" s="32">
        <f>Emp[[#This Row],[Salary]]+Emp[[#This Row],[Salary]]*Emp[[#This Row],[Bonus Percentage]]</f>
        <v>51814.400000000001</v>
      </c>
      <c r="L52"/>
      <c r="N52" s="28"/>
    </row>
    <row r="53" spans="1:14" x14ac:dyDescent="0.2">
      <c r="A53" t="s">
        <v>1075</v>
      </c>
      <c r="B53" t="s">
        <v>1076</v>
      </c>
      <c r="C53" t="s">
        <v>12</v>
      </c>
      <c r="D53" t="s">
        <v>27</v>
      </c>
      <c r="E53" s="3">
        <v>85260</v>
      </c>
      <c r="F53" s="3" t="s">
        <v>2655</v>
      </c>
      <c r="G53" t="s">
        <v>9</v>
      </c>
      <c r="H53" t="s">
        <v>24</v>
      </c>
      <c r="I53" s="28" t="str">
        <f t="shared" si="0"/>
        <v>Human Resources|Poor</v>
      </c>
      <c r="J53" s="31">
        <f>VLOOKUP(Emp[[#This Row],[Bonus Criteria]], Bonus[],2,FALSE)</f>
        <v>1.2999999999999999E-2</v>
      </c>
      <c r="K53" s="32">
        <f>Emp[[#This Row],[Salary]]+Emp[[#This Row],[Salary]]*Emp[[#This Row],[Bonus Percentage]]</f>
        <v>86368.38</v>
      </c>
      <c r="L53"/>
      <c r="N53" s="28"/>
    </row>
    <row r="54" spans="1:14" x14ac:dyDescent="0.2">
      <c r="A54" t="s">
        <v>1077</v>
      </c>
      <c r="B54" t="s">
        <v>1078</v>
      </c>
      <c r="C54" t="s">
        <v>12</v>
      </c>
      <c r="D54" t="s">
        <v>31</v>
      </c>
      <c r="E54" s="3">
        <v>71230</v>
      </c>
      <c r="F54" s="3" t="s">
        <v>2654</v>
      </c>
      <c r="G54" t="s">
        <v>21</v>
      </c>
      <c r="H54" t="s">
        <v>51</v>
      </c>
      <c r="I54" s="28" t="str">
        <f t="shared" si="0"/>
        <v>Services|Very Poor</v>
      </c>
      <c r="J54" s="31">
        <f>VLOOKUP(Emp[[#This Row],[Bonus Criteria]], Bonus[],2,FALSE)</f>
        <v>5.0000000000000001E-3</v>
      </c>
      <c r="K54" s="32">
        <f>Emp[[#This Row],[Salary]]+Emp[[#This Row],[Salary]]*Emp[[#This Row],[Bonus Percentage]]</f>
        <v>71586.149999999994</v>
      </c>
      <c r="L54"/>
      <c r="N54" s="28"/>
    </row>
    <row r="55" spans="1:14" x14ac:dyDescent="0.2">
      <c r="A55" t="s">
        <v>1079</v>
      </c>
      <c r="B55" t="s">
        <v>1080</v>
      </c>
      <c r="C55" t="s">
        <v>12</v>
      </c>
      <c r="D55" t="s">
        <v>37</v>
      </c>
      <c r="E55" s="3">
        <v>107660</v>
      </c>
      <c r="F55" s="3" t="s">
        <v>2657</v>
      </c>
      <c r="G55" t="s">
        <v>17</v>
      </c>
      <c r="H55" t="s">
        <v>14</v>
      </c>
      <c r="I55" s="28" t="str">
        <f t="shared" si="0"/>
        <v>Product Management|Good</v>
      </c>
      <c r="J55" s="31">
        <f>VLOOKUP(Emp[[#This Row],[Bonus Criteria]], Bonus[],2,FALSE)</f>
        <v>4.1000000000000002E-2</v>
      </c>
      <c r="K55" s="32">
        <f>Emp[[#This Row],[Salary]]+Emp[[#This Row],[Salary]]*Emp[[#This Row],[Bonus Percentage]]</f>
        <v>112074.06</v>
      </c>
      <c r="L55"/>
      <c r="N55" s="28"/>
    </row>
    <row r="56" spans="1:14" x14ac:dyDescent="0.2">
      <c r="A56" t="s">
        <v>1081</v>
      </c>
      <c r="B56" t="s">
        <v>1082</v>
      </c>
      <c r="C56" t="s">
        <v>12</v>
      </c>
      <c r="D56" t="s">
        <v>13</v>
      </c>
      <c r="E56" s="3">
        <v>75230</v>
      </c>
      <c r="F56" s="3" t="s">
        <v>2654</v>
      </c>
      <c r="G56" t="s">
        <v>21</v>
      </c>
      <c r="H56" t="s">
        <v>24</v>
      </c>
      <c r="I56" s="28" t="str">
        <f t="shared" si="0"/>
        <v>Engineering|Poor</v>
      </c>
      <c r="J56" s="31">
        <f>VLOOKUP(Emp[[#This Row],[Bonus Criteria]], Bonus[],2,FALSE)</f>
        <v>1.0999999999999999E-2</v>
      </c>
      <c r="K56" s="32">
        <f>Emp[[#This Row],[Salary]]+Emp[[#This Row],[Salary]]*Emp[[#This Row],[Bonus Percentage]]</f>
        <v>76057.53</v>
      </c>
      <c r="L56"/>
      <c r="N56" s="28"/>
    </row>
    <row r="57" spans="1:14" x14ac:dyDescent="0.2">
      <c r="A57" t="s">
        <v>1083</v>
      </c>
      <c r="B57" t="s">
        <v>1084</v>
      </c>
      <c r="C57" t="s">
        <v>12</v>
      </c>
      <c r="D57" t="s">
        <v>67</v>
      </c>
      <c r="E57" s="3">
        <v>108080</v>
      </c>
      <c r="F57" s="3" t="s">
        <v>2657</v>
      </c>
      <c r="G57" t="s">
        <v>17</v>
      </c>
      <c r="H57" t="s">
        <v>28</v>
      </c>
      <c r="I57" s="28" t="str">
        <f t="shared" si="0"/>
        <v>Marketing|Average</v>
      </c>
      <c r="J57" s="31">
        <f>VLOOKUP(Emp[[#This Row],[Bonus Criteria]], Bonus[],2,FALSE)</f>
        <v>3.5000000000000003E-2</v>
      </c>
      <c r="K57" s="32">
        <f>Emp[[#This Row],[Salary]]+Emp[[#This Row],[Salary]]*Emp[[#This Row],[Bonus Percentage]]</f>
        <v>111862.8</v>
      </c>
      <c r="L57"/>
      <c r="N57" s="28"/>
    </row>
    <row r="58" spans="1:14" x14ac:dyDescent="0.2">
      <c r="A58" t="s">
        <v>1085</v>
      </c>
      <c r="B58" t="s">
        <v>1086</v>
      </c>
      <c r="C58" t="s">
        <v>7</v>
      </c>
      <c r="D58" t="s">
        <v>20</v>
      </c>
      <c r="E58" s="3">
        <v>28480</v>
      </c>
      <c r="F58" s="3" t="s">
        <v>2649</v>
      </c>
      <c r="G58" t="s">
        <v>21</v>
      </c>
      <c r="H58" t="s">
        <v>14</v>
      </c>
      <c r="I58" s="28" t="str">
        <f t="shared" si="0"/>
        <v>Legal|Good</v>
      </c>
      <c r="J58" s="31">
        <f>VLOOKUP(Emp[[#This Row],[Bonus Criteria]], Bonus[],2,FALSE)</f>
        <v>5.3999999999999999E-2</v>
      </c>
      <c r="K58" s="32">
        <f>Emp[[#This Row],[Salary]]+Emp[[#This Row],[Salary]]*Emp[[#This Row],[Bonus Percentage]]</f>
        <v>30017.919999999998</v>
      </c>
      <c r="L58"/>
      <c r="N58" s="28"/>
    </row>
    <row r="59" spans="1:14" x14ac:dyDescent="0.2">
      <c r="A59" t="s">
        <v>1087</v>
      </c>
      <c r="B59" t="s">
        <v>1088</v>
      </c>
      <c r="C59" t="s">
        <v>7</v>
      </c>
      <c r="D59" t="s">
        <v>23</v>
      </c>
      <c r="E59" s="3">
        <v>56620</v>
      </c>
      <c r="F59" s="3" t="s">
        <v>2652</v>
      </c>
      <c r="G59" t="s">
        <v>17</v>
      </c>
      <c r="H59" t="s">
        <v>28</v>
      </c>
      <c r="I59" s="28" t="str">
        <f t="shared" si="0"/>
        <v>Support|Average</v>
      </c>
      <c r="J59" s="31">
        <f>VLOOKUP(Emp[[#This Row],[Bonus Criteria]], Bonus[],2,FALSE)</f>
        <v>2.8000000000000001E-2</v>
      </c>
      <c r="K59" s="32">
        <f>Emp[[#This Row],[Salary]]+Emp[[#This Row],[Salary]]*Emp[[#This Row],[Bonus Percentage]]</f>
        <v>58205.36</v>
      </c>
      <c r="L59"/>
      <c r="N59" s="28"/>
    </row>
    <row r="60" spans="1:14" x14ac:dyDescent="0.2">
      <c r="A60" t="s">
        <v>1089</v>
      </c>
      <c r="B60" t="s">
        <v>1090</v>
      </c>
      <c r="C60" t="s">
        <v>7</v>
      </c>
      <c r="D60" t="s">
        <v>8</v>
      </c>
      <c r="E60" s="3">
        <v>103550</v>
      </c>
      <c r="F60" s="3" t="s">
        <v>2657</v>
      </c>
      <c r="G60" t="s">
        <v>17</v>
      </c>
      <c r="H60" t="s">
        <v>28</v>
      </c>
      <c r="I60" s="28" t="str">
        <f t="shared" si="0"/>
        <v>Sales|Average</v>
      </c>
      <c r="J60" s="31">
        <f>VLOOKUP(Emp[[#This Row],[Bonus Criteria]], Bonus[],2,FALSE)</f>
        <v>2.1000000000000001E-2</v>
      </c>
      <c r="K60" s="32">
        <f>Emp[[#This Row],[Salary]]+Emp[[#This Row],[Salary]]*Emp[[#This Row],[Bonus Percentage]]</f>
        <v>105724.55</v>
      </c>
      <c r="L60"/>
      <c r="N60" s="28"/>
    </row>
    <row r="61" spans="1:14" x14ac:dyDescent="0.2">
      <c r="A61" t="s">
        <v>1091</v>
      </c>
      <c r="B61" t="s">
        <v>1092</v>
      </c>
      <c r="C61" t="s">
        <v>12</v>
      </c>
      <c r="D61" t="s">
        <v>34</v>
      </c>
      <c r="E61" s="3">
        <v>78500</v>
      </c>
      <c r="F61" s="3" t="s">
        <v>2654</v>
      </c>
      <c r="G61" t="s">
        <v>21</v>
      </c>
      <c r="H61" t="s">
        <v>10</v>
      </c>
      <c r="I61" s="28" t="str">
        <f t="shared" si="0"/>
        <v>Business Development|Very Good</v>
      </c>
      <c r="J61" s="31">
        <f>VLOOKUP(Emp[[#This Row],[Bonus Criteria]], Bonus[],2,FALSE)</f>
        <v>7.2999999999999995E-2</v>
      </c>
      <c r="K61" s="32">
        <f>Emp[[#This Row],[Salary]]+Emp[[#This Row],[Salary]]*Emp[[#This Row],[Bonus Percentage]]</f>
        <v>84230.5</v>
      </c>
      <c r="L61"/>
      <c r="N61" s="28"/>
    </row>
    <row r="62" spans="1:14" x14ac:dyDescent="0.2">
      <c r="A62" t="s">
        <v>1093</v>
      </c>
      <c r="B62" t="s">
        <v>1094</v>
      </c>
      <c r="C62" t="s">
        <v>7</v>
      </c>
      <c r="D62" t="s">
        <v>20</v>
      </c>
      <c r="E62" s="3">
        <v>93930</v>
      </c>
      <c r="F62" s="3" t="s">
        <v>2656</v>
      </c>
      <c r="G62" t="s">
        <v>21</v>
      </c>
      <c r="H62" t="s">
        <v>14</v>
      </c>
      <c r="I62" s="28" t="str">
        <f t="shared" si="0"/>
        <v>Legal|Good</v>
      </c>
      <c r="J62" s="31">
        <f>VLOOKUP(Emp[[#This Row],[Bonus Criteria]], Bonus[],2,FALSE)</f>
        <v>5.3999999999999999E-2</v>
      </c>
      <c r="K62" s="32">
        <f>Emp[[#This Row],[Salary]]+Emp[[#This Row],[Salary]]*Emp[[#This Row],[Bonus Percentage]]</f>
        <v>99002.22</v>
      </c>
      <c r="L62"/>
      <c r="N62" s="28"/>
    </row>
    <row r="63" spans="1:14" x14ac:dyDescent="0.2">
      <c r="A63" t="s">
        <v>1095</v>
      </c>
      <c r="B63" t="s">
        <v>1096</v>
      </c>
      <c r="C63" t="s">
        <v>7</v>
      </c>
      <c r="D63" t="s">
        <v>42</v>
      </c>
      <c r="E63" s="3">
        <v>55310</v>
      </c>
      <c r="F63" s="3" t="s">
        <v>2652</v>
      </c>
      <c r="G63" t="s">
        <v>21</v>
      </c>
      <c r="H63" t="s">
        <v>51</v>
      </c>
      <c r="I63" s="28" t="str">
        <f t="shared" si="0"/>
        <v>Training|Very Poor</v>
      </c>
      <c r="J63" s="31">
        <f>VLOOKUP(Emp[[#This Row],[Bonus Criteria]], Bonus[],2,FALSE)</f>
        <v>5.0000000000000001E-3</v>
      </c>
      <c r="K63" s="32">
        <f>Emp[[#This Row],[Salary]]+Emp[[#This Row],[Salary]]*Emp[[#This Row],[Bonus Percentage]]</f>
        <v>55586.55</v>
      </c>
      <c r="L63"/>
      <c r="N63" s="28"/>
    </row>
    <row r="64" spans="1:14" x14ac:dyDescent="0.2">
      <c r="A64" t="s">
        <v>1097</v>
      </c>
      <c r="B64" t="s">
        <v>1098</v>
      </c>
      <c r="C64" t="s">
        <v>7</v>
      </c>
      <c r="D64" t="s">
        <v>50</v>
      </c>
      <c r="E64" s="3">
        <v>49670</v>
      </c>
      <c r="F64" s="3" t="s">
        <v>2651</v>
      </c>
      <c r="G64" t="s">
        <v>17</v>
      </c>
      <c r="H64" t="s">
        <v>24</v>
      </c>
      <c r="I64" s="28" t="str">
        <f t="shared" si="0"/>
        <v>Research and Development|Poor</v>
      </c>
      <c r="J64" s="31">
        <f>VLOOKUP(Emp[[#This Row],[Bonus Criteria]], Bonus[],2,FALSE)</f>
        <v>0.02</v>
      </c>
      <c r="K64" s="32">
        <f>Emp[[#This Row],[Salary]]+Emp[[#This Row],[Salary]]*Emp[[#This Row],[Bonus Percentage]]</f>
        <v>50663.4</v>
      </c>
      <c r="L64"/>
      <c r="N64" s="28"/>
    </row>
    <row r="65" spans="1:14" x14ac:dyDescent="0.2">
      <c r="A65" t="s">
        <v>1099</v>
      </c>
      <c r="B65" t="s">
        <v>1100</v>
      </c>
      <c r="C65" t="s">
        <v>7</v>
      </c>
      <c r="D65" t="s">
        <v>37</v>
      </c>
      <c r="E65" s="3">
        <v>40770</v>
      </c>
      <c r="F65" s="3" t="s">
        <v>2651</v>
      </c>
      <c r="G65" t="s">
        <v>17</v>
      </c>
      <c r="H65" t="s">
        <v>28</v>
      </c>
      <c r="I65" s="28" t="str">
        <f t="shared" si="0"/>
        <v>Product Management|Average</v>
      </c>
      <c r="J65" s="31">
        <f>VLOOKUP(Emp[[#This Row],[Bonus Criteria]], Bonus[],2,FALSE)</f>
        <v>3.2000000000000001E-2</v>
      </c>
      <c r="K65" s="32">
        <f>Emp[[#This Row],[Salary]]+Emp[[#This Row],[Salary]]*Emp[[#This Row],[Bonus Percentage]]</f>
        <v>42074.64</v>
      </c>
      <c r="L65"/>
      <c r="N65" s="28"/>
    </row>
    <row r="66" spans="1:14" x14ac:dyDescent="0.2">
      <c r="A66" t="s">
        <v>1101</v>
      </c>
      <c r="B66" t="s">
        <v>1102</v>
      </c>
      <c r="C66" t="s">
        <v>7</v>
      </c>
      <c r="D66" t="s">
        <v>37</v>
      </c>
      <c r="E66" s="3">
        <v>106780</v>
      </c>
      <c r="F66" s="3" t="s">
        <v>2657</v>
      </c>
      <c r="G66" t="s">
        <v>21</v>
      </c>
      <c r="H66" t="s">
        <v>24</v>
      </c>
      <c r="I66" s="28" t="str">
        <f t="shared" ref="I66:I129" si="1">D66&amp;"|"&amp;H66</f>
        <v>Product Management|Poor</v>
      </c>
      <c r="J66" s="31">
        <f>VLOOKUP(Emp[[#This Row],[Bonus Criteria]], Bonus[],2,FALSE)</f>
        <v>0.01</v>
      </c>
      <c r="K66" s="32">
        <f>Emp[[#This Row],[Salary]]+Emp[[#This Row],[Salary]]*Emp[[#This Row],[Bonus Percentage]]</f>
        <v>107847.8</v>
      </c>
      <c r="L66"/>
      <c r="N66" s="28"/>
    </row>
    <row r="67" spans="1:14" x14ac:dyDescent="0.2">
      <c r="A67" t="s">
        <v>1103</v>
      </c>
      <c r="B67" t="s">
        <v>1104</v>
      </c>
      <c r="C67" t="s">
        <v>12</v>
      </c>
      <c r="D67" t="s">
        <v>27</v>
      </c>
      <c r="E67" s="3">
        <v>100730</v>
      </c>
      <c r="F67" s="3" t="s">
        <v>2657</v>
      </c>
      <c r="G67" t="s">
        <v>21</v>
      </c>
      <c r="H67" t="s">
        <v>28</v>
      </c>
      <c r="I67" s="28" t="str">
        <f t="shared" si="1"/>
        <v>Human Resources|Average</v>
      </c>
      <c r="J67" s="31">
        <f>VLOOKUP(Emp[[#This Row],[Bonus Criteria]], Bonus[],2,FALSE)</f>
        <v>2.7E-2</v>
      </c>
      <c r="K67" s="32">
        <f>Emp[[#This Row],[Salary]]+Emp[[#This Row],[Salary]]*Emp[[#This Row],[Bonus Percentage]]</f>
        <v>103449.71</v>
      </c>
      <c r="L67"/>
      <c r="N67" s="28"/>
    </row>
    <row r="68" spans="1:14" x14ac:dyDescent="0.2">
      <c r="A68" t="s">
        <v>1105</v>
      </c>
      <c r="B68" t="s">
        <v>1106</v>
      </c>
      <c r="C68" t="s">
        <v>978</v>
      </c>
      <c r="D68" t="s">
        <v>31</v>
      </c>
      <c r="E68" s="3">
        <v>74620</v>
      </c>
      <c r="F68" s="3" t="s">
        <v>2654</v>
      </c>
      <c r="G68" t="s">
        <v>21</v>
      </c>
      <c r="H68" t="s">
        <v>24</v>
      </c>
      <c r="I68" s="28" t="str">
        <f t="shared" si="1"/>
        <v>Services|Poor</v>
      </c>
      <c r="J68" s="31">
        <f>VLOOKUP(Emp[[#This Row],[Bonus Criteria]], Bonus[],2,FALSE)</f>
        <v>1.4999999999999999E-2</v>
      </c>
      <c r="K68" s="32">
        <f>Emp[[#This Row],[Salary]]+Emp[[#This Row],[Salary]]*Emp[[#This Row],[Bonus Percentage]]</f>
        <v>75739.3</v>
      </c>
      <c r="L68"/>
      <c r="N68" s="28"/>
    </row>
    <row r="69" spans="1:14" x14ac:dyDescent="0.2">
      <c r="A69" t="s">
        <v>1107</v>
      </c>
      <c r="B69" t="s">
        <v>1108</v>
      </c>
      <c r="C69" t="s">
        <v>7</v>
      </c>
      <c r="D69" t="s">
        <v>37</v>
      </c>
      <c r="E69" s="3">
        <v>40450</v>
      </c>
      <c r="F69" s="3" t="s">
        <v>2651</v>
      </c>
      <c r="G69" t="s">
        <v>21</v>
      </c>
      <c r="H69" t="s">
        <v>28</v>
      </c>
      <c r="I69" s="28" t="str">
        <f t="shared" si="1"/>
        <v>Product Management|Average</v>
      </c>
      <c r="J69" s="31">
        <f>VLOOKUP(Emp[[#This Row],[Bonus Criteria]], Bonus[],2,FALSE)</f>
        <v>3.2000000000000001E-2</v>
      </c>
      <c r="K69" s="32">
        <f>Emp[[#This Row],[Salary]]+Emp[[#This Row],[Salary]]*Emp[[#This Row],[Bonus Percentage]]</f>
        <v>41744.400000000001</v>
      </c>
      <c r="L69"/>
      <c r="N69" s="28"/>
    </row>
    <row r="70" spans="1:14" x14ac:dyDescent="0.2">
      <c r="A70" t="s">
        <v>1109</v>
      </c>
      <c r="B70" t="s">
        <v>1110</v>
      </c>
      <c r="C70" t="s">
        <v>7</v>
      </c>
      <c r="D70" t="s">
        <v>31</v>
      </c>
      <c r="E70" s="3">
        <v>60560</v>
      </c>
      <c r="F70" s="3" t="s">
        <v>2653</v>
      </c>
      <c r="G70" t="s">
        <v>17</v>
      </c>
      <c r="H70" t="s">
        <v>28</v>
      </c>
      <c r="I70" s="28" t="str">
        <f t="shared" si="1"/>
        <v>Services|Average</v>
      </c>
      <c r="J70" s="31">
        <f>VLOOKUP(Emp[[#This Row],[Bonus Criteria]], Bonus[],2,FALSE)</f>
        <v>2.3E-2</v>
      </c>
      <c r="K70" s="32">
        <f>Emp[[#This Row],[Salary]]+Emp[[#This Row],[Salary]]*Emp[[#This Row],[Bonus Percentage]]</f>
        <v>61952.88</v>
      </c>
      <c r="L70"/>
      <c r="N70" s="28"/>
    </row>
    <row r="71" spans="1:14" x14ac:dyDescent="0.2">
      <c r="A71" t="s">
        <v>1111</v>
      </c>
      <c r="B71" t="s">
        <v>1112</v>
      </c>
      <c r="C71" t="s">
        <v>7</v>
      </c>
      <c r="D71" t="s">
        <v>20</v>
      </c>
      <c r="E71" s="3">
        <v>114900</v>
      </c>
      <c r="F71" s="3" t="s">
        <v>2658</v>
      </c>
      <c r="G71" t="s">
        <v>21</v>
      </c>
      <c r="H71" t="s">
        <v>28</v>
      </c>
      <c r="I71" s="28" t="str">
        <f t="shared" si="1"/>
        <v>Legal|Average</v>
      </c>
      <c r="J71" s="31">
        <f>VLOOKUP(Emp[[#This Row],[Bonus Criteria]], Bonus[],2,FALSE)</f>
        <v>2.1000000000000001E-2</v>
      </c>
      <c r="K71" s="32">
        <f>Emp[[#This Row],[Salary]]+Emp[[#This Row],[Salary]]*Emp[[#This Row],[Bonus Percentage]]</f>
        <v>117312.9</v>
      </c>
      <c r="L71"/>
      <c r="N71" s="28"/>
    </row>
    <row r="72" spans="1:14" x14ac:dyDescent="0.2">
      <c r="A72" t="s">
        <v>1113</v>
      </c>
      <c r="B72" t="s">
        <v>1114</v>
      </c>
      <c r="C72" t="s">
        <v>7</v>
      </c>
      <c r="D72" t="s">
        <v>27</v>
      </c>
      <c r="E72" s="3">
        <v>69860</v>
      </c>
      <c r="F72" s="3" t="s">
        <v>2653</v>
      </c>
      <c r="G72" t="s">
        <v>21</v>
      </c>
      <c r="H72" t="s">
        <v>28</v>
      </c>
      <c r="I72" s="28" t="str">
        <f t="shared" si="1"/>
        <v>Human Resources|Average</v>
      </c>
      <c r="J72" s="31">
        <f>VLOOKUP(Emp[[#This Row],[Bonus Criteria]], Bonus[],2,FALSE)</f>
        <v>2.7E-2</v>
      </c>
      <c r="K72" s="32">
        <f>Emp[[#This Row],[Salary]]+Emp[[#This Row],[Salary]]*Emp[[#This Row],[Bonus Percentage]]</f>
        <v>71746.22</v>
      </c>
      <c r="L72"/>
      <c r="N72" s="28"/>
    </row>
    <row r="73" spans="1:14" x14ac:dyDescent="0.2">
      <c r="A73" t="s">
        <v>1115</v>
      </c>
      <c r="B73" t="s">
        <v>1116</v>
      </c>
      <c r="C73" t="s">
        <v>12</v>
      </c>
      <c r="D73" t="s">
        <v>31</v>
      </c>
      <c r="E73" s="3">
        <v>51320</v>
      </c>
      <c r="F73" s="3" t="s">
        <v>2652</v>
      </c>
      <c r="G73" t="s">
        <v>21</v>
      </c>
      <c r="H73" t="s">
        <v>51</v>
      </c>
      <c r="I73" s="28" t="str">
        <f t="shared" si="1"/>
        <v>Services|Very Poor</v>
      </c>
      <c r="J73" s="31">
        <f>VLOOKUP(Emp[[#This Row],[Bonus Criteria]], Bonus[],2,FALSE)</f>
        <v>5.0000000000000001E-3</v>
      </c>
      <c r="K73" s="32">
        <f>Emp[[#This Row],[Salary]]+Emp[[#This Row],[Salary]]*Emp[[#This Row],[Bonus Percentage]]</f>
        <v>51576.6</v>
      </c>
      <c r="L73"/>
      <c r="N73" s="28"/>
    </row>
    <row r="74" spans="1:14" x14ac:dyDescent="0.2">
      <c r="A74" t="s">
        <v>1117</v>
      </c>
      <c r="B74" t="s">
        <v>1118</v>
      </c>
      <c r="C74" t="s">
        <v>7</v>
      </c>
      <c r="D74" t="s">
        <v>42</v>
      </c>
      <c r="E74" s="3">
        <v>103600</v>
      </c>
      <c r="F74" s="3" t="s">
        <v>2657</v>
      </c>
      <c r="G74" t="s">
        <v>9</v>
      </c>
      <c r="H74" t="s">
        <v>14</v>
      </c>
      <c r="I74" s="28" t="str">
        <f t="shared" si="1"/>
        <v>Training|Good</v>
      </c>
      <c r="J74" s="31">
        <f>VLOOKUP(Emp[[#This Row],[Bonus Criteria]], Bonus[],2,FALSE)</f>
        <v>5.8999999999999997E-2</v>
      </c>
      <c r="K74" s="32">
        <f>Emp[[#This Row],[Salary]]+Emp[[#This Row],[Salary]]*Emp[[#This Row],[Bonus Percentage]]</f>
        <v>109712.4</v>
      </c>
      <c r="L74"/>
      <c r="N74" s="28"/>
    </row>
    <row r="75" spans="1:14" x14ac:dyDescent="0.2">
      <c r="A75" t="s">
        <v>1119</v>
      </c>
      <c r="B75" t="s">
        <v>1120</v>
      </c>
      <c r="C75" t="s">
        <v>7</v>
      </c>
      <c r="D75" t="s">
        <v>67</v>
      </c>
      <c r="E75" s="3">
        <v>53540</v>
      </c>
      <c r="F75" s="3" t="s">
        <v>2652</v>
      </c>
      <c r="G75" t="s">
        <v>21</v>
      </c>
      <c r="H75" t="s">
        <v>24</v>
      </c>
      <c r="I75" s="28" t="str">
        <f t="shared" si="1"/>
        <v>Marketing|Poor</v>
      </c>
      <c r="J75" s="31">
        <f>VLOOKUP(Emp[[#This Row],[Bonus Criteria]], Bonus[],2,FALSE)</f>
        <v>1.2999999999999999E-2</v>
      </c>
      <c r="K75" s="32">
        <f>Emp[[#This Row],[Salary]]+Emp[[#This Row],[Salary]]*Emp[[#This Row],[Bonus Percentage]]</f>
        <v>54236.02</v>
      </c>
      <c r="L75"/>
      <c r="N75" s="28"/>
    </row>
    <row r="76" spans="1:14" x14ac:dyDescent="0.2">
      <c r="A76" t="s">
        <v>1121</v>
      </c>
      <c r="B76" t="s">
        <v>1122</v>
      </c>
      <c r="C76" t="s">
        <v>12</v>
      </c>
      <c r="D76" t="s">
        <v>8</v>
      </c>
      <c r="E76" s="3">
        <v>98740</v>
      </c>
      <c r="F76" s="3" t="s">
        <v>2656</v>
      </c>
      <c r="G76" t="s">
        <v>17</v>
      </c>
      <c r="H76" t="s">
        <v>24</v>
      </c>
      <c r="I76" s="28" t="str">
        <f t="shared" si="1"/>
        <v>Sales|Poor</v>
      </c>
      <c r="J76" s="31">
        <f>VLOOKUP(Emp[[#This Row],[Bonus Criteria]], Bonus[],2,FALSE)</f>
        <v>1.2E-2</v>
      </c>
      <c r="K76" s="32">
        <f>Emp[[#This Row],[Salary]]+Emp[[#This Row],[Salary]]*Emp[[#This Row],[Bonus Percentage]]</f>
        <v>99924.88</v>
      </c>
      <c r="L76"/>
      <c r="N76" s="28"/>
    </row>
    <row r="77" spans="1:14" x14ac:dyDescent="0.2">
      <c r="A77" t="s">
        <v>1123</v>
      </c>
      <c r="B77" t="s">
        <v>1124</v>
      </c>
      <c r="C77" t="s">
        <v>7</v>
      </c>
      <c r="D77" t="s">
        <v>23</v>
      </c>
      <c r="E77" s="3">
        <v>115090</v>
      </c>
      <c r="F77" s="3" t="s">
        <v>2658</v>
      </c>
      <c r="G77" t="s">
        <v>21</v>
      </c>
      <c r="H77" t="s">
        <v>28</v>
      </c>
      <c r="I77" s="28" t="str">
        <f t="shared" si="1"/>
        <v>Support|Average</v>
      </c>
      <c r="J77" s="31">
        <f>VLOOKUP(Emp[[#This Row],[Bonus Criteria]], Bonus[],2,FALSE)</f>
        <v>2.8000000000000001E-2</v>
      </c>
      <c r="K77" s="32">
        <f>Emp[[#This Row],[Salary]]+Emp[[#This Row],[Salary]]*Emp[[#This Row],[Bonus Percentage]]</f>
        <v>118312.52</v>
      </c>
      <c r="L77"/>
      <c r="N77" s="28"/>
    </row>
    <row r="78" spans="1:14" x14ac:dyDescent="0.2">
      <c r="A78" t="s">
        <v>1125</v>
      </c>
      <c r="B78" t="s">
        <v>1126</v>
      </c>
      <c r="C78" t="s">
        <v>7</v>
      </c>
      <c r="D78" t="s">
        <v>67</v>
      </c>
      <c r="E78" s="3">
        <v>51910</v>
      </c>
      <c r="F78" s="3" t="s">
        <v>2652</v>
      </c>
      <c r="G78" t="s">
        <v>21</v>
      </c>
      <c r="H78" t="s">
        <v>14</v>
      </c>
      <c r="I78" s="28" t="str">
        <f t="shared" si="1"/>
        <v>Marketing|Good</v>
      </c>
      <c r="J78" s="31">
        <f>VLOOKUP(Emp[[#This Row],[Bonus Criteria]], Bonus[],2,FALSE)</f>
        <v>5.8000000000000003E-2</v>
      </c>
      <c r="K78" s="32">
        <f>Emp[[#This Row],[Salary]]+Emp[[#This Row],[Salary]]*Emp[[#This Row],[Bonus Percentage]]</f>
        <v>54920.78</v>
      </c>
      <c r="L78"/>
      <c r="N78" s="28"/>
    </row>
    <row r="79" spans="1:14" x14ac:dyDescent="0.2">
      <c r="A79" t="s">
        <v>1127</v>
      </c>
      <c r="B79" t="s">
        <v>1128</v>
      </c>
      <c r="C79" t="s">
        <v>7</v>
      </c>
      <c r="D79" t="s">
        <v>31</v>
      </c>
      <c r="E79" s="3">
        <v>88690</v>
      </c>
      <c r="F79" s="3" t="s">
        <v>2655</v>
      </c>
      <c r="G79" t="s">
        <v>9</v>
      </c>
      <c r="H79" t="s">
        <v>24</v>
      </c>
      <c r="I79" s="28" t="str">
        <f t="shared" si="1"/>
        <v>Services|Poor</v>
      </c>
      <c r="J79" s="31">
        <f>VLOOKUP(Emp[[#This Row],[Bonus Criteria]], Bonus[],2,FALSE)</f>
        <v>1.4999999999999999E-2</v>
      </c>
      <c r="K79" s="32">
        <f>Emp[[#This Row],[Salary]]+Emp[[#This Row],[Salary]]*Emp[[#This Row],[Bonus Percentage]]</f>
        <v>90020.35</v>
      </c>
      <c r="L79"/>
      <c r="N79" s="28"/>
    </row>
    <row r="80" spans="1:14" x14ac:dyDescent="0.2">
      <c r="A80" t="s">
        <v>1129</v>
      </c>
      <c r="B80" t="s">
        <v>1130</v>
      </c>
      <c r="C80" t="s">
        <v>12</v>
      </c>
      <c r="D80" t="s">
        <v>27</v>
      </c>
      <c r="E80" s="3">
        <v>35940</v>
      </c>
      <c r="F80" s="3" t="s">
        <v>2650</v>
      </c>
      <c r="G80" t="s">
        <v>21</v>
      </c>
      <c r="H80" t="s">
        <v>28</v>
      </c>
      <c r="I80" s="28" t="str">
        <f t="shared" si="1"/>
        <v>Human Resources|Average</v>
      </c>
      <c r="J80" s="31">
        <f>VLOOKUP(Emp[[#This Row],[Bonus Criteria]], Bonus[],2,FALSE)</f>
        <v>2.7E-2</v>
      </c>
      <c r="K80" s="32">
        <f>Emp[[#This Row],[Salary]]+Emp[[#This Row],[Salary]]*Emp[[#This Row],[Bonus Percentage]]</f>
        <v>36910.379999999997</v>
      </c>
      <c r="L80"/>
      <c r="N80" s="28"/>
    </row>
    <row r="81" spans="1:14" x14ac:dyDescent="0.2">
      <c r="A81" t="s">
        <v>1131</v>
      </c>
      <c r="B81" t="s">
        <v>1132</v>
      </c>
      <c r="C81" t="s">
        <v>7</v>
      </c>
      <c r="D81" t="s">
        <v>20</v>
      </c>
      <c r="E81" s="3">
        <v>109190</v>
      </c>
      <c r="F81" s="3" t="s">
        <v>2657</v>
      </c>
      <c r="G81" t="s">
        <v>17</v>
      </c>
      <c r="H81" t="s">
        <v>28</v>
      </c>
      <c r="I81" s="28" t="str">
        <f t="shared" si="1"/>
        <v>Legal|Average</v>
      </c>
      <c r="J81" s="31">
        <f>VLOOKUP(Emp[[#This Row],[Bonus Criteria]], Bonus[],2,FALSE)</f>
        <v>2.1000000000000001E-2</v>
      </c>
      <c r="K81" s="32">
        <f>Emp[[#This Row],[Salary]]+Emp[[#This Row],[Salary]]*Emp[[#This Row],[Bonus Percentage]]</f>
        <v>111482.99</v>
      </c>
      <c r="L81"/>
      <c r="N81" s="28"/>
    </row>
    <row r="82" spans="1:14" x14ac:dyDescent="0.2">
      <c r="A82" t="s">
        <v>1133</v>
      </c>
      <c r="B82" t="s">
        <v>1134</v>
      </c>
      <c r="C82" t="s">
        <v>7</v>
      </c>
      <c r="D82" t="s">
        <v>67</v>
      </c>
      <c r="E82" s="3">
        <v>89610</v>
      </c>
      <c r="F82" s="3" t="s">
        <v>2655</v>
      </c>
      <c r="G82" t="s">
        <v>9</v>
      </c>
      <c r="H82" t="s">
        <v>14</v>
      </c>
      <c r="I82" s="28" t="str">
        <f t="shared" si="1"/>
        <v>Marketing|Good</v>
      </c>
      <c r="J82" s="31">
        <f>VLOOKUP(Emp[[#This Row],[Bonus Criteria]], Bonus[],2,FALSE)</f>
        <v>5.8000000000000003E-2</v>
      </c>
      <c r="K82" s="32">
        <f>Emp[[#This Row],[Salary]]+Emp[[#This Row],[Salary]]*Emp[[#This Row],[Bonus Percentage]]</f>
        <v>94807.38</v>
      </c>
      <c r="L82"/>
      <c r="N82" s="28"/>
    </row>
    <row r="83" spans="1:14" x14ac:dyDescent="0.2">
      <c r="A83" t="s">
        <v>1135</v>
      </c>
      <c r="B83" t="s">
        <v>1136</v>
      </c>
      <c r="C83" t="s">
        <v>12</v>
      </c>
      <c r="D83" t="s">
        <v>23</v>
      </c>
      <c r="E83" s="3">
        <v>109760</v>
      </c>
      <c r="F83" s="3" t="s">
        <v>2657</v>
      </c>
      <c r="G83" t="s">
        <v>17</v>
      </c>
      <c r="H83" t="s">
        <v>14</v>
      </c>
      <c r="I83" s="28" t="str">
        <f t="shared" si="1"/>
        <v>Support|Good</v>
      </c>
      <c r="J83" s="31">
        <f>VLOOKUP(Emp[[#This Row],[Bonus Criteria]], Bonus[],2,FALSE)</f>
        <v>4.9000000000000002E-2</v>
      </c>
      <c r="K83" s="32">
        <f>Emp[[#This Row],[Salary]]+Emp[[#This Row],[Salary]]*Emp[[#This Row],[Bonus Percentage]]</f>
        <v>115138.24000000001</v>
      </c>
      <c r="L83"/>
      <c r="N83" s="28"/>
    </row>
    <row r="84" spans="1:14" x14ac:dyDescent="0.2">
      <c r="A84" t="s">
        <v>1137</v>
      </c>
      <c r="B84" t="s">
        <v>1138</v>
      </c>
      <c r="C84" t="s">
        <v>12</v>
      </c>
      <c r="D84" t="s">
        <v>67</v>
      </c>
      <c r="E84" s="3">
        <v>108390</v>
      </c>
      <c r="F84" s="3" t="s">
        <v>2657</v>
      </c>
      <c r="G84" t="s">
        <v>9</v>
      </c>
      <c r="H84" t="s">
        <v>24</v>
      </c>
      <c r="I84" s="28" t="str">
        <f t="shared" si="1"/>
        <v>Marketing|Poor</v>
      </c>
      <c r="J84" s="31">
        <f>VLOOKUP(Emp[[#This Row],[Bonus Criteria]], Bonus[],2,FALSE)</f>
        <v>1.2999999999999999E-2</v>
      </c>
      <c r="K84" s="32">
        <f>Emp[[#This Row],[Salary]]+Emp[[#This Row],[Salary]]*Emp[[#This Row],[Bonus Percentage]]</f>
        <v>109799.07</v>
      </c>
      <c r="L84"/>
      <c r="N84" s="28"/>
    </row>
    <row r="85" spans="1:14" x14ac:dyDescent="0.2">
      <c r="A85" t="s">
        <v>1139</v>
      </c>
      <c r="B85" t="s">
        <v>1140</v>
      </c>
      <c r="C85" t="s">
        <v>7</v>
      </c>
      <c r="D85" t="s">
        <v>50</v>
      </c>
      <c r="E85" s="3">
        <v>29880</v>
      </c>
      <c r="F85" s="3" t="s">
        <v>2649</v>
      </c>
      <c r="G85" t="s">
        <v>9</v>
      </c>
      <c r="H85" t="s">
        <v>51</v>
      </c>
      <c r="I85" s="28" t="str">
        <f t="shared" si="1"/>
        <v>Research and Development|Very Poor</v>
      </c>
      <c r="J85" s="31">
        <f>VLOOKUP(Emp[[#This Row],[Bonus Criteria]], Bonus[],2,FALSE)</f>
        <v>5.0000000000000001E-3</v>
      </c>
      <c r="K85" s="32">
        <f>Emp[[#This Row],[Salary]]+Emp[[#This Row],[Salary]]*Emp[[#This Row],[Bonus Percentage]]</f>
        <v>30029.4</v>
      </c>
      <c r="L85"/>
      <c r="N85" s="28"/>
    </row>
    <row r="86" spans="1:14" x14ac:dyDescent="0.2">
      <c r="A86" t="s">
        <v>1141</v>
      </c>
      <c r="B86" t="s">
        <v>1142</v>
      </c>
      <c r="C86" t="s">
        <v>7</v>
      </c>
      <c r="D86" t="s">
        <v>23</v>
      </c>
      <c r="E86" s="3">
        <v>68090</v>
      </c>
      <c r="F86" s="3" t="s">
        <v>2653</v>
      </c>
      <c r="G86" t="s">
        <v>21</v>
      </c>
      <c r="H86" t="s">
        <v>28</v>
      </c>
      <c r="I86" s="28" t="str">
        <f t="shared" si="1"/>
        <v>Support|Average</v>
      </c>
      <c r="J86" s="31">
        <f>VLOOKUP(Emp[[#This Row],[Bonus Criteria]], Bonus[],2,FALSE)</f>
        <v>2.8000000000000001E-2</v>
      </c>
      <c r="K86" s="32">
        <f>Emp[[#This Row],[Salary]]+Emp[[#This Row],[Salary]]*Emp[[#This Row],[Bonus Percentage]]</f>
        <v>69996.52</v>
      </c>
      <c r="L86"/>
      <c r="N86" s="28"/>
    </row>
    <row r="87" spans="1:14" x14ac:dyDescent="0.2">
      <c r="A87" t="s">
        <v>1143</v>
      </c>
      <c r="B87" t="s">
        <v>1144</v>
      </c>
      <c r="C87" t="s">
        <v>7</v>
      </c>
      <c r="D87" t="s">
        <v>13</v>
      </c>
      <c r="E87" s="3">
        <v>90800</v>
      </c>
      <c r="F87" s="3" t="s">
        <v>2656</v>
      </c>
      <c r="G87" t="s">
        <v>17</v>
      </c>
      <c r="H87" t="s">
        <v>28</v>
      </c>
      <c r="I87" s="28" t="str">
        <f t="shared" si="1"/>
        <v>Engineering|Average</v>
      </c>
      <c r="J87" s="31">
        <f>VLOOKUP(Emp[[#This Row],[Bonus Criteria]], Bonus[],2,FALSE)</f>
        <v>3.5000000000000003E-2</v>
      </c>
      <c r="K87" s="32">
        <f>Emp[[#This Row],[Salary]]+Emp[[#This Row],[Salary]]*Emp[[#This Row],[Bonus Percentage]]</f>
        <v>93978</v>
      </c>
      <c r="L87"/>
      <c r="N87" s="28"/>
    </row>
    <row r="88" spans="1:14" x14ac:dyDescent="0.2">
      <c r="A88" t="s">
        <v>1145</v>
      </c>
      <c r="B88" t="s">
        <v>1146</v>
      </c>
      <c r="C88" t="s">
        <v>12</v>
      </c>
      <c r="D88" t="s">
        <v>42</v>
      </c>
      <c r="E88" s="3">
        <v>102930</v>
      </c>
      <c r="F88" s="3" t="s">
        <v>2657</v>
      </c>
      <c r="G88" t="s">
        <v>21</v>
      </c>
      <c r="H88" t="s">
        <v>14</v>
      </c>
      <c r="I88" s="28" t="str">
        <f t="shared" si="1"/>
        <v>Training|Good</v>
      </c>
      <c r="J88" s="31">
        <f>VLOOKUP(Emp[[#This Row],[Bonus Criteria]], Bonus[],2,FALSE)</f>
        <v>5.8999999999999997E-2</v>
      </c>
      <c r="K88" s="32">
        <f>Emp[[#This Row],[Salary]]+Emp[[#This Row],[Salary]]*Emp[[#This Row],[Bonus Percentage]]</f>
        <v>109002.87</v>
      </c>
      <c r="L88"/>
      <c r="N88" s="28"/>
    </row>
    <row r="89" spans="1:14" x14ac:dyDescent="0.2">
      <c r="A89" t="s">
        <v>1147</v>
      </c>
      <c r="B89" t="s">
        <v>1148</v>
      </c>
      <c r="C89" t="s">
        <v>12</v>
      </c>
      <c r="D89" t="s">
        <v>37</v>
      </c>
      <c r="E89" s="3">
        <v>29080</v>
      </c>
      <c r="F89" s="3" t="s">
        <v>2649</v>
      </c>
      <c r="G89" t="s">
        <v>21</v>
      </c>
      <c r="H89" t="s">
        <v>28</v>
      </c>
      <c r="I89" s="28" t="str">
        <f t="shared" si="1"/>
        <v>Product Management|Average</v>
      </c>
      <c r="J89" s="31">
        <f>VLOOKUP(Emp[[#This Row],[Bonus Criteria]], Bonus[],2,FALSE)</f>
        <v>3.2000000000000001E-2</v>
      </c>
      <c r="K89" s="32">
        <f>Emp[[#This Row],[Salary]]+Emp[[#This Row],[Salary]]*Emp[[#This Row],[Bonus Percentage]]</f>
        <v>30010.560000000001</v>
      </c>
      <c r="L89"/>
      <c r="N89" s="28"/>
    </row>
    <row r="90" spans="1:14" x14ac:dyDescent="0.2">
      <c r="A90" t="s">
        <v>1149</v>
      </c>
      <c r="B90" t="s">
        <v>1150</v>
      </c>
      <c r="C90" t="s">
        <v>12</v>
      </c>
      <c r="D90" t="s">
        <v>50</v>
      </c>
      <c r="E90" s="3">
        <v>44450</v>
      </c>
      <c r="F90" s="3" t="s">
        <v>2651</v>
      </c>
      <c r="G90" t="s">
        <v>17</v>
      </c>
      <c r="H90" t="s">
        <v>10</v>
      </c>
      <c r="I90" s="28" t="str">
        <f t="shared" si="1"/>
        <v>Research and Development|Very Good</v>
      </c>
      <c r="J90" s="31">
        <f>VLOOKUP(Emp[[#This Row],[Bonus Criteria]], Bonus[],2,FALSE)</f>
        <v>8.4000000000000005E-2</v>
      </c>
      <c r="K90" s="32">
        <f>Emp[[#This Row],[Salary]]+Emp[[#This Row],[Salary]]*Emp[[#This Row],[Bonus Percentage]]</f>
        <v>48183.8</v>
      </c>
      <c r="L90"/>
      <c r="N90" s="28"/>
    </row>
    <row r="91" spans="1:14" x14ac:dyDescent="0.2">
      <c r="A91" t="s">
        <v>1151</v>
      </c>
      <c r="B91" t="s">
        <v>1152</v>
      </c>
      <c r="C91" t="s">
        <v>12</v>
      </c>
      <c r="D91" t="s">
        <v>31</v>
      </c>
      <c r="E91" s="3">
        <v>97120</v>
      </c>
      <c r="F91" s="3" t="s">
        <v>2656</v>
      </c>
      <c r="G91" t="s">
        <v>21</v>
      </c>
      <c r="H91" t="s">
        <v>28</v>
      </c>
      <c r="I91" s="28" t="str">
        <f t="shared" si="1"/>
        <v>Services|Average</v>
      </c>
      <c r="J91" s="31">
        <f>VLOOKUP(Emp[[#This Row],[Bonus Criteria]], Bonus[],2,FALSE)</f>
        <v>2.3E-2</v>
      </c>
      <c r="K91" s="32">
        <f>Emp[[#This Row],[Salary]]+Emp[[#This Row],[Salary]]*Emp[[#This Row],[Bonus Percentage]]</f>
        <v>99353.76</v>
      </c>
      <c r="L91"/>
      <c r="N91" s="28"/>
    </row>
    <row r="92" spans="1:14" x14ac:dyDescent="0.2">
      <c r="A92" t="s">
        <v>1153</v>
      </c>
      <c r="B92" t="s">
        <v>1154</v>
      </c>
      <c r="C92" t="s">
        <v>7</v>
      </c>
      <c r="D92" t="s">
        <v>23</v>
      </c>
      <c r="E92" s="3">
        <v>58840</v>
      </c>
      <c r="F92" s="3" t="s">
        <v>2652</v>
      </c>
      <c r="G92" t="s">
        <v>17</v>
      </c>
      <c r="H92" t="s">
        <v>28</v>
      </c>
      <c r="I92" s="28" t="str">
        <f t="shared" si="1"/>
        <v>Support|Average</v>
      </c>
      <c r="J92" s="31">
        <f>VLOOKUP(Emp[[#This Row],[Bonus Criteria]], Bonus[],2,FALSE)</f>
        <v>2.8000000000000001E-2</v>
      </c>
      <c r="K92" s="32">
        <f>Emp[[#This Row],[Salary]]+Emp[[#This Row],[Salary]]*Emp[[#This Row],[Bonus Percentage]]</f>
        <v>60487.519999999997</v>
      </c>
      <c r="L92"/>
      <c r="N92" s="28"/>
    </row>
    <row r="93" spans="1:14" x14ac:dyDescent="0.2">
      <c r="A93" t="s">
        <v>1155</v>
      </c>
      <c r="B93" t="s">
        <v>1156</v>
      </c>
      <c r="C93" t="s">
        <v>12</v>
      </c>
      <c r="D93" t="s">
        <v>34</v>
      </c>
      <c r="E93" s="3">
        <v>77060</v>
      </c>
      <c r="F93" s="3" t="s">
        <v>2654</v>
      </c>
      <c r="G93" t="s">
        <v>21</v>
      </c>
      <c r="H93" t="s">
        <v>14</v>
      </c>
      <c r="I93" s="28" t="str">
        <f t="shared" si="1"/>
        <v>Business Development|Good</v>
      </c>
      <c r="J93" s="31">
        <f>VLOOKUP(Emp[[#This Row],[Bonus Criteria]], Bonus[],2,FALSE)</f>
        <v>0.05</v>
      </c>
      <c r="K93" s="32">
        <f>Emp[[#This Row],[Salary]]+Emp[[#This Row],[Salary]]*Emp[[#This Row],[Bonus Percentage]]</f>
        <v>80913</v>
      </c>
      <c r="L93"/>
      <c r="N93" s="28"/>
    </row>
    <row r="94" spans="1:14" x14ac:dyDescent="0.2">
      <c r="A94" t="s">
        <v>1157</v>
      </c>
      <c r="B94" t="s">
        <v>1158</v>
      </c>
      <c r="C94" t="s">
        <v>7</v>
      </c>
      <c r="D94" t="s">
        <v>23</v>
      </c>
      <c r="E94" s="3">
        <v>90080</v>
      </c>
      <c r="F94" s="3" t="s">
        <v>2656</v>
      </c>
      <c r="G94" t="s">
        <v>21</v>
      </c>
      <c r="H94" t="s">
        <v>28</v>
      </c>
      <c r="I94" s="28" t="str">
        <f t="shared" si="1"/>
        <v>Support|Average</v>
      </c>
      <c r="J94" s="31">
        <f>VLOOKUP(Emp[[#This Row],[Bonus Criteria]], Bonus[],2,FALSE)</f>
        <v>2.8000000000000001E-2</v>
      </c>
      <c r="K94" s="32">
        <f>Emp[[#This Row],[Salary]]+Emp[[#This Row],[Salary]]*Emp[[#This Row],[Bonus Percentage]]</f>
        <v>92602.240000000005</v>
      </c>
      <c r="L94">
        <f>COUNTIFS(E2:E873,"&lt;90000")</f>
        <v>604</v>
      </c>
      <c r="N94" s="28"/>
    </row>
    <row r="95" spans="1:14" x14ac:dyDescent="0.2">
      <c r="A95" t="s">
        <v>1159</v>
      </c>
      <c r="B95" t="s">
        <v>1160</v>
      </c>
      <c r="C95" t="s">
        <v>7</v>
      </c>
      <c r="D95" t="s">
        <v>37</v>
      </c>
      <c r="E95" s="3">
        <v>35830</v>
      </c>
      <c r="F95" s="3" t="s">
        <v>2650</v>
      </c>
      <c r="G95" t="s">
        <v>21</v>
      </c>
      <c r="H95" t="s">
        <v>28</v>
      </c>
      <c r="I95" s="28" t="str">
        <f t="shared" si="1"/>
        <v>Product Management|Average</v>
      </c>
      <c r="J95" s="31">
        <f>VLOOKUP(Emp[[#This Row],[Bonus Criteria]], Bonus[],2,FALSE)</f>
        <v>3.2000000000000001E-2</v>
      </c>
      <c r="K95" s="32">
        <f>Emp[[#This Row],[Salary]]+Emp[[#This Row],[Salary]]*Emp[[#This Row],[Bonus Percentage]]</f>
        <v>36976.559999999998</v>
      </c>
      <c r="L95"/>
      <c r="N95" s="28"/>
    </row>
    <row r="96" spans="1:14" x14ac:dyDescent="0.2">
      <c r="A96" t="s">
        <v>1161</v>
      </c>
      <c r="B96" t="s">
        <v>1162</v>
      </c>
      <c r="C96" t="s">
        <v>7</v>
      </c>
      <c r="D96" t="s">
        <v>20</v>
      </c>
      <c r="E96" s="3">
        <v>37110</v>
      </c>
      <c r="F96" s="3" t="s">
        <v>2650</v>
      </c>
      <c r="G96" t="s">
        <v>21</v>
      </c>
      <c r="H96" t="s">
        <v>28</v>
      </c>
      <c r="I96" s="28" t="str">
        <f t="shared" si="1"/>
        <v>Legal|Average</v>
      </c>
      <c r="J96" s="31">
        <f>VLOOKUP(Emp[[#This Row],[Bonus Criteria]], Bonus[],2,FALSE)</f>
        <v>2.1000000000000001E-2</v>
      </c>
      <c r="K96" s="32">
        <f>Emp[[#This Row],[Salary]]+Emp[[#This Row],[Salary]]*Emp[[#This Row],[Bonus Percentage]]</f>
        <v>37889.31</v>
      </c>
      <c r="L96"/>
      <c r="N96" s="28"/>
    </row>
    <row r="97" spans="1:14" x14ac:dyDescent="0.2">
      <c r="A97" t="s">
        <v>1163</v>
      </c>
      <c r="B97" t="s">
        <v>1164</v>
      </c>
      <c r="C97" t="s">
        <v>7</v>
      </c>
      <c r="D97" t="s">
        <v>42</v>
      </c>
      <c r="E97" s="3">
        <v>112780</v>
      </c>
      <c r="F97" s="3" t="s">
        <v>2658</v>
      </c>
      <c r="G97" t="s">
        <v>17</v>
      </c>
      <c r="H97" t="s">
        <v>24</v>
      </c>
      <c r="I97" s="28" t="str">
        <f t="shared" si="1"/>
        <v>Training|Poor</v>
      </c>
      <c r="J97" s="31">
        <f>VLOOKUP(Emp[[#This Row],[Bonus Criteria]], Bonus[],2,FALSE)</f>
        <v>1.9E-2</v>
      </c>
      <c r="K97" s="32">
        <f>Emp[[#This Row],[Salary]]+Emp[[#This Row],[Salary]]*Emp[[#This Row],[Bonus Percentage]]</f>
        <v>114922.82</v>
      </c>
      <c r="L97"/>
      <c r="N97" s="28"/>
    </row>
    <row r="98" spans="1:14" x14ac:dyDescent="0.2">
      <c r="A98" t="s">
        <v>1165</v>
      </c>
      <c r="B98" t="s">
        <v>1166</v>
      </c>
      <c r="C98" t="s">
        <v>12</v>
      </c>
      <c r="D98" t="s">
        <v>13</v>
      </c>
      <c r="E98" s="3">
        <v>96000</v>
      </c>
      <c r="F98" s="3" t="s">
        <v>2656</v>
      </c>
      <c r="G98" t="s">
        <v>21</v>
      </c>
      <c r="H98" t="s">
        <v>28</v>
      </c>
      <c r="I98" s="28" t="str">
        <f t="shared" si="1"/>
        <v>Engineering|Average</v>
      </c>
      <c r="J98" s="31">
        <f>VLOOKUP(Emp[[#This Row],[Bonus Criteria]], Bonus[],2,FALSE)</f>
        <v>3.5000000000000003E-2</v>
      </c>
      <c r="K98" s="32">
        <f>Emp[[#This Row],[Salary]]+Emp[[#This Row],[Salary]]*Emp[[#This Row],[Bonus Percentage]]</f>
        <v>99360</v>
      </c>
      <c r="L98"/>
      <c r="N98" s="28"/>
    </row>
    <row r="99" spans="1:14" x14ac:dyDescent="0.2">
      <c r="A99" t="s">
        <v>1167</v>
      </c>
      <c r="B99" t="s">
        <v>1168</v>
      </c>
      <c r="C99" t="s">
        <v>12</v>
      </c>
      <c r="D99" t="s">
        <v>37</v>
      </c>
      <c r="E99" s="3">
        <v>112550</v>
      </c>
      <c r="F99" s="3" t="s">
        <v>2658</v>
      </c>
      <c r="G99" t="s">
        <v>21</v>
      </c>
      <c r="H99" t="s">
        <v>28</v>
      </c>
      <c r="I99" s="28" t="str">
        <f t="shared" si="1"/>
        <v>Product Management|Average</v>
      </c>
      <c r="J99" s="31">
        <f>VLOOKUP(Emp[[#This Row],[Bonus Criteria]], Bonus[],2,FALSE)</f>
        <v>3.2000000000000001E-2</v>
      </c>
      <c r="K99" s="32">
        <f>Emp[[#This Row],[Salary]]+Emp[[#This Row],[Salary]]*Emp[[#This Row],[Bonus Percentage]]</f>
        <v>116151.6</v>
      </c>
      <c r="L99"/>
      <c r="N99" s="28"/>
    </row>
    <row r="100" spans="1:14" x14ac:dyDescent="0.2">
      <c r="A100" t="s">
        <v>1169</v>
      </c>
      <c r="B100" t="s">
        <v>1170</v>
      </c>
      <c r="C100" t="s">
        <v>7</v>
      </c>
      <c r="D100" t="s">
        <v>42</v>
      </c>
      <c r="E100" s="3">
        <v>88330</v>
      </c>
      <c r="F100" s="3" t="s">
        <v>2655</v>
      </c>
      <c r="G100" t="s">
        <v>21</v>
      </c>
      <c r="H100" t="s">
        <v>24</v>
      </c>
      <c r="I100" s="28" t="str">
        <f t="shared" si="1"/>
        <v>Training|Poor</v>
      </c>
      <c r="J100" s="31">
        <f>VLOOKUP(Emp[[#This Row],[Bonus Criteria]], Bonus[],2,FALSE)</f>
        <v>1.9E-2</v>
      </c>
      <c r="K100" s="32">
        <f>Emp[[#This Row],[Salary]]+Emp[[#This Row],[Salary]]*Emp[[#This Row],[Bonus Percentage]]</f>
        <v>90008.27</v>
      </c>
      <c r="L100"/>
      <c r="N100" s="28"/>
    </row>
    <row r="101" spans="1:14" x14ac:dyDescent="0.2">
      <c r="A101" t="s">
        <v>1171</v>
      </c>
      <c r="B101" t="s">
        <v>1172</v>
      </c>
      <c r="C101" t="s">
        <v>12</v>
      </c>
      <c r="D101" t="s">
        <v>42</v>
      </c>
      <c r="E101" s="3">
        <v>116770</v>
      </c>
      <c r="F101" s="3" t="s">
        <v>2658</v>
      </c>
      <c r="G101" t="s">
        <v>9</v>
      </c>
      <c r="H101" t="s">
        <v>14</v>
      </c>
      <c r="I101" s="28" t="str">
        <f t="shared" si="1"/>
        <v>Training|Good</v>
      </c>
      <c r="J101" s="31">
        <f>VLOOKUP(Emp[[#This Row],[Bonus Criteria]], Bonus[],2,FALSE)</f>
        <v>5.8999999999999997E-2</v>
      </c>
      <c r="K101" s="32">
        <f>Emp[[#This Row],[Salary]]+Emp[[#This Row],[Salary]]*Emp[[#This Row],[Bonus Percentage]]</f>
        <v>123659.43</v>
      </c>
      <c r="L101"/>
      <c r="N101" s="28"/>
    </row>
    <row r="102" spans="1:14" x14ac:dyDescent="0.2">
      <c r="A102" t="s">
        <v>1173</v>
      </c>
      <c r="B102" t="s">
        <v>1174</v>
      </c>
      <c r="C102" t="s">
        <v>7</v>
      </c>
      <c r="D102" t="s">
        <v>67</v>
      </c>
      <c r="E102" s="3">
        <v>40270</v>
      </c>
      <c r="F102" s="3" t="s">
        <v>2651</v>
      </c>
      <c r="G102" t="s">
        <v>21</v>
      </c>
      <c r="H102" t="s">
        <v>28</v>
      </c>
      <c r="I102" s="28" t="str">
        <f t="shared" si="1"/>
        <v>Marketing|Average</v>
      </c>
      <c r="J102" s="31">
        <f>VLOOKUP(Emp[[#This Row],[Bonus Criteria]], Bonus[],2,FALSE)</f>
        <v>3.5000000000000003E-2</v>
      </c>
      <c r="K102" s="32">
        <f>Emp[[#This Row],[Salary]]+Emp[[#This Row],[Salary]]*Emp[[#This Row],[Bonus Percentage]]</f>
        <v>41679.449999999997</v>
      </c>
      <c r="L102"/>
      <c r="N102" s="28"/>
    </row>
    <row r="103" spans="1:14" x14ac:dyDescent="0.2">
      <c r="A103" t="s">
        <v>1175</v>
      </c>
      <c r="B103" t="s">
        <v>1176</v>
      </c>
      <c r="C103" t="s">
        <v>12</v>
      </c>
      <c r="D103" t="s">
        <v>34</v>
      </c>
      <c r="E103" s="3">
        <v>96640</v>
      </c>
      <c r="F103" s="3" t="s">
        <v>2656</v>
      </c>
      <c r="G103" t="s">
        <v>21</v>
      </c>
      <c r="H103" t="s">
        <v>10</v>
      </c>
      <c r="I103" s="28" t="str">
        <f t="shared" si="1"/>
        <v>Business Development|Very Good</v>
      </c>
      <c r="J103" s="31">
        <f>VLOOKUP(Emp[[#This Row],[Bonus Criteria]], Bonus[],2,FALSE)</f>
        <v>7.2999999999999995E-2</v>
      </c>
      <c r="K103" s="32">
        <f>Emp[[#This Row],[Salary]]+Emp[[#This Row],[Salary]]*Emp[[#This Row],[Bonus Percentage]]</f>
        <v>103694.72</v>
      </c>
      <c r="L103"/>
      <c r="N103" s="28"/>
    </row>
    <row r="104" spans="1:14" x14ac:dyDescent="0.2">
      <c r="A104" t="s">
        <v>1177</v>
      </c>
      <c r="B104" t="s">
        <v>1178</v>
      </c>
      <c r="C104" t="s">
        <v>12</v>
      </c>
      <c r="D104" t="s">
        <v>34</v>
      </c>
      <c r="E104" s="3">
        <v>118100</v>
      </c>
      <c r="F104" s="3" t="s">
        <v>2658</v>
      </c>
      <c r="G104" t="s">
        <v>9</v>
      </c>
      <c r="H104" t="s">
        <v>28</v>
      </c>
      <c r="I104" s="28" t="str">
        <f t="shared" si="1"/>
        <v>Business Development|Average</v>
      </c>
      <c r="J104" s="31">
        <f>VLOOKUP(Emp[[#This Row],[Bonus Criteria]], Bonus[],2,FALSE)</f>
        <v>2.4E-2</v>
      </c>
      <c r="K104" s="32">
        <f>Emp[[#This Row],[Salary]]+Emp[[#This Row],[Salary]]*Emp[[#This Row],[Bonus Percentage]]</f>
        <v>120934.39999999999</v>
      </c>
      <c r="L104"/>
      <c r="N104" s="28"/>
    </row>
    <row r="105" spans="1:14" x14ac:dyDescent="0.2">
      <c r="A105" t="s">
        <v>1179</v>
      </c>
      <c r="B105" t="s">
        <v>1180</v>
      </c>
      <c r="C105" t="s">
        <v>7</v>
      </c>
      <c r="D105" t="s">
        <v>13</v>
      </c>
      <c r="E105" s="3">
        <v>43600</v>
      </c>
      <c r="F105" s="3" t="s">
        <v>2651</v>
      </c>
      <c r="G105" t="s">
        <v>17</v>
      </c>
      <c r="H105" t="s">
        <v>28</v>
      </c>
      <c r="I105" s="28" t="str">
        <f t="shared" si="1"/>
        <v>Engineering|Average</v>
      </c>
      <c r="J105" s="31">
        <f>VLOOKUP(Emp[[#This Row],[Bonus Criteria]], Bonus[],2,FALSE)</f>
        <v>3.5000000000000003E-2</v>
      </c>
      <c r="K105" s="32">
        <f>Emp[[#This Row],[Salary]]+Emp[[#This Row],[Salary]]*Emp[[#This Row],[Bonus Percentage]]</f>
        <v>45126</v>
      </c>
      <c r="L105"/>
      <c r="N105" s="28"/>
    </row>
    <row r="106" spans="1:14" x14ac:dyDescent="0.2">
      <c r="A106" t="s">
        <v>1181</v>
      </c>
      <c r="B106" t="s">
        <v>1182</v>
      </c>
      <c r="C106" t="s">
        <v>12</v>
      </c>
      <c r="D106" t="s">
        <v>20</v>
      </c>
      <c r="E106" s="3">
        <v>54520</v>
      </c>
      <c r="F106" s="3" t="s">
        <v>2652</v>
      </c>
      <c r="G106" t="s">
        <v>17</v>
      </c>
      <c r="H106" t="s">
        <v>24</v>
      </c>
      <c r="I106" s="28" t="str">
        <f t="shared" si="1"/>
        <v>Legal|Poor</v>
      </c>
      <c r="J106" s="31">
        <f>VLOOKUP(Emp[[#This Row],[Bonus Criteria]], Bonus[],2,FALSE)</f>
        <v>1.9E-2</v>
      </c>
      <c r="K106" s="32">
        <f>Emp[[#This Row],[Salary]]+Emp[[#This Row],[Salary]]*Emp[[#This Row],[Bonus Percentage]]</f>
        <v>55555.88</v>
      </c>
      <c r="L106"/>
      <c r="N106" s="28"/>
    </row>
    <row r="107" spans="1:14" x14ac:dyDescent="0.2">
      <c r="A107" t="s">
        <v>1183</v>
      </c>
      <c r="B107" t="s">
        <v>1184</v>
      </c>
      <c r="C107" t="s">
        <v>12</v>
      </c>
      <c r="D107" t="s">
        <v>50</v>
      </c>
      <c r="E107" s="3">
        <v>57750</v>
      </c>
      <c r="F107" s="3" t="s">
        <v>2652</v>
      </c>
      <c r="G107" t="s">
        <v>17</v>
      </c>
      <c r="H107" t="s">
        <v>28</v>
      </c>
      <c r="I107" s="28" t="str">
        <f t="shared" si="1"/>
        <v>Research and Development|Average</v>
      </c>
      <c r="J107" s="31">
        <f>VLOOKUP(Emp[[#This Row],[Bonus Criteria]], Bonus[],2,FALSE)</f>
        <v>3.3000000000000002E-2</v>
      </c>
      <c r="K107" s="32">
        <f>Emp[[#This Row],[Salary]]+Emp[[#This Row],[Salary]]*Emp[[#This Row],[Bonus Percentage]]</f>
        <v>59655.75</v>
      </c>
      <c r="L107"/>
      <c r="N107" s="28"/>
    </row>
    <row r="108" spans="1:14" x14ac:dyDescent="0.2">
      <c r="A108" t="s">
        <v>1185</v>
      </c>
      <c r="B108" t="s">
        <v>1186</v>
      </c>
      <c r="C108" t="s">
        <v>12</v>
      </c>
      <c r="D108" t="s">
        <v>42</v>
      </c>
      <c r="E108" s="3">
        <v>99970</v>
      </c>
      <c r="F108" s="3" t="s">
        <v>2656</v>
      </c>
      <c r="G108" t="s">
        <v>9</v>
      </c>
      <c r="H108" t="s">
        <v>28</v>
      </c>
      <c r="I108" s="28" t="str">
        <f t="shared" si="1"/>
        <v>Training|Average</v>
      </c>
      <c r="J108" s="31">
        <f>VLOOKUP(Emp[[#This Row],[Bonus Criteria]], Bonus[],2,FALSE)</f>
        <v>0.04</v>
      </c>
      <c r="K108" s="32">
        <f>Emp[[#This Row],[Salary]]+Emp[[#This Row],[Salary]]*Emp[[#This Row],[Bonus Percentage]]</f>
        <v>103968.8</v>
      </c>
      <c r="L108"/>
      <c r="N108" s="28"/>
    </row>
    <row r="109" spans="1:14" x14ac:dyDescent="0.2">
      <c r="A109" t="s">
        <v>1187</v>
      </c>
      <c r="B109" t="s">
        <v>1188</v>
      </c>
      <c r="C109" t="s">
        <v>7</v>
      </c>
      <c r="D109" t="s">
        <v>8</v>
      </c>
      <c r="E109" s="3">
        <v>62200</v>
      </c>
      <c r="F109" s="3" t="s">
        <v>2653</v>
      </c>
      <c r="G109" t="s">
        <v>21</v>
      </c>
      <c r="H109" t="s">
        <v>10</v>
      </c>
      <c r="I109" s="28" t="str">
        <f t="shared" si="1"/>
        <v>Sales|Very Good</v>
      </c>
      <c r="J109" s="31">
        <f>VLOOKUP(Emp[[#This Row],[Bonus Criteria]], Bonus[],2,FALSE)</f>
        <v>8.7999999999999995E-2</v>
      </c>
      <c r="K109" s="32">
        <f>Emp[[#This Row],[Salary]]+Emp[[#This Row],[Salary]]*Emp[[#This Row],[Bonus Percentage]]</f>
        <v>67673.600000000006</v>
      </c>
      <c r="L109"/>
      <c r="N109" s="28"/>
    </row>
    <row r="110" spans="1:14" x14ac:dyDescent="0.2">
      <c r="A110" t="s">
        <v>1189</v>
      </c>
      <c r="B110" t="s">
        <v>1190</v>
      </c>
      <c r="C110" t="s">
        <v>7</v>
      </c>
      <c r="D110" t="s">
        <v>27</v>
      </c>
      <c r="E110" s="3">
        <v>42990</v>
      </c>
      <c r="F110" s="3" t="s">
        <v>2651</v>
      </c>
      <c r="G110" t="s">
        <v>21</v>
      </c>
      <c r="H110" t="s">
        <v>28</v>
      </c>
      <c r="I110" s="28" t="str">
        <f t="shared" si="1"/>
        <v>Human Resources|Average</v>
      </c>
      <c r="J110" s="31">
        <f>VLOOKUP(Emp[[#This Row],[Bonus Criteria]], Bonus[],2,FALSE)</f>
        <v>2.7E-2</v>
      </c>
      <c r="K110" s="32">
        <f>Emp[[#This Row],[Salary]]+Emp[[#This Row],[Salary]]*Emp[[#This Row],[Bonus Percentage]]</f>
        <v>44150.73</v>
      </c>
      <c r="L110"/>
      <c r="N110" s="28"/>
    </row>
    <row r="111" spans="1:14" x14ac:dyDescent="0.2">
      <c r="A111" t="s">
        <v>1191</v>
      </c>
      <c r="B111" t="s">
        <v>1192</v>
      </c>
      <c r="C111" t="s">
        <v>7</v>
      </c>
      <c r="D111" t="s">
        <v>23</v>
      </c>
      <c r="E111" s="3">
        <v>117810</v>
      </c>
      <c r="F111" s="3" t="s">
        <v>2658</v>
      </c>
      <c r="G111" t="s">
        <v>17</v>
      </c>
      <c r="H111" t="s">
        <v>28</v>
      </c>
      <c r="I111" s="28" t="str">
        <f t="shared" si="1"/>
        <v>Support|Average</v>
      </c>
      <c r="J111" s="31">
        <f>VLOOKUP(Emp[[#This Row],[Bonus Criteria]], Bonus[],2,FALSE)</f>
        <v>2.8000000000000001E-2</v>
      </c>
      <c r="K111" s="32">
        <f>Emp[[#This Row],[Salary]]+Emp[[#This Row],[Salary]]*Emp[[#This Row],[Bonus Percentage]]</f>
        <v>121108.68</v>
      </c>
      <c r="L111"/>
      <c r="N111" s="28"/>
    </row>
    <row r="112" spans="1:14" x14ac:dyDescent="0.2">
      <c r="A112" t="s">
        <v>1193</v>
      </c>
      <c r="B112" t="s">
        <v>1194</v>
      </c>
      <c r="C112" t="s">
        <v>7</v>
      </c>
      <c r="D112" t="s">
        <v>31</v>
      </c>
      <c r="E112" s="3">
        <v>58130</v>
      </c>
      <c r="F112" s="3" t="s">
        <v>2652</v>
      </c>
      <c r="G112" t="s">
        <v>21</v>
      </c>
      <c r="H112" t="s">
        <v>28</v>
      </c>
      <c r="I112" s="28" t="str">
        <f t="shared" si="1"/>
        <v>Services|Average</v>
      </c>
      <c r="J112" s="31">
        <f>VLOOKUP(Emp[[#This Row],[Bonus Criteria]], Bonus[],2,FALSE)</f>
        <v>2.3E-2</v>
      </c>
      <c r="K112" s="32">
        <f>Emp[[#This Row],[Salary]]+Emp[[#This Row],[Salary]]*Emp[[#This Row],[Bonus Percentage]]</f>
        <v>59466.99</v>
      </c>
      <c r="L112"/>
      <c r="N112" s="28"/>
    </row>
    <row r="113" spans="1:14" x14ac:dyDescent="0.2">
      <c r="A113" t="s">
        <v>1195</v>
      </c>
      <c r="B113" t="s">
        <v>1196</v>
      </c>
      <c r="C113" t="s">
        <v>7</v>
      </c>
      <c r="D113" t="s">
        <v>31</v>
      </c>
      <c r="E113" s="3">
        <v>86840</v>
      </c>
      <c r="F113" s="3" t="s">
        <v>2655</v>
      </c>
      <c r="G113" t="s">
        <v>17</v>
      </c>
      <c r="H113" t="s">
        <v>28</v>
      </c>
      <c r="I113" s="28" t="str">
        <f t="shared" si="1"/>
        <v>Services|Average</v>
      </c>
      <c r="J113" s="31">
        <f>VLOOKUP(Emp[[#This Row],[Bonus Criteria]], Bonus[],2,FALSE)</f>
        <v>2.3E-2</v>
      </c>
      <c r="K113" s="32">
        <f>Emp[[#This Row],[Salary]]+Emp[[#This Row],[Salary]]*Emp[[#This Row],[Bonus Percentage]]</f>
        <v>88837.32</v>
      </c>
      <c r="L113"/>
      <c r="N113" s="28"/>
    </row>
    <row r="114" spans="1:14" x14ac:dyDescent="0.2">
      <c r="A114" t="s">
        <v>1197</v>
      </c>
      <c r="B114" t="s">
        <v>1198</v>
      </c>
      <c r="C114" t="s">
        <v>12</v>
      </c>
      <c r="D114" t="s">
        <v>37</v>
      </c>
      <c r="E114" s="3">
        <v>41700</v>
      </c>
      <c r="F114" s="3" t="s">
        <v>2651</v>
      </c>
      <c r="G114" t="s">
        <v>9</v>
      </c>
      <c r="H114" t="s">
        <v>14</v>
      </c>
      <c r="I114" s="28" t="str">
        <f t="shared" si="1"/>
        <v>Product Management|Good</v>
      </c>
      <c r="J114" s="31">
        <f>VLOOKUP(Emp[[#This Row],[Bonus Criteria]], Bonus[],2,FALSE)</f>
        <v>4.1000000000000002E-2</v>
      </c>
      <c r="K114" s="32">
        <f>Emp[[#This Row],[Salary]]+Emp[[#This Row],[Salary]]*Emp[[#This Row],[Bonus Percentage]]</f>
        <v>43409.7</v>
      </c>
      <c r="L114"/>
      <c r="N114" s="28"/>
    </row>
    <row r="115" spans="1:14" x14ac:dyDescent="0.2">
      <c r="A115" t="s">
        <v>1199</v>
      </c>
      <c r="B115" t="s">
        <v>1200</v>
      </c>
      <c r="C115" t="s">
        <v>7</v>
      </c>
      <c r="D115" t="s">
        <v>27</v>
      </c>
      <c r="E115" s="3">
        <v>72880</v>
      </c>
      <c r="F115" s="3" t="s">
        <v>2654</v>
      </c>
      <c r="G115" t="s">
        <v>21</v>
      </c>
      <c r="H115" t="s">
        <v>28</v>
      </c>
      <c r="I115" s="28" t="str">
        <f t="shared" si="1"/>
        <v>Human Resources|Average</v>
      </c>
      <c r="J115" s="31">
        <f>VLOOKUP(Emp[[#This Row],[Bonus Criteria]], Bonus[],2,FALSE)</f>
        <v>2.7E-2</v>
      </c>
      <c r="K115" s="32">
        <f>Emp[[#This Row],[Salary]]+Emp[[#This Row],[Salary]]*Emp[[#This Row],[Bonus Percentage]]</f>
        <v>74847.759999999995</v>
      </c>
      <c r="L115"/>
      <c r="N115" s="28"/>
    </row>
    <row r="116" spans="1:14" x14ac:dyDescent="0.2">
      <c r="A116" t="s">
        <v>1097</v>
      </c>
      <c r="B116" t="s">
        <v>1098</v>
      </c>
      <c r="C116" t="s">
        <v>7</v>
      </c>
      <c r="D116" t="s">
        <v>50</v>
      </c>
      <c r="E116" s="3">
        <v>49670</v>
      </c>
      <c r="F116" s="3" t="s">
        <v>2651</v>
      </c>
      <c r="G116" t="s">
        <v>17</v>
      </c>
      <c r="H116" t="s">
        <v>14</v>
      </c>
      <c r="I116" s="28" t="str">
        <f t="shared" si="1"/>
        <v>Research and Development|Good</v>
      </c>
      <c r="J116" s="31">
        <f>VLOOKUP(Emp[[#This Row],[Bonus Criteria]], Bonus[],2,FALSE)</f>
        <v>5.3999999999999999E-2</v>
      </c>
      <c r="K116" s="32">
        <f>Emp[[#This Row],[Salary]]+Emp[[#This Row],[Salary]]*Emp[[#This Row],[Bonus Percentage]]</f>
        <v>52352.18</v>
      </c>
      <c r="L116"/>
      <c r="N116" s="28"/>
    </row>
    <row r="117" spans="1:14" x14ac:dyDescent="0.2">
      <c r="A117" t="s">
        <v>1201</v>
      </c>
      <c r="B117" t="s">
        <v>1202</v>
      </c>
      <c r="C117" t="s">
        <v>7</v>
      </c>
      <c r="D117" t="s">
        <v>53</v>
      </c>
      <c r="E117" s="3">
        <v>117150</v>
      </c>
      <c r="F117" s="3" t="s">
        <v>2658</v>
      </c>
      <c r="G117" t="s">
        <v>17</v>
      </c>
      <c r="H117" t="s">
        <v>28</v>
      </c>
      <c r="I117" s="28" t="str">
        <f t="shared" si="1"/>
        <v>Accounting|Average</v>
      </c>
      <c r="J117" s="31">
        <f>VLOOKUP(Emp[[#This Row],[Bonus Criteria]], Bonus[],2,FALSE)</f>
        <v>0.02</v>
      </c>
      <c r="K117" s="32">
        <f>Emp[[#This Row],[Salary]]+Emp[[#This Row],[Salary]]*Emp[[#This Row],[Bonus Percentage]]</f>
        <v>119493</v>
      </c>
      <c r="L117"/>
      <c r="N117" s="28"/>
    </row>
    <row r="118" spans="1:14" x14ac:dyDescent="0.2">
      <c r="A118" t="s">
        <v>1203</v>
      </c>
      <c r="B118" t="s">
        <v>1204</v>
      </c>
      <c r="C118" t="s">
        <v>7</v>
      </c>
      <c r="D118" t="s">
        <v>27</v>
      </c>
      <c r="E118" s="3">
        <v>97020</v>
      </c>
      <c r="F118" s="3" t="s">
        <v>2656</v>
      </c>
      <c r="G118" t="s">
        <v>21</v>
      </c>
      <c r="H118" t="s">
        <v>24</v>
      </c>
      <c r="I118" s="28" t="str">
        <f t="shared" si="1"/>
        <v>Human Resources|Poor</v>
      </c>
      <c r="J118" s="31">
        <f>VLOOKUP(Emp[[#This Row],[Bonus Criteria]], Bonus[],2,FALSE)</f>
        <v>1.2999999999999999E-2</v>
      </c>
      <c r="K118" s="32">
        <f>Emp[[#This Row],[Salary]]+Emp[[#This Row],[Salary]]*Emp[[#This Row],[Bonus Percentage]]</f>
        <v>98281.26</v>
      </c>
      <c r="L118"/>
      <c r="N118" s="28"/>
    </row>
    <row r="119" spans="1:14" x14ac:dyDescent="0.2">
      <c r="A119" t="s">
        <v>1206</v>
      </c>
      <c r="B119" t="s">
        <v>1207</v>
      </c>
      <c r="C119" t="s">
        <v>12</v>
      </c>
      <c r="D119" t="s">
        <v>27</v>
      </c>
      <c r="E119" s="3">
        <v>34830</v>
      </c>
      <c r="F119" s="3" t="s">
        <v>2650</v>
      </c>
      <c r="G119" t="s">
        <v>21</v>
      </c>
      <c r="H119" t="s">
        <v>28</v>
      </c>
      <c r="I119" s="28" t="str">
        <f t="shared" si="1"/>
        <v>Human Resources|Average</v>
      </c>
      <c r="J119" s="31">
        <f>VLOOKUP(Emp[[#This Row],[Bonus Criteria]], Bonus[],2,FALSE)</f>
        <v>2.7E-2</v>
      </c>
      <c r="K119" s="32">
        <f>Emp[[#This Row],[Salary]]+Emp[[#This Row],[Salary]]*Emp[[#This Row],[Bonus Percentage]]</f>
        <v>35770.410000000003</v>
      </c>
      <c r="L119"/>
      <c r="N119" s="28"/>
    </row>
    <row r="120" spans="1:14" x14ac:dyDescent="0.2">
      <c r="A120" t="s">
        <v>1208</v>
      </c>
      <c r="B120" t="s">
        <v>1209</v>
      </c>
      <c r="C120" t="s">
        <v>7</v>
      </c>
      <c r="D120" t="s">
        <v>20</v>
      </c>
      <c r="E120" s="3">
        <v>38730</v>
      </c>
      <c r="F120" s="3" t="s">
        <v>2650</v>
      </c>
      <c r="G120" t="s">
        <v>17</v>
      </c>
      <c r="H120" t="s">
        <v>28</v>
      </c>
      <c r="I120" s="28" t="str">
        <f t="shared" si="1"/>
        <v>Legal|Average</v>
      </c>
      <c r="J120" s="31">
        <f>VLOOKUP(Emp[[#This Row],[Bonus Criteria]], Bonus[],2,FALSE)</f>
        <v>2.1000000000000001E-2</v>
      </c>
      <c r="K120" s="32">
        <f>Emp[[#This Row],[Salary]]+Emp[[#This Row],[Salary]]*Emp[[#This Row],[Bonus Percentage]]</f>
        <v>39543.33</v>
      </c>
      <c r="L120"/>
      <c r="N120" s="28"/>
    </row>
    <row r="121" spans="1:14" x14ac:dyDescent="0.2">
      <c r="A121" t="s">
        <v>1210</v>
      </c>
      <c r="B121" t="s">
        <v>1211</v>
      </c>
      <c r="C121" t="s">
        <v>7</v>
      </c>
      <c r="D121" t="s">
        <v>31</v>
      </c>
      <c r="E121" s="3">
        <v>96790</v>
      </c>
      <c r="F121" s="3" t="s">
        <v>2656</v>
      </c>
      <c r="G121" t="s">
        <v>9</v>
      </c>
      <c r="H121" t="s">
        <v>14</v>
      </c>
      <c r="I121" s="28" t="str">
        <f t="shared" si="1"/>
        <v>Services|Good</v>
      </c>
      <c r="J121" s="31">
        <f>VLOOKUP(Emp[[#This Row],[Bonus Criteria]], Bonus[],2,FALSE)</f>
        <v>5.2999999999999999E-2</v>
      </c>
      <c r="K121" s="32">
        <f>Emp[[#This Row],[Salary]]+Emp[[#This Row],[Salary]]*Emp[[#This Row],[Bonus Percentage]]</f>
        <v>101919.87</v>
      </c>
      <c r="L121"/>
      <c r="N121" s="28"/>
    </row>
    <row r="122" spans="1:14" x14ac:dyDescent="0.2">
      <c r="A122" t="s">
        <v>1212</v>
      </c>
      <c r="B122" t="s">
        <v>1213</v>
      </c>
      <c r="C122" t="s">
        <v>12</v>
      </c>
      <c r="D122" t="s">
        <v>13</v>
      </c>
      <c r="E122" s="3">
        <v>68040</v>
      </c>
      <c r="F122" s="3" t="s">
        <v>2653</v>
      </c>
      <c r="G122" t="s">
        <v>21</v>
      </c>
      <c r="H122" t="s">
        <v>14</v>
      </c>
      <c r="I122" s="28" t="str">
        <f t="shared" si="1"/>
        <v>Engineering|Good</v>
      </c>
      <c r="J122" s="31">
        <f>VLOOKUP(Emp[[#This Row],[Bonus Criteria]], Bonus[],2,FALSE)</f>
        <v>4.2999999999999997E-2</v>
      </c>
      <c r="K122" s="32">
        <f>Emp[[#This Row],[Salary]]+Emp[[#This Row],[Salary]]*Emp[[#This Row],[Bonus Percentage]]</f>
        <v>70965.72</v>
      </c>
      <c r="L122"/>
      <c r="N122" s="28"/>
    </row>
    <row r="123" spans="1:14" x14ac:dyDescent="0.2">
      <c r="A123" t="s">
        <v>1214</v>
      </c>
      <c r="B123" t="s">
        <v>1215</v>
      </c>
      <c r="C123" t="s">
        <v>7</v>
      </c>
      <c r="D123" t="s">
        <v>34</v>
      </c>
      <c r="E123" s="3">
        <v>88510</v>
      </c>
      <c r="F123" s="3" t="s">
        <v>2655</v>
      </c>
      <c r="G123" t="s">
        <v>9</v>
      </c>
      <c r="H123" t="s">
        <v>28</v>
      </c>
      <c r="I123" s="28" t="str">
        <f t="shared" si="1"/>
        <v>Business Development|Average</v>
      </c>
      <c r="J123" s="31">
        <f>VLOOKUP(Emp[[#This Row],[Bonus Criteria]], Bonus[],2,FALSE)</f>
        <v>2.4E-2</v>
      </c>
      <c r="K123" s="32">
        <f>Emp[[#This Row],[Salary]]+Emp[[#This Row],[Salary]]*Emp[[#This Row],[Bonus Percentage]]</f>
        <v>90634.240000000005</v>
      </c>
      <c r="L123"/>
      <c r="N123" s="28"/>
    </row>
    <row r="124" spans="1:14" x14ac:dyDescent="0.2">
      <c r="A124" t="s">
        <v>1216</v>
      </c>
      <c r="B124" t="s">
        <v>1217</v>
      </c>
      <c r="C124" t="s">
        <v>12</v>
      </c>
      <c r="D124" t="s">
        <v>27</v>
      </c>
      <c r="E124" s="3">
        <v>65350</v>
      </c>
      <c r="F124" s="3" t="s">
        <v>2653</v>
      </c>
      <c r="G124" t="s">
        <v>17</v>
      </c>
      <c r="H124" t="s">
        <v>51</v>
      </c>
      <c r="I124" s="28" t="str">
        <f t="shared" si="1"/>
        <v>Human Resources|Very Poor</v>
      </c>
      <c r="J124" s="31">
        <f>VLOOKUP(Emp[[#This Row],[Bonus Criteria]], Bonus[],2,FALSE)</f>
        <v>5.0000000000000001E-3</v>
      </c>
      <c r="K124" s="32">
        <f>Emp[[#This Row],[Salary]]+Emp[[#This Row],[Salary]]*Emp[[#This Row],[Bonus Percentage]]</f>
        <v>65676.75</v>
      </c>
      <c r="L124"/>
      <c r="N124" s="28"/>
    </row>
    <row r="125" spans="1:14" x14ac:dyDescent="0.2">
      <c r="A125" t="s">
        <v>1218</v>
      </c>
      <c r="B125" t="s">
        <v>1219</v>
      </c>
      <c r="C125" t="s">
        <v>12</v>
      </c>
      <c r="D125" t="s">
        <v>27</v>
      </c>
      <c r="E125" s="3">
        <v>85740</v>
      </c>
      <c r="F125" s="3" t="s">
        <v>2655</v>
      </c>
      <c r="G125" t="s">
        <v>9</v>
      </c>
      <c r="H125" t="s">
        <v>28</v>
      </c>
      <c r="I125" s="28" t="str">
        <f t="shared" si="1"/>
        <v>Human Resources|Average</v>
      </c>
      <c r="J125" s="31">
        <f>VLOOKUP(Emp[[#This Row],[Bonus Criteria]], Bonus[],2,FALSE)</f>
        <v>2.7E-2</v>
      </c>
      <c r="K125" s="32">
        <f>Emp[[#This Row],[Salary]]+Emp[[#This Row],[Salary]]*Emp[[#This Row],[Bonus Percentage]]</f>
        <v>88054.98</v>
      </c>
      <c r="L125"/>
      <c r="N125" s="28"/>
    </row>
    <row r="126" spans="1:14" x14ac:dyDescent="0.2">
      <c r="A126" t="s">
        <v>1220</v>
      </c>
      <c r="B126" t="s">
        <v>1221</v>
      </c>
      <c r="C126" t="s">
        <v>7</v>
      </c>
      <c r="D126" t="s">
        <v>50</v>
      </c>
      <c r="E126" s="3">
        <v>92500</v>
      </c>
      <c r="F126" s="3" t="s">
        <v>2656</v>
      </c>
      <c r="G126" t="s">
        <v>9</v>
      </c>
      <c r="H126" t="s">
        <v>14</v>
      </c>
      <c r="I126" s="28" t="str">
        <f t="shared" si="1"/>
        <v>Research and Development|Good</v>
      </c>
      <c r="J126" s="31">
        <f>VLOOKUP(Emp[[#This Row],[Bonus Criteria]], Bonus[],2,FALSE)</f>
        <v>5.3999999999999999E-2</v>
      </c>
      <c r="K126" s="32">
        <f>Emp[[#This Row],[Salary]]+Emp[[#This Row],[Salary]]*Emp[[#This Row],[Bonus Percentage]]</f>
        <v>97495</v>
      </c>
      <c r="L126"/>
      <c r="N126" s="28"/>
    </row>
    <row r="127" spans="1:14" x14ac:dyDescent="0.2">
      <c r="A127" t="s">
        <v>1222</v>
      </c>
      <c r="B127" t="s">
        <v>1223</v>
      </c>
      <c r="C127" t="s">
        <v>7</v>
      </c>
      <c r="D127" t="s">
        <v>8</v>
      </c>
      <c r="E127" s="3">
        <v>80770</v>
      </c>
      <c r="F127" s="3" t="s">
        <v>2655</v>
      </c>
      <c r="G127" t="s">
        <v>17</v>
      </c>
      <c r="H127" t="s">
        <v>10</v>
      </c>
      <c r="I127" s="28" t="str">
        <f t="shared" si="1"/>
        <v>Sales|Very Good</v>
      </c>
      <c r="J127" s="31">
        <f>VLOOKUP(Emp[[#This Row],[Bonus Criteria]], Bonus[],2,FALSE)</f>
        <v>8.7999999999999995E-2</v>
      </c>
      <c r="K127" s="32">
        <f>Emp[[#This Row],[Salary]]+Emp[[#This Row],[Salary]]*Emp[[#This Row],[Bonus Percentage]]</f>
        <v>87877.759999999995</v>
      </c>
      <c r="L127"/>
      <c r="N127" s="28"/>
    </row>
    <row r="128" spans="1:14" x14ac:dyDescent="0.2">
      <c r="A128" t="s">
        <v>983</v>
      </c>
      <c r="B128" t="s">
        <v>984</v>
      </c>
      <c r="C128" t="s">
        <v>12</v>
      </c>
      <c r="D128" t="s">
        <v>27</v>
      </c>
      <c r="E128" s="3">
        <v>41160</v>
      </c>
      <c r="F128" s="3" t="s">
        <v>2651</v>
      </c>
      <c r="G128" t="s">
        <v>17</v>
      </c>
      <c r="H128" t="s">
        <v>14</v>
      </c>
      <c r="I128" s="28" t="str">
        <f t="shared" si="1"/>
        <v>Human Resources|Good</v>
      </c>
      <c r="J128" s="31">
        <f>VLOOKUP(Emp[[#This Row],[Bonus Criteria]], Bonus[],2,FALSE)</f>
        <v>5.3999999999999999E-2</v>
      </c>
      <c r="K128" s="32">
        <f>Emp[[#This Row],[Salary]]+Emp[[#This Row],[Salary]]*Emp[[#This Row],[Bonus Percentage]]</f>
        <v>43382.64</v>
      </c>
      <c r="L128"/>
      <c r="N128" s="28"/>
    </row>
    <row r="129" spans="1:14" x14ac:dyDescent="0.2">
      <c r="A129" t="s">
        <v>1224</v>
      </c>
      <c r="B129" t="s">
        <v>1225</v>
      </c>
      <c r="C129" t="s">
        <v>12</v>
      </c>
      <c r="D129" t="s">
        <v>13</v>
      </c>
      <c r="E129" s="3">
        <v>48060</v>
      </c>
      <c r="F129" s="3" t="s">
        <v>2651</v>
      </c>
      <c r="G129" t="s">
        <v>17</v>
      </c>
      <c r="H129" t="s">
        <v>24</v>
      </c>
      <c r="I129" s="28" t="str">
        <f t="shared" si="1"/>
        <v>Engineering|Poor</v>
      </c>
      <c r="J129" s="31">
        <f>VLOOKUP(Emp[[#This Row],[Bonus Criteria]], Bonus[],2,FALSE)</f>
        <v>1.0999999999999999E-2</v>
      </c>
      <c r="K129" s="32">
        <f>Emp[[#This Row],[Salary]]+Emp[[#This Row],[Salary]]*Emp[[#This Row],[Bonus Percentage]]</f>
        <v>48588.66</v>
      </c>
      <c r="L129"/>
      <c r="N129" s="28"/>
    </row>
    <row r="130" spans="1:14" x14ac:dyDescent="0.2">
      <c r="A130" t="s">
        <v>1226</v>
      </c>
      <c r="B130" t="s">
        <v>1227</v>
      </c>
      <c r="C130" t="s">
        <v>7</v>
      </c>
      <c r="D130" t="s">
        <v>42</v>
      </c>
      <c r="E130" s="3">
        <v>56830</v>
      </c>
      <c r="F130" s="3" t="s">
        <v>2652</v>
      </c>
      <c r="G130" t="s">
        <v>21</v>
      </c>
      <c r="H130" t="s">
        <v>10</v>
      </c>
      <c r="I130" s="28" t="str">
        <f t="shared" ref="I130:I193" si="2">D130&amp;"|"&amp;H130</f>
        <v>Training|Very Good</v>
      </c>
      <c r="J130" s="31">
        <f>VLOOKUP(Emp[[#This Row],[Bonus Criteria]], Bonus[],2,FALSE)</f>
        <v>6.3E-2</v>
      </c>
      <c r="K130" s="32">
        <f>Emp[[#This Row],[Salary]]+Emp[[#This Row],[Salary]]*Emp[[#This Row],[Bonus Percentage]]</f>
        <v>60410.29</v>
      </c>
      <c r="L130"/>
      <c r="N130" s="28"/>
    </row>
    <row r="131" spans="1:14" x14ac:dyDescent="0.2">
      <c r="A131" t="s">
        <v>1228</v>
      </c>
      <c r="B131" t="s">
        <v>1229</v>
      </c>
      <c r="C131" t="s">
        <v>12</v>
      </c>
      <c r="D131" t="s">
        <v>37</v>
      </c>
      <c r="E131" s="3">
        <v>72500</v>
      </c>
      <c r="F131" s="3" t="s">
        <v>2654</v>
      </c>
      <c r="G131" t="s">
        <v>9</v>
      </c>
      <c r="H131" t="s">
        <v>51</v>
      </c>
      <c r="I131" s="28" t="str">
        <f t="shared" si="2"/>
        <v>Product Management|Very Poor</v>
      </c>
      <c r="J131" s="31">
        <f>VLOOKUP(Emp[[#This Row],[Bonus Criteria]], Bonus[],2,FALSE)</f>
        <v>5.0000000000000001E-3</v>
      </c>
      <c r="K131" s="32">
        <f>Emp[[#This Row],[Salary]]+Emp[[#This Row],[Salary]]*Emp[[#This Row],[Bonus Percentage]]</f>
        <v>72862.5</v>
      </c>
      <c r="L131"/>
      <c r="N131" s="28"/>
    </row>
    <row r="132" spans="1:14" x14ac:dyDescent="0.2">
      <c r="A132" t="s">
        <v>1230</v>
      </c>
      <c r="B132" t="s">
        <v>1231</v>
      </c>
      <c r="C132" t="s">
        <v>12</v>
      </c>
      <c r="D132" t="s">
        <v>31</v>
      </c>
      <c r="E132" s="3">
        <v>57080</v>
      </c>
      <c r="F132" s="3" t="s">
        <v>2652</v>
      </c>
      <c r="G132" t="s">
        <v>17</v>
      </c>
      <c r="H132" t="s">
        <v>28</v>
      </c>
      <c r="I132" s="28" t="str">
        <f t="shared" si="2"/>
        <v>Services|Average</v>
      </c>
      <c r="J132" s="31">
        <f>VLOOKUP(Emp[[#This Row],[Bonus Criteria]], Bonus[],2,FALSE)</f>
        <v>2.3E-2</v>
      </c>
      <c r="K132" s="32">
        <f>Emp[[#This Row],[Salary]]+Emp[[#This Row],[Salary]]*Emp[[#This Row],[Bonus Percentage]]</f>
        <v>58392.84</v>
      </c>
      <c r="L132"/>
      <c r="N132" s="28"/>
    </row>
    <row r="133" spans="1:14" x14ac:dyDescent="0.2">
      <c r="A133" t="s">
        <v>1232</v>
      </c>
      <c r="B133" t="s">
        <v>1233</v>
      </c>
      <c r="C133" t="s">
        <v>7</v>
      </c>
      <c r="D133" t="s">
        <v>37</v>
      </c>
      <c r="E133" s="3">
        <v>104080</v>
      </c>
      <c r="F133" s="3" t="s">
        <v>2657</v>
      </c>
      <c r="G133" t="s">
        <v>17</v>
      </c>
      <c r="H133" t="s">
        <v>51</v>
      </c>
      <c r="I133" s="28" t="str">
        <f t="shared" si="2"/>
        <v>Product Management|Very Poor</v>
      </c>
      <c r="J133" s="31">
        <f>VLOOKUP(Emp[[#This Row],[Bonus Criteria]], Bonus[],2,FALSE)</f>
        <v>5.0000000000000001E-3</v>
      </c>
      <c r="K133" s="32">
        <f>Emp[[#This Row],[Salary]]+Emp[[#This Row],[Salary]]*Emp[[#This Row],[Bonus Percentage]]</f>
        <v>104600.4</v>
      </c>
      <c r="L133"/>
      <c r="N133" s="28"/>
    </row>
    <row r="134" spans="1:14" x14ac:dyDescent="0.2">
      <c r="A134" t="s">
        <v>1234</v>
      </c>
      <c r="B134" t="s">
        <v>1235</v>
      </c>
      <c r="C134" t="s">
        <v>7</v>
      </c>
      <c r="D134" t="s">
        <v>20</v>
      </c>
      <c r="E134" s="3">
        <v>29770</v>
      </c>
      <c r="F134" s="3" t="s">
        <v>2649</v>
      </c>
      <c r="G134" t="s">
        <v>9</v>
      </c>
      <c r="H134" t="s">
        <v>14</v>
      </c>
      <c r="I134" s="28" t="str">
        <f t="shared" si="2"/>
        <v>Legal|Good</v>
      </c>
      <c r="J134" s="31">
        <f>VLOOKUP(Emp[[#This Row],[Bonus Criteria]], Bonus[],2,FALSE)</f>
        <v>5.3999999999999999E-2</v>
      </c>
      <c r="K134" s="32">
        <f>Emp[[#This Row],[Salary]]+Emp[[#This Row],[Salary]]*Emp[[#This Row],[Bonus Percentage]]</f>
        <v>31377.58</v>
      </c>
      <c r="L134"/>
      <c r="N134" s="28"/>
    </row>
    <row r="135" spans="1:14" x14ac:dyDescent="0.2">
      <c r="A135" t="s">
        <v>1236</v>
      </c>
      <c r="B135" t="s">
        <v>1237</v>
      </c>
      <c r="C135" t="s">
        <v>7</v>
      </c>
      <c r="D135" t="s">
        <v>20</v>
      </c>
      <c r="E135" s="3">
        <v>48690</v>
      </c>
      <c r="F135" s="3" t="s">
        <v>2651</v>
      </c>
      <c r="G135" t="s">
        <v>9</v>
      </c>
      <c r="H135" t="s">
        <v>28</v>
      </c>
      <c r="I135" s="28" t="str">
        <f t="shared" si="2"/>
        <v>Legal|Average</v>
      </c>
      <c r="J135" s="31">
        <f>VLOOKUP(Emp[[#This Row],[Bonus Criteria]], Bonus[],2,FALSE)</f>
        <v>2.1000000000000001E-2</v>
      </c>
      <c r="K135" s="32">
        <f>Emp[[#This Row],[Salary]]+Emp[[#This Row],[Salary]]*Emp[[#This Row],[Bonus Percentage]]</f>
        <v>49712.49</v>
      </c>
      <c r="L135"/>
      <c r="N135" s="28"/>
    </row>
    <row r="136" spans="1:14" x14ac:dyDescent="0.2">
      <c r="A136" t="s">
        <v>1238</v>
      </c>
      <c r="B136" t="s">
        <v>1239</v>
      </c>
      <c r="C136" t="s">
        <v>978</v>
      </c>
      <c r="D136" t="s">
        <v>50</v>
      </c>
      <c r="E136" s="3">
        <v>70080</v>
      </c>
      <c r="F136" s="3" t="s">
        <v>2654</v>
      </c>
      <c r="G136" t="s">
        <v>9</v>
      </c>
      <c r="H136" t="s">
        <v>51</v>
      </c>
      <c r="I136" s="28" t="str">
        <f t="shared" si="2"/>
        <v>Research and Development|Very Poor</v>
      </c>
      <c r="J136" s="31">
        <f>VLOOKUP(Emp[[#This Row],[Bonus Criteria]], Bonus[],2,FALSE)</f>
        <v>5.0000000000000001E-3</v>
      </c>
      <c r="K136" s="32">
        <f>Emp[[#This Row],[Salary]]+Emp[[#This Row],[Salary]]*Emp[[#This Row],[Bonus Percentage]]</f>
        <v>70430.399999999994</v>
      </c>
      <c r="L136"/>
      <c r="N136" s="28"/>
    </row>
    <row r="137" spans="1:14" x14ac:dyDescent="0.2">
      <c r="A137" t="s">
        <v>1214</v>
      </c>
      <c r="B137" t="s">
        <v>1215</v>
      </c>
      <c r="C137" t="s">
        <v>7</v>
      </c>
      <c r="D137" t="s">
        <v>34</v>
      </c>
      <c r="E137" s="3">
        <v>88510</v>
      </c>
      <c r="F137" s="3" t="s">
        <v>2655</v>
      </c>
      <c r="G137" t="s">
        <v>21</v>
      </c>
      <c r="H137" t="s">
        <v>24</v>
      </c>
      <c r="I137" s="28" t="str">
        <f t="shared" si="2"/>
        <v>Business Development|Poor</v>
      </c>
      <c r="J137" s="31">
        <f>VLOOKUP(Emp[[#This Row],[Bonus Criteria]], Bonus[],2,FALSE)</f>
        <v>1.7999999999999999E-2</v>
      </c>
      <c r="K137" s="32">
        <f>Emp[[#This Row],[Salary]]+Emp[[#This Row],[Salary]]*Emp[[#This Row],[Bonus Percentage]]</f>
        <v>90103.18</v>
      </c>
      <c r="L137"/>
      <c r="N137" s="28"/>
    </row>
    <row r="138" spans="1:14" x14ac:dyDescent="0.2">
      <c r="A138" t="s">
        <v>1240</v>
      </c>
      <c r="B138" t="s">
        <v>1241</v>
      </c>
      <c r="C138" t="s">
        <v>12</v>
      </c>
      <c r="D138" t="s">
        <v>34</v>
      </c>
      <c r="E138" s="3">
        <v>69190</v>
      </c>
      <c r="F138" s="3" t="s">
        <v>2653</v>
      </c>
      <c r="G138" t="s">
        <v>17</v>
      </c>
      <c r="H138" t="s">
        <v>28</v>
      </c>
      <c r="I138" s="28" t="str">
        <f t="shared" si="2"/>
        <v>Business Development|Average</v>
      </c>
      <c r="J138" s="31">
        <f>VLOOKUP(Emp[[#This Row],[Bonus Criteria]], Bonus[],2,FALSE)</f>
        <v>2.4E-2</v>
      </c>
      <c r="K138" s="32">
        <f>Emp[[#This Row],[Salary]]+Emp[[#This Row],[Salary]]*Emp[[#This Row],[Bonus Percentage]]</f>
        <v>70850.559999999998</v>
      </c>
      <c r="L138"/>
      <c r="N138" s="28"/>
    </row>
    <row r="139" spans="1:14" x14ac:dyDescent="0.2">
      <c r="A139" t="s">
        <v>1242</v>
      </c>
      <c r="B139" t="s">
        <v>1243</v>
      </c>
      <c r="C139" t="s">
        <v>7</v>
      </c>
      <c r="D139" t="s">
        <v>31</v>
      </c>
      <c r="E139" s="3">
        <v>37920</v>
      </c>
      <c r="F139" s="3" t="s">
        <v>2650</v>
      </c>
      <c r="G139" t="s">
        <v>17</v>
      </c>
      <c r="H139" t="s">
        <v>28</v>
      </c>
      <c r="I139" s="28" t="str">
        <f t="shared" si="2"/>
        <v>Services|Average</v>
      </c>
      <c r="J139" s="31">
        <f>VLOOKUP(Emp[[#This Row],[Bonus Criteria]], Bonus[],2,FALSE)</f>
        <v>2.3E-2</v>
      </c>
      <c r="K139" s="32">
        <f>Emp[[#This Row],[Salary]]+Emp[[#This Row],[Salary]]*Emp[[#This Row],[Bonus Percentage]]</f>
        <v>38792.160000000003</v>
      </c>
      <c r="L139"/>
      <c r="N139" s="28"/>
    </row>
    <row r="140" spans="1:14" x14ac:dyDescent="0.2">
      <c r="A140" t="s">
        <v>1244</v>
      </c>
      <c r="B140" t="s">
        <v>1245</v>
      </c>
      <c r="C140" t="s">
        <v>7</v>
      </c>
      <c r="D140" t="s">
        <v>53</v>
      </c>
      <c r="E140" s="3">
        <v>89120</v>
      </c>
      <c r="F140" s="3" t="s">
        <v>2655</v>
      </c>
      <c r="G140" t="s">
        <v>9</v>
      </c>
      <c r="H140" t="s">
        <v>14</v>
      </c>
      <c r="I140" s="28" t="str">
        <f t="shared" si="2"/>
        <v>Accounting|Good</v>
      </c>
      <c r="J140" s="31">
        <f>VLOOKUP(Emp[[#This Row],[Bonus Criteria]], Bonus[],2,FALSE)</f>
        <v>5.8000000000000003E-2</v>
      </c>
      <c r="K140" s="32">
        <f>Emp[[#This Row],[Salary]]+Emp[[#This Row],[Salary]]*Emp[[#This Row],[Bonus Percentage]]</f>
        <v>94288.960000000006</v>
      </c>
      <c r="L140"/>
      <c r="N140" s="28"/>
    </row>
    <row r="141" spans="1:14" x14ac:dyDescent="0.2">
      <c r="A141" t="s">
        <v>1246</v>
      </c>
      <c r="B141" t="s">
        <v>1247</v>
      </c>
      <c r="C141" t="s">
        <v>12</v>
      </c>
      <c r="D141" t="s">
        <v>20</v>
      </c>
      <c r="E141" s="3">
        <v>48140</v>
      </c>
      <c r="F141" s="3" t="s">
        <v>2651</v>
      </c>
      <c r="G141" t="s">
        <v>17</v>
      </c>
      <c r="H141" t="s">
        <v>10</v>
      </c>
      <c r="I141" s="28" t="str">
        <f t="shared" si="2"/>
        <v>Legal|Very Good</v>
      </c>
      <c r="J141" s="31">
        <f>VLOOKUP(Emp[[#This Row],[Bonus Criteria]], Bonus[],2,FALSE)</f>
        <v>6.4000000000000001E-2</v>
      </c>
      <c r="K141" s="32">
        <f>Emp[[#This Row],[Salary]]+Emp[[#This Row],[Salary]]*Emp[[#This Row],[Bonus Percentage]]</f>
        <v>51220.959999999999</v>
      </c>
      <c r="L141"/>
      <c r="N141" s="28"/>
    </row>
    <row r="142" spans="1:14" x14ac:dyDescent="0.2">
      <c r="A142" t="s">
        <v>1248</v>
      </c>
      <c r="B142" t="s">
        <v>1249</v>
      </c>
      <c r="C142" t="s">
        <v>7</v>
      </c>
      <c r="D142" t="s">
        <v>23</v>
      </c>
      <c r="E142" s="3">
        <v>69340</v>
      </c>
      <c r="F142" s="3" t="s">
        <v>2653</v>
      </c>
      <c r="G142" t="s">
        <v>9</v>
      </c>
      <c r="H142" t="s">
        <v>28</v>
      </c>
      <c r="I142" s="28" t="str">
        <f t="shared" si="2"/>
        <v>Support|Average</v>
      </c>
      <c r="J142" s="31">
        <f>VLOOKUP(Emp[[#This Row],[Bonus Criteria]], Bonus[],2,FALSE)</f>
        <v>2.8000000000000001E-2</v>
      </c>
      <c r="K142" s="32">
        <f>Emp[[#This Row],[Salary]]+Emp[[#This Row],[Salary]]*Emp[[#This Row],[Bonus Percentage]]</f>
        <v>71281.52</v>
      </c>
      <c r="L142"/>
      <c r="N142" s="28"/>
    </row>
    <row r="143" spans="1:14" x14ac:dyDescent="0.2">
      <c r="A143" t="s">
        <v>1250</v>
      </c>
      <c r="B143" t="s">
        <v>1251</v>
      </c>
      <c r="C143" t="s">
        <v>7</v>
      </c>
      <c r="D143" t="s">
        <v>27</v>
      </c>
      <c r="E143" s="3">
        <v>71330</v>
      </c>
      <c r="F143" s="3" t="s">
        <v>2654</v>
      </c>
      <c r="G143" t="s">
        <v>21</v>
      </c>
      <c r="H143" t="s">
        <v>10</v>
      </c>
      <c r="I143" s="28" t="str">
        <f t="shared" si="2"/>
        <v>Human Resources|Very Good</v>
      </c>
      <c r="J143" s="31">
        <f>VLOOKUP(Emp[[#This Row],[Bonus Criteria]], Bonus[],2,FALSE)</f>
        <v>7.5999999999999998E-2</v>
      </c>
      <c r="K143" s="32">
        <f>Emp[[#This Row],[Salary]]+Emp[[#This Row],[Salary]]*Emp[[#This Row],[Bonus Percentage]]</f>
        <v>76751.08</v>
      </c>
      <c r="L143"/>
      <c r="N143" s="28"/>
    </row>
    <row r="144" spans="1:14" x14ac:dyDescent="0.2">
      <c r="A144" t="s">
        <v>1252</v>
      </c>
      <c r="B144" t="s">
        <v>1253</v>
      </c>
      <c r="C144" t="s">
        <v>12</v>
      </c>
      <c r="D144" t="s">
        <v>67</v>
      </c>
      <c r="E144" s="3">
        <v>67620</v>
      </c>
      <c r="F144" s="3" t="s">
        <v>2653</v>
      </c>
      <c r="G144" t="s">
        <v>17</v>
      </c>
      <c r="H144" t="s">
        <v>14</v>
      </c>
      <c r="I144" s="28" t="str">
        <f t="shared" si="2"/>
        <v>Marketing|Good</v>
      </c>
      <c r="J144" s="31">
        <f>VLOOKUP(Emp[[#This Row],[Bonus Criteria]], Bonus[],2,FALSE)</f>
        <v>5.8000000000000003E-2</v>
      </c>
      <c r="K144" s="32">
        <f>Emp[[#This Row],[Salary]]+Emp[[#This Row],[Salary]]*Emp[[#This Row],[Bonus Percentage]]</f>
        <v>71541.960000000006</v>
      </c>
      <c r="L144"/>
      <c r="N144" s="28"/>
    </row>
    <row r="145" spans="1:14" x14ac:dyDescent="0.2">
      <c r="A145" t="s">
        <v>1015</v>
      </c>
      <c r="B145" t="s">
        <v>1254</v>
      </c>
      <c r="C145" t="s">
        <v>12</v>
      </c>
      <c r="D145" t="s">
        <v>13</v>
      </c>
      <c r="E145" s="3">
        <v>44300</v>
      </c>
      <c r="F145" s="3" t="s">
        <v>2651</v>
      </c>
      <c r="G145" t="s">
        <v>9</v>
      </c>
      <c r="H145" t="s">
        <v>14</v>
      </c>
      <c r="I145" s="28" t="str">
        <f t="shared" si="2"/>
        <v>Engineering|Good</v>
      </c>
      <c r="J145" s="31">
        <f>VLOOKUP(Emp[[#This Row],[Bonus Criteria]], Bonus[],2,FALSE)</f>
        <v>4.2999999999999997E-2</v>
      </c>
      <c r="K145" s="32">
        <f>Emp[[#This Row],[Salary]]+Emp[[#This Row],[Salary]]*Emp[[#This Row],[Bonus Percentage]]</f>
        <v>46204.9</v>
      </c>
      <c r="L145"/>
      <c r="N145" s="28"/>
    </row>
    <row r="146" spans="1:14" x14ac:dyDescent="0.2">
      <c r="A146" t="s">
        <v>1255</v>
      </c>
      <c r="B146" t="s">
        <v>1256</v>
      </c>
      <c r="C146" t="s">
        <v>12</v>
      </c>
      <c r="D146" t="s">
        <v>34</v>
      </c>
      <c r="E146" s="3">
        <v>40560</v>
      </c>
      <c r="F146" s="3" t="s">
        <v>2651</v>
      </c>
      <c r="G146" t="s">
        <v>9</v>
      </c>
      <c r="H146" t="s">
        <v>24</v>
      </c>
      <c r="I146" s="28" t="str">
        <f t="shared" si="2"/>
        <v>Business Development|Poor</v>
      </c>
      <c r="J146" s="31">
        <f>VLOOKUP(Emp[[#This Row],[Bonus Criteria]], Bonus[],2,FALSE)</f>
        <v>1.7999999999999999E-2</v>
      </c>
      <c r="K146" s="32">
        <f>Emp[[#This Row],[Salary]]+Emp[[#This Row],[Salary]]*Emp[[#This Row],[Bonus Percentage]]</f>
        <v>41290.080000000002</v>
      </c>
      <c r="L146"/>
      <c r="N146" s="28"/>
    </row>
    <row r="147" spans="1:14" x14ac:dyDescent="0.2">
      <c r="A147" t="s">
        <v>1257</v>
      </c>
      <c r="B147" t="s">
        <v>1258</v>
      </c>
      <c r="C147" t="s">
        <v>12</v>
      </c>
      <c r="D147" t="s">
        <v>8</v>
      </c>
      <c r="E147" s="3">
        <v>115230</v>
      </c>
      <c r="F147" s="3" t="s">
        <v>2658</v>
      </c>
      <c r="G147" t="s">
        <v>17</v>
      </c>
      <c r="H147" t="s">
        <v>14</v>
      </c>
      <c r="I147" s="28" t="str">
        <f t="shared" si="2"/>
        <v>Sales|Good</v>
      </c>
      <c r="J147" s="31">
        <f>VLOOKUP(Emp[[#This Row],[Bonus Criteria]], Bonus[],2,FALSE)</f>
        <v>5.0999999999999997E-2</v>
      </c>
      <c r="K147" s="32">
        <f>Emp[[#This Row],[Salary]]+Emp[[#This Row],[Salary]]*Emp[[#This Row],[Bonus Percentage]]</f>
        <v>121106.73</v>
      </c>
      <c r="L147"/>
      <c r="N147" s="28"/>
    </row>
    <row r="148" spans="1:14" x14ac:dyDescent="0.2">
      <c r="A148" t="s">
        <v>1259</v>
      </c>
      <c r="B148" t="s">
        <v>1260</v>
      </c>
      <c r="C148" t="s">
        <v>12</v>
      </c>
      <c r="D148" t="s">
        <v>42</v>
      </c>
      <c r="E148" s="3">
        <v>39750</v>
      </c>
      <c r="F148" s="3" t="s">
        <v>2650</v>
      </c>
      <c r="G148" t="s">
        <v>21</v>
      </c>
      <c r="H148" t="s">
        <v>28</v>
      </c>
      <c r="I148" s="28" t="str">
        <f t="shared" si="2"/>
        <v>Training|Average</v>
      </c>
      <c r="J148" s="31">
        <f>VLOOKUP(Emp[[#This Row],[Bonus Criteria]], Bonus[],2,FALSE)</f>
        <v>0.04</v>
      </c>
      <c r="K148" s="32">
        <f>Emp[[#This Row],[Salary]]+Emp[[#This Row],[Salary]]*Emp[[#This Row],[Bonus Percentage]]</f>
        <v>41340</v>
      </c>
      <c r="L148"/>
      <c r="N148" s="28"/>
    </row>
    <row r="149" spans="1:14" x14ac:dyDescent="0.2">
      <c r="A149" t="s">
        <v>1199</v>
      </c>
      <c r="B149" t="s">
        <v>1200</v>
      </c>
      <c r="C149" t="s">
        <v>7</v>
      </c>
      <c r="D149" t="s">
        <v>27</v>
      </c>
      <c r="E149" s="3">
        <v>72880</v>
      </c>
      <c r="F149" s="3" t="s">
        <v>2654</v>
      </c>
      <c r="G149" t="s">
        <v>9</v>
      </c>
      <c r="H149" t="s">
        <v>28</v>
      </c>
      <c r="I149" s="28" t="str">
        <f t="shared" si="2"/>
        <v>Human Resources|Average</v>
      </c>
      <c r="J149" s="31">
        <f>VLOOKUP(Emp[[#This Row],[Bonus Criteria]], Bonus[],2,FALSE)</f>
        <v>2.7E-2</v>
      </c>
      <c r="K149" s="32">
        <f>Emp[[#This Row],[Salary]]+Emp[[#This Row],[Salary]]*Emp[[#This Row],[Bonus Percentage]]</f>
        <v>74847.759999999995</v>
      </c>
      <c r="L149"/>
      <c r="N149" s="28"/>
    </row>
    <row r="150" spans="1:14" x14ac:dyDescent="0.2">
      <c r="A150" t="s">
        <v>1261</v>
      </c>
      <c r="B150" t="s">
        <v>1262</v>
      </c>
      <c r="C150" t="s">
        <v>978</v>
      </c>
      <c r="D150" t="s">
        <v>50</v>
      </c>
      <c r="E150" s="3">
        <v>108970</v>
      </c>
      <c r="F150" s="3" t="s">
        <v>2657</v>
      </c>
      <c r="G150" t="s">
        <v>17</v>
      </c>
      <c r="H150" t="s">
        <v>28</v>
      </c>
      <c r="I150" s="28" t="str">
        <f t="shared" si="2"/>
        <v>Research and Development|Average</v>
      </c>
      <c r="J150" s="31">
        <f>VLOOKUP(Emp[[#This Row],[Bonus Criteria]], Bonus[],2,FALSE)</f>
        <v>3.3000000000000002E-2</v>
      </c>
      <c r="K150" s="32">
        <f>Emp[[#This Row],[Salary]]+Emp[[#This Row],[Salary]]*Emp[[#This Row],[Bonus Percentage]]</f>
        <v>112566.01</v>
      </c>
      <c r="L150"/>
      <c r="N150" s="28"/>
    </row>
    <row r="151" spans="1:14" x14ac:dyDescent="0.2">
      <c r="A151" t="s">
        <v>1263</v>
      </c>
      <c r="B151" t="s">
        <v>1264</v>
      </c>
      <c r="C151" t="s">
        <v>12</v>
      </c>
      <c r="D151" t="s">
        <v>13</v>
      </c>
      <c r="E151" s="3">
        <v>112570</v>
      </c>
      <c r="F151" s="3" t="s">
        <v>2658</v>
      </c>
      <c r="G151" t="s">
        <v>17</v>
      </c>
      <c r="H151" t="s">
        <v>24</v>
      </c>
      <c r="I151" s="28" t="str">
        <f t="shared" si="2"/>
        <v>Engineering|Poor</v>
      </c>
      <c r="J151" s="31">
        <f>VLOOKUP(Emp[[#This Row],[Bonus Criteria]], Bonus[],2,FALSE)</f>
        <v>1.0999999999999999E-2</v>
      </c>
      <c r="K151" s="32">
        <f>Emp[[#This Row],[Salary]]+Emp[[#This Row],[Salary]]*Emp[[#This Row],[Bonus Percentage]]</f>
        <v>113808.27</v>
      </c>
      <c r="L151"/>
      <c r="N151" s="28"/>
    </row>
    <row r="152" spans="1:14" x14ac:dyDescent="0.2">
      <c r="A152" t="s">
        <v>1265</v>
      </c>
      <c r="B152" t="s">
        <v>1266</v>
      </c>
      <c r="C152" t="s">
        <v>7</v>
      </c>
      <c r="D152" t="s">
        <v>53</v>
      </c>
      <c r="E152" s="3">
        <v>56810</v>
      </c>
      <c r="F152" s="3" t="s">
        <v>2652</v>
      </c>
      <c r="G152" t="s">
        <v>21</v>
      </c>
      <c r="H152" t="s">
        <v>24</v>
      </c>
      <c r="I152" s="28" t="str">
        <f t="shared" si="2"/>
        <v>Accounting|Poor</v>
      </c>
      <c r="J152" s="31">
        <f>VLOOKUP(Emp[[#This Row],[Bonus Criteria]], Bonus[],2,FALSE)</f>
        <v>1.2E-2</v>
      </c>
      <c r="K152" s="32">
        <f>Emp[[#This Row],[Salary]]+Emp[[#This Row],[Salary]]*Emp[[#This Row],[Bonus Percentage]]</f>
        <v>57491.72</v>
      </c>
      <c r="L152"/>
      <c r="N152" s="28"/>
    </row>
    <row r="153" spans="1:14" x14ac:dyDescent="0.2">
      <c r="A153" t="s">
        <v>1267</v>
      </c>
      <c r="B153" t="s">
        <v>1268</v>
      </c>
      <c r="C153" t="s">
        <v>978</v>
      </c>
      <c r="D153" t="s">
        <v>34</v>
      </c>
      <c r="E153" s="3">
        <v>42950</v>
      </c>
      <c r="F153" s="3" t="s">
        <v>2651</v>
      </c>
      <c r="G153" t="s">
        <v>17</v>
      </c>
      <c r="H153" t="s">
        <v>24</v>
      </c>
      <c r="I153" s="28" t="str">
        <f t="shared" si="2"/>
        <v>Business Development|Poor</v>
      </c>
      <c r="J153" s="31">
        <f>VLOOKUP(Emp[[#This Row],[Bonus Criteria]], Bonus[],2,FALSE)</f>
        <v>1.7999999999999999E-2</v>
      </c>
      <c r="K153" s="32">
        <f>Emp[[#This Row],[Salary]]+Emp[[#This Row],[Salary]]*Emp[[#This Row],[Bonus Percentage]]</f>
        <v>43723.1</v>
      </c>
      <c r="L153"/>
      <c r="N153" s="28"/>
    </row>
    <row r="154" spans="1:14" x14ac:dyDescent="0.2">
      <c r="A154" t="s">
        <v>1269</v>
      </c>
      <c r="B154" t="s">
        <v>1270</v>
      </c>
      <c r="C154" t="s">
        <v>12</v>
      </c>
      <c r="D154" t="s">
        <v>31</v>
      </c>
      <c r="E154" s="3">
        <v>42820</v>
      </c>
      <c r="F154" s="3" t="s">
        <v>2651</v>
      </c>
      <c r="G154" t="s">
        <v>21</v>
      </c>
      <c r="H154" t="s">
        <v>28</v>
      </c>
      <c r="I154" s="28" t="str">
        <f t="shared" si="2"/>
        <v>Services|Average</v>
      </c>
      <c r="J154" s="31">
        <f>VLOOKUP(Emp[[#This Row],[Bonus Criteria]], Bonus[],2,FALSE)</f>
        <v>2.3E-2</v>
      </c>
      <c r="K154" s="32">
        <f>Emp[[#This Row],[Salary]]+Emp[[#This Row],[Salary]]*Emp[[#This Row],[Bonus Percentage]]</f>
        <v>43804.86</v>
      </c>
      <c r="L154"/>
      <c r="N154" s="28"/>
    </row>
    <row r="155" spans="1:14" x14ac:dyDescent="0.2">
      <c r="A155" t="s">
        <v>1271</v>
      </c>
      <c r="B155" t="s">
        <v>1272</v>
      </c>
      <c r="C155" t="s">
        <v>12</v>
      </c>
      <c r="D155" t="s">
        <v>8</v>
      </c>
      <c r="E155" s="3">
        <v>57080</v>
      </c>
      <c r="F155" s="3" t="s">
        <v>2652</v>
      </c>
      <c r="G155" t="s">
        <v>21</v>
      </c>
      <c r="H155" t="s">
        <v>28</v>
      </c>
      <c r="I155" s="28" t="str">
        <f t="shared" si="2"/>
        <v>Sales|Average</v>
      </c>
      <c r="J155" s="31">
        <f>VLOOKUP(Emp[[#This Row],[Bonus Criteria]], Bonus[],2,FALSE)</f>
        <v>2.1000000000000001E-2</v>
      </c>
      <c r="K155" s="32">
        <f>Emp[[#This Row],[Salary]]+Emp[[#This Row],[Salary]]*Emp[[#This Row],[Bonus Percentage]]</f>
        <v>58278.68</v>
      </c>
      <c r="L155"/>
      <c r="N155" s="28"/>
    </row>
    <row r="156" spans="1:14" x14ac:dyDescent="0.2">
      <c r="A156" t="s">
        <v>1273</v>
      </c>
      <c r="B156" t="s">
        <v>1274</v>
      </c>
      <c r="C156" t="s">
        <v>12</v>
      </c>
      <c r="D156" t="s">
        <v>67</v>
      </c>
      <c r="E156" s="3">
        <v>101670</v>
      </c>
      <c r="F156" s="3" t="s">
        <v>2657</v>
      </c>
      <c r="G156" t="s">
        <v>21</v>
      </c>
      <c r="H156" t="s">
        <v>28</v>
      </c>
      <c r="I156" s="28" t="str">
        <f t="shared" si="2"/>
        <v>Marketing|Average</v>
      </c>
      <c r="J156" s="31">
        <f>VLOOKUP(Emp[[#This Row],[Bonus Criteria]], Bonus[],2,FALSE)</f>
        <v>3.5000000000000003E-2</v>
      </c>
      <c r="K156" s="32">
        <f>Emp[[#This Row],[Salary]]+Emp[[#This Row],[Salary]]*Emp[[#This Row],[Bonus Percentage]]</f>
        <v>105228.45</v>
      </c>
      <c r="L156"/>
      <c r="N156" s="28"/>
    </row>
    <row r="157" spans="1:14" x14ac:dyDescent="0.2">
      <c r="A157" t="s">
        <v>1275</v>
      </c>
      <c r="B157" t="s">
        <v>1276</v>
      </c>
      <c r="C157" t="s">
        <v>12</v>
      </c>
      <c r="D157" t="s">
        <v>67</v>
      </c>
      <c r="E157" s="3">
        <v>104750</v>
      </c>
      <c r="F157" s="3" t="s">
        <v>2657</v>
      </c>
      <c r="G157" t="s">
        <v>21</v>
      </c>
      <c r="H157" t="s">
        <v>28</v>
      </c>
      <c r="I157" s="28" t="str">
        <f t="shared" si="2"/>
        <v>Marketing|Average</v>
      </c>
      <c r="J157" s="31">
        <f>VLOOKUP(Emp[[#This Row],[Bonus Criteria]], Bonus[],2,FALSE)</f>
        <v>3.5000000000000003E-2</v>
      </c>
      <c r="K157" s="32">
        <f>Emp[[#This Row],[Salary]]+Emp[[#This Row],[Salary]]*Emp[[#This Row],[Bonus Percentage]]</f>
        <v>108416.25</v>
      </c>
      <c r="L157"/>
      <c r="N157" s="28"/>
    </row>
    <row r="158" spans="1:14" x14ac:dyDescent="0.2">
      <c r="A158" t="s">
        <v>1277</v>
      </c>
      <c r="B158" t="s">
        <v>1278</v>
      </c>
      <c r="C158" t="s">
        <v>7</v>
      </c>
      <c r="D158" t="s">
        <v>13</v>
      </c>
      <c r="E158" s="3">
        <v>43330</v>
      </c>
      <c r="F158" s="3" t="s">
        <v>2651</v>
      </c>
      <c r="G158" t="s">
        <v>17</v>
      </c>
      <c r="H158" t="s">
        <v>10</v>
      </c>
      <c r="I158" s="28" t="str">
        <f t="shared" si="2"/>
        <v>Engineering|Very Good</v>
      </c>
      <c r="J158" s="31">
        <f>VLOOKUP(Emp[[#This Row],[Bonus Criteria]], Bonus[],2,FALSE)</f>
        <v>6.0999999999999999E-2</v>
      </c>
      <c r="K158" s="32">
        <f>Emp[[#This Row],[Salary]]+Emp[[#This Row],[Salary]]*Emp[[#This Row],[Bonus Percentage]]</f>
        <v>45973.13</v>
      </c>
      <c r="L158"/>
      <c r="N158" s="28"/>
    </row>
    <row r="159" spans="1:14" x14ac:dyDescent="0.2">
      <c r="A159" t="s">
        <v>1279</v>
      </c>
      <c r="B159" t="s">
        <v>1280</v>
      </c>
      <c r="C159" t="s">
        <v>7</v>
      </c>
      <c r="D159" t="s">
        <v>53</v>
      </c>
      <c r="E159" s="3">
        <v>61430</v>
      </c>
      <c r="F159" s="3" t="s">
        <v>2653</v>
      </c>
      <c r="G159" t="s">
        <v>21</v>
      </c>
      <c r="H159" t="s">
        <v>24</v>
      </c>
      <c r="I159" s="28" t="str">
        <f t="shared" si="2"/>
        <v>Accounting|Poor</v>
      </c>
      <c r="J159" s="31">
        <f>VLOOKUP(Emp[[#This Row],[Bonus Criteria]], Bonus[],2,FALSE)</f>
        <v>1.2E-2</v>
      </c>
      <c r="K159" s="32">
        <f>Emp[[#This Row],[Salary]]+Emp[[#This Row],[Salary]]*Emp[[#This Row],[Bonus Percentage]]</f>
        <v>62167.16</v>
      </c>
      <c r="L159"/>
      <c r="N159" s="28"/>
    </row>
    <row r="160" spans="1:14" x14ac:dyDescent="0.2">
      <c r="A160" t="s">
        <v>1281</v>
      </c>
      <c r="B160" t="s">
        <v>1282</v>
      </c>
      <c r="C160" t="s">
        <v>7</v>
      </c>
      <c r="D160" t="s">
        <v>37</v>
      </c>
      <c r="E160" s="3">
        <v>105800</v>
      </c>
      <c r="F160" s="3" t="s">
        <v>2657</v>
      </c>
      <c r="G160" t="s">
        <v>21</v>
      </c>
      <c r="H160" t="s">
        <v>10</v>
      </c>
      <c r="I160" s="28" t="str">
        <f t="shared" si="2"/>
        <v>Product Management|Very Good</v>
      </c>
      <c r="J160" s="31">
        <f>VLOOKUP(Emp[[#This Row],[Bonus Criteria]], Bonus[],2,FALSE)</f>
        <v>6.2E-2</v>
      </c>
      <c r="K160" s="32">
        <f>Emp[[#This Row],[Salary]]+Emp[[#This Row],[Salary]]*Emp[[#This Row],[Bonus Percentage]]</f>
        <v>112359.6</v>
      </c>
      <c r="L160"/>
      <c r="N160" s="28"/>
    </row>
    <row r="161" spans="1:14" x14ac:dyDescent="0.2">
      <c r="A161" t="s">
        <v>1283</v>
      </c>
      <c r="B161" t="s">
        <v>1284</v>
      </c>
      <c r="C161" t="s">
        <v>7</v>
      </c>
      <c r="D161" t="s">
        <v>42</v>
      </c>
      <c r="E161" s="3">
        <v>99470</v>
      </c>
      <c r="F161" s="3" t="s">
        <v>2656</v>
      </c>
      <c r="G161" t="s">
        <v>21</v>
      </c>
      <c r="H161" t="s">
        <v>14</v>
      </c>
      <c r="I161" s="28" t="str">
        <f t="shared" si="2"/>
        <v>Training|Good</v>
      </c>
      <c r="J161" s="31">
        <f>VLOOKUP(Emp[[#This Row],[Bonus Criteria]], Bonus[],2,FALSE)</f>
        <v>5.8999999999999997E-2</v>
      </c>
      <c r="K161" s="32">
        <f>Emp[[#This Row],[Salary]]+Emp[[#This Row],[Salary]]*Emp[[#This Row],[Bonus Percentage]]</f>
        <v>105338.73</v>
      </c>
      <c r="L161"/>
      <c r="N161" s="28"/>
    </row>
    <row r="162" spans="1:14" x14ac:dyDescent="0.2">
      <c r="A162" t="s">
        <v>1285</v>
      </c>
      <c r="B162" t="s">
        <v>1286</v>
      </c>
      <c r="C162" t="s">
        <v>12</v>
      </c>
      <c r="D162" t="s">
        <v>53</v>
      </c>
      <c r="E162" s="3">
        <v>68890</v>
      </c>
      <c r="F162" s="3" t="s">
        <v>2653</v>
      </c>
      <c r="G162" t="s">
        <v>21</v>
      </c>
      <c r="H162" t="s">
        <v>14</v>
      </c>
      <c r="I162" s="28" t="str">
        <f t="shared" si="2"/>
        <v>Accounting|Good</v>
      </c>
      <c r="J162" s="31">
        <f>VLOOKUP(Emp[[#This Row],[Bonus Criteria]], Bonus[],2,FALSE)</f>
        <v>5.8000000000000003E-2</v>
      </c>
      <c r="K162" s="32">
        <f>Emp[[#This Row],[Salary]]+Emp[[#This Row],[Salary]]*Emp[[#This Row],[Bonus Percentage]]</f>
        <v>72885.62</v>
      </c>
      <c r="L162"/>
      <c r="N162" s="28"/>
    </row>
    <row r="163" spans="1:14" x14ac:dyDescent="0.2">
      <c r="A163" t="s">
        <v>1287</v>
      </c>
      <c r="B163" t="s">
        <v>1288</v>
      </c>
      <c r="C163" t="s">
        <v>12</v>
      </c>
      <c r="D163" t="s">
        <v>13</v>
      </c>
      <c r="E163" s="3">
        <v>86940</v>
      </c>
      <c r="F163" s="3" t="s">
        <v>2655</v>
      </c>
      <c r="G163" t="s">
        <v>21</v>
      </c>
      <c r="H163" t="s">
        <v>28</v>
      </c>
      <c r="I163" s="28" t="str">
        <f t="shared" si="2"/>
        <v>Engineering|Average</v>
      </c>
      <c r="J163" s="31">
        <f>VLOOKUP(Emp[[#This Row],[Bonus Criteria]], Bonus[],2,FALSE)</f>
        <v>3.5000000000000003E-2</v>
      </c>
      <c r="K163" s="32">
        <f>Emp[[#This Row],[Salary]]+Emp[[#This Row],[Salary]]*Emp[[#This Row],[Bonus Percentage]]</f>
        <v>89982.9</v>
      </c>
      <c r="L163"/>
      <c r="N163" s="28"/>
    </row>
    <row r="164" spans="1:14" x14ac:dyDescent="0.2">
      <c r="A164" t="s">
        <v>1289</v>
      </c>
      <c r="B164" t="s">
        <v>1290</v>
      </c>
      <c r="C164" t="s">
        <v>7</v>
      </c>
      <c r="D164" t="s">
        <v>23</v>
      </c>
      <c r="E164" s="3">
        <v>118120</v>
      </c>
      <c r="F164" s="3" t="s">
        <v>2658</v>
      </c>
      <c r="G164" t="s">
        <v>9</v>
      </c>
      <c r="H164" t="s">
        <v>28</v>
      </c>
      <c r="I164" s="28" t="str">
        <f t="shared" si="2"/>
        <v>Support|Average</v>
      </c>
      <c r="J164" s="31">
        <f>VLOOKUP(Emp[[#This Row],[Bonus Criteria]], Bonus[],2,FALSE)</f>
        <v>2.8000000000000001E-2</v>
      </c>
      <c r="K164" s="32">
        <f>Emp[[#This Row],[Salary]]+Emp[[#This Row],[Salary]]*Emp[[#This Row],[Bonus Percentage]]</f>
        <v>121427.36</v>
      </c>
      <c r="L164"/>
      <c r="N164" s="28"/>
    </row>
    <row r="165" spans="1:14" x14ac:dyDescent="0.2">
      <c r="A165" t="s">
        <v>1291</v>
      </c>
      <c r="B165" t="s">
        <v>1292</v>
      </c>
      <c r="C165" t="s">
        <v>7</v>
      </c>
      <c r="D165" t="s">
        <v>67</v>
      </c>
      <c r="E165" s="3">
        <v>91120</v>
      </c>
      <c r="F165" s="3" t="s">
        <v>2656</v>
      </c>
      <c r="G165" t="s">
        <v>21</v>
      </c>
      <c r="H165" t="s">
        <v>24</v>
      </c>
      <c r="I165" s="28" t="str">
        <f t="shared" si="2"/>
        <v>Marketing|Poor</v>
      </c>
      <c r="J165" s="31">
        <f>VLOOKUP(Emp[[#This Row],[Bonus Criteria]], Bonus[],2,FALSE)</f>
        <v>1.2999999999999999E-2</v>
      </c>
      <c r="K165" s="32">
        <f>Emp[[#This Row],[Salary]]+Emp[[#This Row],[Salary]]*Emp[[#This Row],[Bonus Percentage]]</f>
        <v>92304.56</v>
      </c>
      <c r="L165"/>
      <c r="N165" s="28"/>
    </row>
    <row r="166" spans="1:14" x14ac:dyDescent="0.2">
      <c r="A166" t="s">
        <v>1293</v>
      </c>
      <c r="B166" t="s">
        <v>1294</v>
      </c>
      <c r="C166" t="s">
        <v>7</v>
      </c>
      <c r="D166" t="s">
        <v>50</v>
      </c>
      <c r="E166" s="3">
        <v>41420</v>
      </c>
      <c r="F166" s="3" t="s">
        <v>2651</v>
      </c>
      <c r="G166" t="s">
        <v>17</v>
      </c>
      <c r="H166" t="s">
        <v>14</v>
      </c>
      <c r="I166" s="28" t="str">
        <f t="shared" si="2"/>
        <v>Research and Development|Good</v>
      </c>
      <c r="J166" s="31">
        <f>VLOOKUP(Emp[[#This Row],[Bonus Criteria]], Bonus[],2,FALSE)</f>
        <v>5.3999999999999999E-2</v>
      </c>
      <c r="K166" s="32">
        <f>Emp[[#This Row],[Salary]]+Emp[[#This Row],[Salary]]*Emp[[#This Row],[Bonus Percentage]]</f>
        <v>43656.68</v>
      </c>
      <c r="L166"/>
      <c r="N166" s="28"/>
    </row>
    <row r="167" spans="1:14" x14ac:dyDescent="0.2">
      <c r="A167" t="s">
        <v>1295</v>
      </c>
      <c r="B167" t="s">
        <v>1296</v>
      </c>
      <c r="C167" t="s">
        <v>12</v>
      </c>
      <c r="D167" t="s">
        <v>42</v>
      </c>
      <c r="E167" s="3">
        <v>86010</v>
      </c>
      <c r="F167" s="3" t="s">
        <v>2655</v>
      </c>
      <c r="G167" t="s">
        <v>21</v>
      </c>
      <c r="H167" t="s">
        <v>28</v>
      </c>
      <c r="I167" s="28" t="str">
        <f t="shared" si="2"/>
        <v>Training|Average</v>
      </c>
      <c r="J167" s="31">
        <f>VLOOKUP(Emp[[#This Row],[Bonus Criteria]], Bonus[],2,FALSE)</f>
        <v>0.04</v>
      </c>
      <c r="K167" s="32">
        <f>Emp[[#This Row],[Salary]]+Emp[[#This Row],[Salary]]*Emp[[#This Row],[Bonus Percentage]]</f>
        <v>89450.4</v>
      </c>
      <c r="L167"/>
      <c r="N167" s="28"/>
    </row>
    <row r="168" spans="1:14" x14ac:dyDescent="0.2">
      <c r="A168" t="s">
        <v>1297</v>
      </c>
      <c r="B168" t="s">
        <v>1298</v>
      </c>
      <c r="C168" t="s">
        <v>7</v>
      </c>
      <c r="D168" t="s">
        <v>23</v>
      </c>
      <c r="E168" s="3">
        <v>30080</v>
      </c>
      <c r="F168" s="3" t="s">
        <v>2650</v>
      </c>
      <c r="G168" t="s">
        <v>17</v>
      </c>
      <c r="H168" t="s">
        <v>28</v>
      </c>
      <c r="I168" s="28" t="str">
        <f t="shared" si="2"/>
        <v>Support|Average</v>
      </c>
      <c r="J168" s="31">
        <f>VLOOKUP(Emp[[#This Row],[Bonus Criteria]], Bonus[],2,FALSE)</f>
        <v>2.8000000000000001E-2</v>
      </c>
      <c r="K168" s="32">
        <f>Emp[[#This Row],[Salary]]+Emp[[#This Row],[Salary]]*Emp[[#This Row],[Bonus Percentage]]</f>
        <v>30922.240000000002</v>
      </c>
      <c r="L168"/>
      <c r="N168" s="28"/>
    </row>
    <row r="169" spans="1:14" x14ac:dyDescent="0.2">
      <c r="A169" t="s">
        <v>1299</v>
      </c>
      <c r="B169" t="s">
        <v>1300</v>
      </c>
      <c r="C169" t="s">
        <v>7</v>
      </c>
      <c r="D169" t="s">
        <v>53</v>
      </c>
      <c r="E169" s="3">
        <v>96800</v>
      </c>
      <c r="F169" s="3" t="s">
        <v>2656</v>
      </c>
      <c r="G169" t="s">
        <v>17</v>
      </c>
      <c r="H169" t="s">
        <v>28</v>
      </c>
      <c r="I169" s="28" t="str">
        <f t="shared" si="2"/>
        <v>Accounting|Average</v>
      </c>
      <c r="J169" s="31">
        <f>VLOOKUP(Emp[[#This Row],[Bonus Criteria]], Bonus[],2,FALSE)</f>
        <v>0.02</v>
      </c>
      <c r="K169" s="32">
        <f>Emp[[#This Row],[Salary]]+Emp[[#This Row],[Salary]]*Emp[[#This Row],[Bonus Percentage]]</f>
        <v>98736</v>
      </c>
      <c r="L169"/>
      <c r="N169" s="28"/>
    </row>
    <row r="170" spans="1:14" x14ac:dyDescent="0.2">
      <c r="A170" t="s">
        <v>1301</v>
      </c>
      <c r="B170" t="s">
        <v>1302</v>
      </c>
      <c r="C170" t="s">
        <v>12</v>
      </c>
      <c r="D170" t="s">
        <v>20</v>
      </c>
      <c r="E170" s="3">
        <v>31090</v>
      </c>
      <c r="F170" s="3" t="s">
        <v>2650</v>
      </c>
      <c r="G170" t="s">
        <v>9</v>
      </c>
      <c r="H170" t="s">
        <v>28</v>
      </c>
      <c r="I170" s="28" t="str">
        <f t="shared" si="2"/>
        <v>Legal|Average</v>
      </c>
      <c r="J170" s="31">
        <f>VLOOKUP(Emp[[#This Row],[Bonus Criteria]], Bonus[],2,FALSE)</f>
        <v>2.1000000000000001E-2</v>
      </c>
      <c r="K170" s="32">
        <f>Emp[[#This Row],[Salary]]+Emp[[#This Row],[Salary]]*Emp[[#This Row],[Bonus Percentage]]</f>
        <v>31742.89</v>
      </c>
      <c r="L170"/>
      <c r="N170" s="28"/>
    </row>
    <row r="171" spans="1:14" x14ac:dyDescent="0.2">
      <c r="A171" t="s">
        <v>1303</v>
      </c>
      <c r="B171" t="s">
        <v>1304</v>
      </c>
      <c r="C171" t="s">
        <v>12</v>
      </c>
      <c r="D171" t="s">
        <v>42</v>
      </c>
      <c r="E171" s="3">
        <v>96140</v>
      </c>
      <c r="F171" s="3" t="s">
        <v>2656</v>
      </c>
      <c r="G171" t="s">
        <v>9</v>
      </c>
      <c r="H171" t="s">
        <v>14</v>
      </c>
      <c r="I171" s="28" t="str">
        <f t="shared" si="2"/>
        <v>Training|Good</v>
      </c>
      <c r="J171" s="31">
        <f>VLOOKUP(Emp[[#This Row],[Bonus Criteria]], Bonus[],2,FALSE)</f>
        <v>5.8999999999999997E-2</v>
      </c>
      <c r="K171" s="32">
        <f>Emp[[#This Row],[Salary]]+Emp[[#This Row],[Salary]]*Emp[[#This Row],[Bonus Percentage]]</f>
        <v>101812.26</v>
      </c>
      <c r="L171"/>
      <c r="N171" s="28"/>
    </row>
    <row r="172" spans="1:14" x14ac:dyDescent="0.2">
      <c r="A172" t="s">
        <v>1305</v>
      </c>
      <c r="B172" t="s">
        <v>1306</v>
      </c>
      <c r="C172" t="s">
        <v>12</v>
      </c>
      <c r="D172" t="s">
        <v>50</v>
      </c>
      <c r="E172" s="3">
        <v>98640</v>
      </c>
      <c r="F172" s="3" t="s">
        <v>2656</v>
      </c>
      <c r="G172" t="s">
        <v>21</v>
      </c>
      <c r="H172" t="s">
        <v>14</v>
      </c>
      <c r="I172" s="28" t="str">
        <f t="shared" si="2"/>
        <v>Research and Development|Good</v>
      </c>
      <c r="J172" s="31">
        <f>VLOOKUP(Emp[[#This Row],[Bonus Criteria]], Bonus[],2,FALSE)</f>
        <v>5.3999999999999999E-2</v>
      </c>
      <c r="K172" s="32">
        <f>Emp[[#This Row],[Salary]]+Emp[[#This Row],[Salary]]*Emp[[#This Row],[Bonus Percentage]]</f>
        <v>103966.56</v>
      </c>
      <c r="L172"/>
      <c r="N172" s="28"/>
    </row>
    <row r="173" spans="1:14" x14ac:dyDescent="0.2">
      <c r="A173" t="s">
        <v>1307</v>
      </c>
      <c r="B173" t="s">
        <v>1308</v>
      </c>
      <c r="C173" t="s">
        <v>12</v>
      </c>
      <c r="D173" t="s">
        <v>8</v>
      </c>
      <c r="E173" s="3">
        <v>71510</v>
      </c>
      <c r="F173" s="3" t="s">
        <v>2654</v>
      </c>
      <c r="G173" t="s">
        <v>9</v>
      </c>
      <c r="H173" t="s">
        <v>14</v>
      </c>
      <c r="I173" s="28" t="str">
        <f t="shared" si="2"/>
        <v>Sales|Good</v>
      </c>
      <c r="J173" s="31">
        <f>VLOOKUP(Emp[[#This Row],[Bonus Criteria]], Bonus[],2,FALSE)</f>
        <v>5.0999999999999997E-2</v>
      </c>
      <c r="K173" s="32">
        <f>Emp[[#This Row],[Salary]]+Emp[[#This Row],[Salary]]*Emp[[#This Row],[Bonus Percentage]]</f>
        <v>75157.009999999995</v>
      </c>
      <c r="L173"/>
      <c r="N173" s="28"/>
    </row>
    <row r="174" spans="1:14" x14ac:dyDescent="0.2">
      <c r="A174" t="s">
        <v>1309</v>
      </c>
      <c r="B174" t="s">
        <v>1310</v>
      </c>
      <c r="C174" t="s">
        <v>12</v>
      </c>
      <c r="D174" t="s">
        <v>20</v>
      </c>
      <c r="E174" s="3">
        <v>86490</v>
      </c>
      <c r="F174" s="3" t="s">
        <v>2655</v>
      </c>
      <c r="G174" t="s">
        <v>21</v>
      </c>
      <c r="H174" t="s">
        <v>24</v>
      </c>
      <c r="I174" s="28" t="str">
        <f t="shared" si="2"/>
        <v>Legal|Poor</v>
      </c>
      <c r="J174" s="31">
        <f>VLOOKUP(Emp[[#This Row],[Bonus Criteria]], Bonus[],2,FALSE)</f>
        <v>1.9E-2</v>
      </c>
      <c r="K174" s="32">
        <f>Emp[[#This Row],[Salary]]+Emp[[#This Row],[Salary]]*Emp[[#This Row],[Bonus Percentage]]</f>
        <v>88133.31</v>
      </c>
      <c r="L174"/>
      <c r="N174" s="28"/>
    </row>
    <row r="175" spans="1:14" x14ac:dyDescent="0.2">
      <c r="A175" t="s">
        <v>1311</v>
      </c>
      <c r="B175" t="s">
        <v>1312</v>
      </c>
      <c r="C175" t="s">
        <v>978</v>
      </c>
      <c r="D175" t="s">
        <v>13</v>
      </c>
      <c r="E175" s="3">
        <v>103240</v>
      </c>
      <c r="F175" s="3" t="s">
        <v>2657</v>
      </c>
      <c r="G175" t="s">
        <v>21</v>
      </c>
      <c r="H175" t="s">
        <v>14</v>
      </c>
      <c r="I175" s="28" t="str">
        <f t="shared" si="2"/>
        <v>Engineering|Good</v>
      </c>
      <c r="J175" s="31">
        <f>VLOOKUP(Emp[[#This Row],[Bonus Criteria]], Bonus[],2,FALSE)</f>
        <v>4.2999999999999997E-2</v>
      </c>
      <c r="K175" s="32">
        <f>Emp[[#This Row],[Salary]]+Emp[[#This Row],[Salary]]*Emp[[#This Row],[Bonus Percentage]]</f>
        <v>107679.32</v>
      </c>
      <c r="L175"/>
      <c r="N175" s="28"/>
    </row>
    <row r="176" spans="1:14" x14ac:dyDescent="0.2">
      <c r="A176" t="s">
        <v>1313</v>
      </c>
      <c r="B176" t="s">
        <v>1314</v>
      </c>
      <c r="C176" t="s">
        <v>12</v>
      </c>
      <c r="D176" t="s">
        <v>8</v>
      </c>
      <c r="E176" s="3">
        <v>47550</v>
      </c>
      <c r="F176" s="3" t="s">
        <v>2651</v>
      </c>
      <c r="G176" t="s">
        <v>21</v>
      </c>
      <c r="H176" t="s">
        <v>28</v>
      </c>
      <c r="I176" s="28" t="str">
        <f t="shared" si="2"/>
        <v>Sales|Average</v>
      </c>
      <c r="J176" s="31">
        <f>VLOOKUP(Emp[[#This Row],[Bonus Criteria]], Bonus[],2,FALSE)</f>
        <v>2.1000000000000001E-2</v>
      </c>
      <c r="K176" s="32">
        <f>Emp[[#This Row],[Salary]]+Emp[[#This Row],[Salary]]*Emp[[#This Row],[Bonus Percentage]]</f>
        <v>48548.55</v>
      </c>
      <c r="L176"/>
      <c r="N176" s="28"/>
    </row>
    <row r="177" spans="1:14" x14ac:dyDescent="0.2">
      <c r="A177" t="s">
        <v>1315</v>
      </c>
      <c r="B177" t="s">
        <v>1316</v>
      </c>
      <c r="C177" t="s">
        <v>7</v>
      </c>
      <c r="D177" t="s">
        <v>8</v>
      </c>
      <c r="E177" s="3">
        <v>78490</v>
      </c>
      <c r="F177" s="3" t="s">
        <v>2654</v>
      </c>
      <c r="G177" t="s">
        <v>17</v>
      </c>
      <c r="H177" t="s">
        <v>28</v>
      </c>
      <c r="I177" s="28" t="str">
        <f t="shared" si="2"/>
        <v>Sales|Average</v>
      </c>
      <c r="J177" s="31">
        <f>VLOOKUP(Emp[[#This Row],[Bonus Criteria]], Bonus[],2,FALSE)</f>
        <v>2.1000000000000001E-2</v>
      </c>
      <c r="K177" s="32">
        <f>Emp[[#This Row],[Salary]]+Emp[[#This Row],[Salary]]*Emp[[#This Row],[Bonus Percentage]]</f>
        <v>80138.289999999994</v>
      </c>
      <c r="L177"/>
      <c r="N177" s="28"/>
    </row>
    <row r="178" spans="1:14" x14ac:dyDescent="0.2">
      <c r="A178" t="s">
        <v>1317</v>
      </c>
      <c r="B178" t="s">
        <v>1318</v>
      </c>
      <c r="C178" t="s">
        <v>12</v>
      </c>
      <c r="D178" t="s">
        <v>13</v>
      </c>
      <c r="E178" s="3">
        <v>61050</v>
      </c>
      <c r="F178" s="3" t="s">
        <v>2653</v>
      </c>
      <c r="G178" t="s">
        <v>17</v>
      </c>
      <c r="H178" t="s">
        <v>28</v>
      </c>
      <c r="I178" s="28" t="str">
        <f t="shared" si="2"/>
        <v>Engineering|Average</v>
      </c>
      <c r="J178" s="31">
        <f>VLOOKUP(Emp[[#This Row],[Bonus Criteria]], Bonus[],2,FALSE)</f>
        <v>3.5000000000000003E-2</v>
      </c>
      <c r="K178" s="32">
        <f>Emp[[#This Row],[Salary]]+Emp[[#This Row],[Salary]]*Emp[[#This Row],[Bonus Percentage]]</f>
        <v>63186.75</v>
      </c>
      <c r="L178"/>
      <c r="N178" s="28"/>
    </row>
    <row r="179" spans="1:14" x14ac:dyDescent="0.2">
      <c r="A179" t="s">
        <v>1319</v>
      </c>
      <c r="B179" t="s">
        <v>1320</v>
      </c>
      <c r="C179" t="s">
        <v>7</v>
      </c>
      <c r="D179" t="s">
        <v>37</v>
      </c>
      <c r="E179" s="3">
        <v>36370</v>
      </c>
      <c r="F179" s="3" t="s">
        <v>2650</v>
      </c>
      <c r="G179" t="s">
        <v>9</v>
      </c>
      <c r="H179" t="s">
        <v>14</v>
      </c>
      <c r="I179" s="28" t="str">
        <f t="shared" si="2"/>
        <v>Product Management|Good</v>
      </c>
      <c r="J179" s="31">
        <f>VLOOKUP(Emp[[#This Row],[Bonus Criteria]], Bonus[],2,FALSE)</f>
        <v>4.1000000000000002E-2</v>
      </c>
      <c r="K179" s="32">
        <f>Emp[[#This Row],[Salary]]+Emp[[#This Row],[Salary]]*Emp[[#This Row],[Bonus Percentage]]</f>
        <v>37861.17</v>
      </c>
      <c r="L179"/>
      <c r="N179" s="28"/>
    </row>
    <row r="180" spans="1:14" x14ac:dyDescent="0.2">
      <c r="A180" t="s">
        <v>1321</v>
      </c>
      <c r="B180" t="s">
        <v>1322</v>
      </c>
      <c r="C180" t="s">
        <v>7</v>
      </c>
      <c r="D180" t="s">
        <v>34</v>
      </c>
      <c r="E180" s="3">
        <v>47290</v>
      </c>
      <c r="F180" s="3" t="s">
        <v>2651</v>
      </c>
      <c r="G180" t="s">
        <v>17</v>
      </c>
      <c r="H180" t="s">
        <v>28</v>
      </c>
      <c r="I180" s="28" t="str">
        <f t="shared" si="2"/>
        <v>Business Development|Average</v>
      </c>
      <c r="J180" s="31">
        <f>VLOOKUP(Emp[[#This Row],[Bonus Criteria]], Bonus[],2,FALSE)</f>
        <v>2.4E-2</v>
      </c>
      <c r="K180" s="32">
        <f>Emp[[#This Row],[Salary]]+Emp[[#This Row],[Salary]]*Emp[[#This Row],[Bonus Percentage]]</f>
        <v>48424.959999999999</v>
      </c>
      <c r="L180"/>
      <c r="N180" s="28"/>
    </row>
    <row r="181" spans="1:14" x14ac:dyDescent="0.2">
      <c r="A181" t="s">
        <v>979</v>
      </c>
      <c r="B181" t="s">
        <v>1323</v>
      </c>
      <c r="C181" t="s">
        <v>7</v>
      </c>
      <c r="D181" t="s">
        <v>8</v>
      </c>
      <c r="E181" s="3">
        <v>79650</v>
      </c>
      <c r="F181" s="3" t="s">
        <v>2654</v>
      </c>
      <c r="G181" t="s">
        <v>21</v>
      </c>
      <c r="H181" t="s">
        <v>14</v>
      </c>
      <c r="I181" s="28" t="str">
        <f t="shared" si="2"/>
        <v>Sales|Good</v>
      </c>
      <c r="J181" s="31">
        <f>VLOOKUP(Emp[[#This Row],[Bonus Criteria]], Bonus[],2,FALSE)</f>
        <v>5.0999999999999997E-2</v>
      </c>
      <c r="K181" s="32">
        <f>Emp[[#This Row],[Salary]]+Emp[[#This Row],[Salary]]*Emp[[#This Row],[Bonus Percentage]]</f>
        <v>83712.149999999994</v>
      </c>
      <c r="L181"/>
      <c r="N181" s="28"/>
    </row>
    <row r="182" spans="1:14" x14ac:dyDescent="0.2">
      <c r="A182" t="s">
        <v>1324</v>
      </c>
      <c r="B182" t="s">
        <v>1325</v>
      </c>
      <c r="C182" t="s">
        <v>7</v>
      </c>
      <c r="D182" t="s">
        <v>37</v>
      </c>
      <c r="E182" s="3">
        <v>119660</v>
      </c>
      <c r="F182" s="3" t="s">
        <v>2658</v>
      </c>
      <c r="G182" t="s">
        <v>17</v>
      </c>
      <c r="H182" t="s">
        <v>28</v>
      </c>
      <c r="I182" s="28" t="str">
        <f t="shared" si="2"/>
        <v>Product Management|Average</v>
      </c>
      <c r="J182" s="31">
        <f>VLOOKUP(Emp[[#This Row],[Bonus Criteria]], Bonus[],2,FALSE)</f>
        <v>3.2000000000000001E-2</v>
      </c>
      <c r="K182" s="32">
        <f>Emp[[#This Row],[Salary]]+Emp[[#This Row],[Salary]]*Emp[[#This Row],[Bonus Percentage]]</f>
        <v>123489.12</v>
      </c>
      <c r="L182"/>
      <c r="N182" s="28"/>
    </row>
    <row r="183" spans="1:14" x14ac:dyDescent="0.2">
      <c r="A183" t="s">
        <v>1326</v>
      </c>
      <c r="B183" t="s">
        <v>1327</v>
      </c>
      <c r="C183" t="s">
        <v>12</v>
      </c>
      <c r="D183" t="s">
        <v>23</v>
      </c>
      <c r="E183" s="3">
        <v>43200</v>
      </c>
      <c r="F183" s="3" t="s">
        <v>2651</v>
      </c>
      <c r="G183" t="s">
        <v>17</v>
      </c>
      <c r="H183" t="s">
        <v>28</v>
      </c>
      <c r="I183" s="28" t="str">
        <f t="shared" si="2"/>
        <v>Support|Average</v>
      </c>
      <c r="J183" s="31">
        <f>VLOOKUP(Emp[[#This Row],[Bonus Criteria]], Bonus[],2,FALSE)</f>
        <v>2.8000000000000001E-2</v>
      </c>
      <c r="K183" s="32">
        <f>Emp[[#This Row],[Salary]]+Emp[[#This Row],[Salary]]*Emp[[#This Row],[Bonus Percentage]]</f>
        <v>44409.599999999999</v>
      </c>
      <c r="L183"/>
      <c r="N183" s="28"/>
    </row>
    <row r="184" spans="1:14" x14ac:dyDescent="0.2">
      <c r="A184" t="s">
        <v>1328</v>
      </c>
      <c r="B184" t="s">
        <v>1329</v>
      </c>
      <c r="C184" t="s">
        <v>12</v>
      </c>
      <c r="D184" t="s">
        <v>37</v>
      </c>
      <c r="E184" s="3">
        <v>89830</v>
      </c>
      <c r="F184" s="3" t="s">
        <v>2655</v>
      </c>
      <c r="G184" t="s">
        <v>21</v>
      </c>
      <c r="H184" t="s">
        <v>10</v>
      </c>
      <c r="I184" s="28" t="str">
        <f t="shared" si="2"/>
        <v>Product Management|Very Good</v>
      </c>
      <c r="J184" s="31">
        <f>VLOOKUP(Emp[[#This Row],[Bonus Criteria]], Bonus[],2,FALSE)</f>
        <v>6.2E-2</v>
      </c>
      <c r="K184" s="32">
        <f>Emp[[#This Row],[Salary]]+Emp[[#This Row],[Salary]]*Emp[[#This Row],[Bonus Percentage]]</f>
        <v>95399.46</v>
      </c>
      <c r="L184"/>
      <c r="N184" s="28"/>
    </row>
    <row r="185" spans="1:14" x14ac:dyDescent="0.2">
      <c r="A185" t="s">
        <v>1330</v>
      </c>
      <c r="B185" t="s">
        <v>1331</v>
      </c>
      <c r="C185" t="s">
        <v>7</v>
      </c>
      <c r="D185" t="s">
        <v>53</v>
      </c>
      <c r="E185" s="3">
        <v>91500</v>
      </c>
      <c r="F185" s="3" t="s">
        <v>2656</v>
      </c>
      <c r="G185" t="s">
        <v>9</v>
      </c>
      <c r="H185" t="s">
        <v>24</v>
      </c>
      <c r="I185" s="28" t="str">
        <f t="shared" si="2"/>
        <v>Accounting|Poor</v>
      </c>
      <c r="J185" s="31">
        <f>VLOOKUP(Emp[[#This Row],[Bonus Criteria]], Bonus[],2,FALSE)</f>
        <v>1.2E-2</v>
      </c>
      <c r="K185" s="32">
        <f>Emp[[#This Row],[Salary]]+Emp[[#This Row],[Salary]]*Emp[[#This Row],[Bonus Percentage]]</f>
        <v>92598</v>
      </c>
      <c r="L185"/>
      <c r="N185" s="28"/>
    </row>
    <row r="186" spans="1:14" x14ac:dyDescent="0.2">
      <c r="A186" t="s">
        <v>1332</v>
      </c>
      <c r="B186" t="s">
        <v>1333</v>
      </c>
      <c r="C186" t="s">
        <v>12</v>
      </c>
      <c r="D186" t="s">
        <v>31</v>
      </c>
      <c r="E186" s="3">
        <v>29670</v>
      </c>
      <c r="F186" s="3" t="s">
        <v>2649</v>
      </c>
      <c r="G186" t="s">
        <v>9</v>
      </c>
      <c r="H186" t="s">
        <v>10</v>
      </c>
      <c r="I186" s="28" t="str">
        <f t="shared" si="2"/>
        <v>Services|Very Good</v>
      </c>
      <c r="J186" s="31">
        <f>VLOOKUP(Emp[[#This Row],[Bonus Criteria]], Bonus[],2,FALSE)</f>
        <v>7.1999999999999995E-2</v>
      </c>
      <c r="K186" s="32">
        <f>Emp[[#This Row],[Salary]]+Emp[[#This Row],[Salary]]*Emp[[#This Row],[Bonus Percentage]]</f>
        <v>31806.239999999998</v>
      </c>
      <c r="L186"/>
      <c r="N186" s="28"/>
    </row>
    <row r="187" spans="1:14" x14ac:dyDescent="0.2">
      <c r="A187" t="s">
        <v>1334</v>
      </c>
      <c r="B187" t="s">
        <v>1335</v>
      </c>
      <c r="C187" t="s">
        <v>12</v>
      </c>
      <c r="D187" t="s">
        <v>23</v>
      </c>
      <c r="E187" s="3">
        <v>75720</v>
      </c>
      <c r="F187" s="3" t="s">
        <v>2654</v>
      </c>
      <c r="G187" t="s">
        <v>17</v>
      </c>
      <c r="H187" t="s">
        <v>51</v>
      </c>
      <c r="I187" s="28" t="str">
        <f t="shared" si="2"/>
        <v>Support|Very Poor</v>
      </c>
      <c r="J187" s="31">
        <f>VLOOKUP(Emp[[#This Row],[Bonus Criteria]], Bonus[],2,FALSE)</f>
        <v>5.0000000000000001E-3</v>
      </c>
      <c r="K187" s="32">
        <f>Emp[[#This Row],[Salary]]+Emp[[#This Row],[Salary]]*Emp[[#This Row],[Bonus Percentage]]</f>
        <v>76098.600000000006</v>
      </c>
      <c r="L187"/>
      <c r="N187" s="28"/>
    </row>
    <row r="188" spans="1:14" x14ac:dyDescent="0.2">
      <c r="A188" t="s">
        <v>1336</v>
      </c>
      <c r="B188" t="s">
        <v>1337</v>
      </c>
      <c r="C188" t="s">
        <v>12</v>
      </c>
      <c r="D188" t="s">
        <v>31</v>
      </c>
      <c r="E188" s="3">
        <v>81900</v>
      </c>
      <c r="F188" s="3" t="s">
        <v>2655</v>
      </c>
      <c r="G188" t="s">
        <v>17</v>
      </c>
      <c r="H188" t="s">
        <v>28</v>
      </c>
      <c r="I188" s="28" t="str">
        <f t="shared" si="2"/>
        <v>Services|Average</v>
      </c>
      <c r="J188" s="31">
        <f>VLOOKUP(Emp[[#This Row],[Bonus Criteria]], Bonus[],2,FALSE)</f>
        <v>2.3E-2</v>
      </c>
      <c r="K188" s="32">
        <f>Emp[[#This Row],[Salary]]+Emp[[#This Row],[Salary]]*Emp[[#This Row],[Bonus Percentage]]</f>
        <v>83783.7</v>
      </c>
      <c r="L188"/>
      <c r="N188" s="28"/>
    </row>
    <row r="189" spans="1:14" x14ac:dyDescent="0.2">
      <c r="A189" t="s">
        <v>1338</v>
      </c>
      <c r="B189" t="s">
        <v>1339</v>
      </c>
      <c r="C189" t="s">
        <v>12</v>
      </c>
      <c r="D189" t="s">
        <v>27</v>
      </c>
      <c r="E189" s="3">
        <v>42380</v>
      </c>
      <c r="F189" s="3" t="s">
        <v>2651</v>
      </c>
      <c r="G189" t="s">
        <v>21</v>
      </c>
      <c r="H189" t="s">
        <v>14</v>
      </c>
      <c r="I189" s="28" t="str">
        <f t="shared" si="2"/>
        <v>Human Resources|Good</v>
      </c>
      <c r="J189" s="31">
        <f>VLOOKUP(Emp[[#This Row],[Bonus Criteria]], Bonus[],2,FALSE)</f>
        <v>5.3999999999999999E-2</v>
      </c>
      <c r="K189" s="32">
        <f>Emp[[#This Row],[Salary]]+Emp[[#This Row],[Salary]]*Emp[[#This Row],[Bonus Percentage]]</f>
        <v>44668.52</v>
      </c>
      <c r="L189"/>
      <c r="N189" s="28"/>
    </row>
    <row r="190" spans="1:14" x14ac:dyDescent="0.2">
      <c r="A190" t="s">
        <v>1340</v>
      </c>
      <c r="B190" t="s">
        <v>1341</v>
      </c>
      <c r="C190" t="s">
        <v>7</v>
      </c>
      <c r="D190" t="s">
        <v>67</v>
      </c>
      <c r="E190" s="3">
        <v>32620</v>
      </c>
      <c r="F190" s="3" t="s">
        <v>2650</v>
      </c>
      <c r="G190" t="s">
        <v>21</v>
      </c>
      <c r="H190" t="s">
        <v>14</v>
      </c>
      <c r="I190" s="28" t="str">
        <f t="shared" si="2"/>
        <v>Marketing|Good</v>
      </c>
      <c r="J190" s="31">
        <f>VLOOKUP(Emp[[#This Row],[Bonus Criteria]], Bonus[],2,FALSE)</f>
        <v>5.8000000000000003E-2</v>
      </c>
      <c r="K190" s="32">
        <f>Emp[[#This Row],[Salary]]+Emp[[#This Row],[Salary]]*Emp[[#This Row],[Bonus Percentage]]</f>
        <v>34511.96</v>
      </c>
      <c r="L190"/>
      <c r="N190" s="28"/>
    </row>
    <row r="191" spans="1:14" x14ac:dyDescent="0.2">
      <c r="A191" t="s">
        <v>1342</v>
      </c>
      <c r="B191" t="s">
        <v>1343</v>
      </c>
      <c r="C191" t="s">
        <v>7</v>
      </c>
      <c r="D191" t="s">
        <v>67</v>
      </c>
      <c r="E191" s="3">
        <v>72040</v>
      </c>
      <c r="F191" s="3" t="s">
        <v>2654</v>
      </c>
      <c r="G191" t="s">
        <v>17</v>
      </c>
      <c r="H191" t="s">
        <v>28</v>
      </c>
      <c r="I191" s="28" t="str">
        <f t="shared" si="2"/>
        <v>Marketing|Average</v>
      </c>
      <c r="J191" s="31">
        <f>VLOOKUP(Emp[[#This Row],[Bonus Criteria]], Bonus[],2,FALSE)</f>
        <v>3.5000000000000003E-2</v>
      </c>
      <c r="K191" s="32">
        <f>Emp[[#This Row],[Salary]]+Emp[[#This Row],[Salary]]*Emp[[#This Row],[Bonus Percentage]]</f>
        <v>74561.399999999994</v>
      </c>
      <c r="L191"/>
      <c r="N191" s="28"/>
    </row>
    <row r="192" spans="1:14" x14ac:dyDescent="0.2">
      <c r="A192" t="s">
        <v>1344</v>
      </c>
      <c r="B192" t="s">
        <v>1345</v>
      </c>
      <c r="C192" t="s">
        <v>7</v>
      </c>
      <c r="D192" t="s">
        <v>37</v>
      </c>
      <c r="E192" s="3">
        <v>77740</v>
      </c>
      <c r="F192" s="3" t="s">
        <v>2654</v>
      </c>
      <c r="G192" t="s">
        <v>17</v>
      </c>
      <c r="H192" t="s">
        <v>14</v>
      </c>
      <c r="I192" s="28" t="str">
        <f t="shared" si="2"/>
        <v>Product Management|Good</v>
      </c>
      <c r="J192" s="31">
        <f>VLOOKUP(Emp[[#This Row],[Bonus Criteria]], Bonus[],2,FALSE)</f>
        <v>4.1000000000000002E-2</v>
      </c>
      <c r="K192" s="32">
        <f>Emp[[#This Row],[Salary]]+Emp[[#This Row],[Salary]]*Emp[[#This Row],[Bonus Percentage]]</f>
        <v>80927.34</v>
      </c>
      <c r="L192"/>
      <c r="N192" s="28"/>
    </row>
    <row r="193" spans="1:14" x14ac:dyDescent="0.2">
      <c r="A193" t="s">
        <v>1346</v>
      </c>
      <c r="B193" t="s">
        <v>1347</v>
      </c>
      <c r="C193" t="s">
        <v>7</v>
      </c>
      <c r="D193" t="s">
        <v>34</v>
      </c>
      <c r="E193" s="3">
        <v>102140</v>
      </c>
      <c r="F193" s="3" t="s">
        <v>2657</v>
      </c>
      <c r="G193" t="s">
        <v>21</v>
      </c>
      <c r="H193" t="s">
        <v>28</v>
      </c>
      <c r="I193" s="28" t="str">
        <f t="shared" si="2"/>
        <v>Business Development|Average</v>
      </c>
      <c r="J193" s="31">
        <f>VLOOKUP(Emp[[#This Row],[Bonus Criteria]], Bonus[],2,FALSE)</f>
        <v>2.4E-2</v>
      </c>
      <c r="K193" s="32">
        <f>Emp[[#This Row],[Salary]]+Emp[[#This Row],[Salary]]*Emp[[#This Row],[Bonus Percentage]]</f>
        <v>104591.36</v>
      </c>
      <c r="L193"/>
      <c r="N193" s="28"/>
    </row>
    <row r="194" spans="1:14" x14ac:dyDescent="0.2">
      <c r="A194" t="s">
        <v>1348</v>
      </c>
      <c r="B194" t="s">
        <v>1349</v>
      </c>
      <c r="C194" t="s">
        <v>12</v>
      </c>
      <c r="D194" t="s">
        <v>20</v>
      </c>
      <c r="E194" s="3">
        <v>105960</v>
      </c>
      <c r="F194" s="3" t="s">
        <v>2657</v>
      </c>
      <c r="G194" t="s">
        <v>17</v>
      </c>
      <c r="H194" t="s">
        <v>24</v>
      </c>
      <c r="I194" s="28" t="str">
        <f t="shared" ref="I194:I257" si="3">D194&amp;"|"&amp;H194</f>
        <v>Legal|Poor</v>
      </c>
      <c r="J194" s="31">
        <f>VLOOKUP(Emp[[#This Row],[Bonus Criteria]], Bonus[],2,FALSE)</f>
        <v>1.9E-2</v>
      </c>
      <c r="K194" s="32">
        <f>Emp[[#This Row],[Salary]]+Emp[[#This Row],[Salary]]*Emp[[#This Row],[Bonus Percentage]]</f>
        <v>107973.24</v>
      </c>
      <c r="L194"/>
      <c r="N194" s="28"/>
    </row>
    <row r="195" spans="1:14" x14ac:dyDescent="0.2">
      <c r="A195" t="s">
        <v>1350</v>
      </c>
      <c r="B195" t="s">
        <v>1351</v>
      </c>
      <c r="C195" t="s">
        <v>12</v>
      </c>
      <c r="D195" t="s">
        <v>50</v>
      </c>
      <c r="E195" s="3">
        <v>97400</v>
      </c>
      <c r="F195" s="3" t="s">
        <v>2656</v>
      </c>
      <c r="G195" t="s">
        <v>9</v>
      </c>
      <c r="H195" t="s">
        <v>14</v>
      </c>
      <c r="I195" s="28" t="str">
        <f t="shared" si="3"/>
        <v>Research and Development|Good</v>
      </c>
      <c r="J195" s="31">
        <f>VLOOKUP(Emp[[#This Row],[Bonus Criteria]], Bonus[],2,FALSE)</f>
        <v>5.3999999999999999E-2</v>
      </c>
      <c r="K195" s="32">
        <f>Emp[[#This Row],[Salary]]+Emp[[#This Row],[Salary]]*Emp[[#This Row],[Bonus Percentage]]</f>
        <v>102659.6</v>
      </c>
      <c r="L195"/>
      <c r="N195" s="28"/>
    </row>
    <row r="196" spans="1:14" x14ac:dyDescent="0.2">
      <c r="A196" t="s">
        <v>1352</v>
      </c>
      <c r="B196" t="s">
        <v>1353</v>
      </c>
      <c r="C196" t="s">
        <v>978</v>
      </c>
      <c r="D196" t="s">
        <v>27</v>
      </c>
      <c r="E196" s="3">
        <v>99450</v>
      </c>
      <c r="F196" s="3" t="s">
        <v>2656</v>
      </c>
      <c r="G196" t="s">
        <v>17</v>
      </c>
      <c r="H196" t="s">
        <v>28</v>
      </c>
      <c r="I196" s="28" t="str">
        <f t="shared" si="3"/>
        <v>Human Resources|Average</v>
      </c>
      <c r="J196" s="31">
        <f>VLOOKUP(Emp[[#This Row],[Bonus Criteria]], Bonus[],2,FALSE)</f>
        <v>2.7E-2</v>
      </c>
      <c r="K196" s="32">
        <f>Emp[[#This Row],[Salary]]+Emp[[#This Row],[Salary]]*Emp[[#This Row],[Bonus Percentage]]</f>
        <v>102135.15</v>
      </c>
      <c r="L196"/>
      <c r="N196" s="28"/>
    </row>
    <row r="197" spans="1:14" x14ac:dyDescent="0.2">
      <c r="A197" t="s">
        <v>1354</v>
      </c>
      <c r="B197" t="s">
        <v>1355</v>
      </c>
      <c r="C197" t="s">
        <v>7</v>
      </c>
      <c r="D197" t="s">
        <v>53</v>
      </c>
      <c r="E197" s="3">
        <v>82670</v>
      </c>
      <c r="F197" s="3" t="s">
        <v>2655</v>
      </c>
      <c r="G197" t="s">
        <v>21</v>
      </c>
      <c r="H197" t="s">
        <v>28</v>
      </c>
      <c r="I197" s="28" t="str">
        <f t="shared" si="3"/>
        <v>Accounting|Average</v>
      </c>
      <c r="J197" s="31">
        <f>VLOOKUP(Emp[[#This Row],[Bonus Criteria]], Bonus[],2,FALSE)</f>
        <v>0.02</v>
      </c>
      <c r="K197" s="32">
        <f>Emp[[#This Row],[Salary]]+Emp[[#This Row],[Salary]]*Emp[[#This Row],[Bonus Percentage]]</f>
        <v>84323.4</v>
      </c>
      <c r="L197"/>
      <c r="N197" s="28"/>
    </row>
    <row r="198" spans="1:14" x14ac:dyDescent="0.2">
      <c r="A198" t="s">
        <v>1356</v>
      </c>
      <c r="B198" t="s">
        <v>1357</v>
      </c>
      <c r="C198" t="s">
        <v>12</v>
      </c>
      <c r="D198" t="s">
        <v>67</v>
      </c>
      <c r="E198" s="3">
        <v>99200</v>
      </c>
      <c r="F198" s="3" t="s">
        <v>2656</v>
      </c>
      <c r="G198" t="s">
        <v>9</v>
      </c>
      <c r="H198" t="s">
        <v>10</v>
      </c>
      <c r="I198" s="28" t="str">
        <f t="shared" si="3"/>
        <v>Marketing|Very Good</v>
      </c>
      <c r="J198" s="31">
        <f>VLOOKUP(Emp[[#This Row],[Bonus Criteria]], Bonus[],2,FALSE)</f>
        <v>9.9000000000000005E-2</v>
      </c>
      <c r="K198" s="32">
        <f>Emp[[#This Row],[Salary]]+Emp[[#This Row],[Salary]]*Emp[[#This Row],[Bonus Percentage]]</f>
        <v>109020.8</v>
      </c>
      <c r="L198"/>
      <c r="N198" s="28"/>
    </row>
    <row r="199" spans="1:14" x14ac:dyDescent="0.2">
      <c r="A199" t="s">
        <v>1358</v>
      </c>
      <c r="B199" t="s">
        <v>1359</v>
      </c>
      <c r="C199" t="s">
        <v>7</v>
      </c>
      <c r="D199" t="s">
        <v>20</v>
      </c>
      <c r="E199" s="3">
        <v>111480</v>
      </c>
      <c r="F199" s="3" t="s">
        <v>2658</v>
      </c>
      <c r="G199" t="s">
        <v>21</v>
      </c>
      <c r="H199" t="s">
        <v>24</v>
      </c>
      <c r="I199" s="28" t="str">
        <f t="shared" si="3"/>
        <v>Legal|Poor</v>
      </c>
      <c r="J199" s="31">
        <f>VLOOKUP(Emp[[#This Row],[Bonus Criteria]], Bonus[],2,FALSE)</f>
        <v>1.9E-2</v>
      </c>
      <c r="K199" s="32">
        <f>Emp[[#This Row],[Salary]]+Emp[[#This Row],[Salary]]*Emp[[#This Row],[Bonus Percentage]]</f>
        <v>113598.12</v>
      </c>
      <c r="L199"/>
      <c r="N199" s="28"/>
    </row>
    <row r="200" spans="1:14" x14ac:dyDescent="0.2">
      <c r="A200" t="s">
        <v>1360</v>
      </c>
      <c r="B200" t="s">
        <v>1361</v>
      </c>
      <c r="C200" t="s">
        <v>7</v>
      </c>
      <c r="D200" t="s">
        <v>50</v>
      </c>
      <c r="E200" s="3">
        <v>84940</v>
      </c>
      <c r="F200" s="3" t="s">
        <v>2655</v>
      </c>
      <c r="G200" t="s">
        <v>21</v>
      </c>
      <c r="H200" t="s">
        <v>24</v>
      </c>
      <c r="I200" s="28" t="str">
        <f t="shared" si="3"/>
        <v>Research and Development|Poor</v>
      </c>
      <c r="J200" s="31">
        <f>VLOOKUP(Emp[[#This Row],[Bonus Criteria]], Bonus[],2,FALSE)</f>
        <v>0.02</v>
      </c>
      <c r="K200" s="32">
        <f>Emp[[#This Row],[Salary]]+Emp[[#This Row],[Salary]]*Emp[[#This Row],[Bonus Percentage]]</f>
        <v>86638.8</v>
      </c>
      <c r="L200"/>
      <c r="N200" s="28"/>
    </row>
    <row r="201" spans="1:14" x14ac:dyDescent="0.2">
      <c r="A201" t="s">
        <v>1362</v>
      </c>
      <c r="B201" t="s">
        <v>1363</v>
      </c>
      <c r="C201" t="s">
        <v>12</v>
      </c>
      <c r="D201" t="s">
        <v>23</v>
      </c>
      <c r="E201" s="3">
        <v>95340</v>
      </c>
      <c r="F201" s="3" t="s">
        <v>2656</v>
      </c>
      <c r="G201" t="s">
        <v>9</v>
      </c>
      <c r="H201" t="s">
        <v>24</v>
      </c>
      <c r="I201" s="28" t="str">
        <f t="shared" si="3"/>
        <v>Support|Poor</v>
      </c>
      <c r="J201" s="31">
        <f>VLOOKUP(Emp[[#This Row],[Bonus Criteria]], Bonus[],2,FALSE)</f>
        <v>0.01</v>
      </c>
      <c r="K201" s="32">
        <f>Emp[[#This Row],[Salary]]+Emp[[#This Row],[Salary]]*Emp[[#This Row],[Bonus Percentage]]</f>
        <v>96293.4</v>
      </c>
      <c r="L201"/>
      <c r="N201" s="28"/>
    </row>
    <row r="202" spans="1:14" x14ac:dyDescent="0.2">
      <c r="A202" t="s">
        <v>1364</v>
      </c>
      <c r="B202" t="s">
        <v>1365</v>
      </c>
      <c r="C202" t="s">
        <v>12</v>
      </c>
      <c r="D202" t="s">
        <v>37</v>
      </c>
      <c r="E202" s="3">
        <v>47960</v>
      </c>
      <c r="F202" s="3" t="s">
        <v>2651</v>
      </c>
      <c r="G202" t="s">
        <v>21</v>
      </c>
      <c r="H202" t="s">
        <v>24</v>
      </c>
      <c r="I202" s="28" t="str">
        <f t="shared" si="3"/>
        <v>Product Management|Poor</v>
      </c>
      <c r="J202" s="31">
        <f>VLOOKUP(Emp[[#This Row],[Bonus Criteria]], Bonus[],2,FALSE)</f>
        <v>0.01</v>
      </c>
      <c r="K202" s="32">
        <f>Emp[[#This Row],[Salary]]+Emp[[#This Row],[Salary]]*Emp[[#This Row],[Bonus Percentage]]</f>
        <v>48439.6</v>
      </c>
      <c r="L202"/>
      <c r="N202" s="28"/>
    </row>
    <row r="203" spans="1:14" x14ac:dyDescent="0.2">
      <c r="A203" t="s">
        <v>1366</v>
      </c>
      <c r="B203" t="s">
        <v>1367</v>
      </c>
      <c r="C203" t="s">
        <v>978</v>
      </c>
      <c r="D203" t="s">
        <v>50</v>
      </c>
      <c r="E203" s="3">
        <v>56710</v>
      </c>
      <c r="F203" s="3" t="s">
        <v>2652</v>
      </c>
      <c r="G203" t="s">
        <v>21</v>
      </c>
      <c r="H203" t="s">
        <v>28</v>
      </c>
      <c r="I203" s="28" t="str">
        <f t="shared" si="3"/>
        <v>Research and Development|Average</v>
      </c>
      <c r="J203" s="31">
        <f>VLOOKUP(Emp[[#This Row],[Bonus Criteria]], Bonus[],2,FALSE)</f>
        <v>3.3000000000000002E-2</v>
      </c>
      <c r="K203" s="32">
        <f>Emp[[#This Row],[Salary]]+Emp[[#This Row],[Salary]]*Emp[[#This Row],[Bonus Percentage]]</f>
        <v>58581.43</v>
      </c>
      <c r="L203"/>
      <c r="N203" s="28"/>
    </row>
    <row r="204" spans="1:14" x14ac:dyDescent="0.2">
      <c r="A204" t="s">
        <v>1368</v>
      </c>
      <c r="B204" t="s">
        <v>1369</v>
      </c>
      <c r="C204" t="s">
        <v>12</v>
      </c>
      <c r="D204" t="s">
        <v>27</v>
      </c>
      <c r="E204" s="3">
        <v>71180</v>
      </c>
      <c r="F204" s="3" t="s">
        <v>2654</v>
      </c>
      <c r="G204" t="s">
        <v>17</v>
      </c>
      <c r="H204" t="s">
        <v>14</v>
      </c>
      <c r="I204" s="28" t="str">
        <f t="shared" si="3"/>
        <v>Human Resources|Good</v>
      </c>
      <c r="J204" s="31">
        <f>VLOOKUP(Emp[[#This Row],[Bonus Criteria]], Bonus[],2,FALSE)</f>
        <v>5.3999999999999999E-2</v>
      </c>
      <c r="K204" s="32">
        <f>Emp[[#This Row],[Salary]]+Emp[[#This Row],[Salary]]*Emp[[#This Row],[Bonus Percentage]]</f>
        <v>75023.72</v>
      </c>
      <c r="L204"/>
      <c r="N204" s="28"/>
    </row>
    <row r="205" spans="1:14" x14ac:dyDescent="0.2">
      <c r="A205" t="s">
        <v>1370</v>
      </c>
      <c r="B205" t="s">
        <v>1371</v>
      </c>
      <c r="C205" t="s">
        <v>12</v>
      </c>
      <c r="D205" t="s">
        <v>50</v>
      </c>
      <c r="E205" s="3">
        <v>78180</v>
      </c>
      <c r="F205" s="3" t="s">
        <v>2654</v>
      </c>
      <c r="G205" t="s">
        <v>9</v>
      </c>
      <c r="H205" t="s">
        <v>10</v>
      </c>
      <c r="I205" s="28" t="str">
        <f t="shared" si="3"/>
        <v>Research and Development|Very Good</v>
      </c>
      <c r="J205" s="31">
        <f>VLOOKUP(Emp[[#This Row],[Bonus Criteria]], Bonus[],2,FALSE)</f>
        <v>8.4000000000000005E-2</v>
      </c>
      <c r="K205" s="32">
        <f>Emp[[#This Row],[Salary]]+Emp[[#This Row],[Salary]]*Emp[[#This Row],[Bonus Percentage]]</f>
        <v>84747.12</v>
      </c>
      <c r="L205"/>
      <c r="N205" s="28"/>
    </row>
    <row r="206" spans="1:14" x14ac:dyDescent="0.2">
      <c r="A206" t="s">
        <v>1372</v>
      </c>
      <c r="B206" t="s">
        <v>1373</v>
      </c>
      <c r="C206" t="s">
        <v>12</v>
      </c>
      <c r="D206" t="s">
        <v>42</v>
      </c>
      <c r="E206" s="3">
        <v>84750</v>
      </c>
      <c r="F206" s="3" t="s">
        <v>2655</v>
      </c>
      <c r="G206" t="s">
        <v>9</v>
      </c>
      <c r="H206" t="s">
        <v>28</v>
      </c>
      <c r="I206" s="28" t="str">
        <f t="shared" si="3"/>
        <v>Training|Average</v>
      </c>
      <c r="J206" s="31">
        <f>VLOOKUP(Emp[[#This Row],[Bonus Criteria]], Bonus[],2,FALSE)</f>
        <v>0.04</v>
      </c>
      <c r="K206" s="32">
        <f>Emp[[#This Row],[Salary]]+Emp[[#This Row],[Salary]]*Emp[[#This Row],[Bonus Percentage]]</f>
        <v>88140</v>
      </c>
      <c r="L206"/>
      <c r="N206" s="28"/>
    </row>
    <row r="207" spans="1:14" x14ac:dyDescent="0.2">
      <c r="A207" t="s">
        <v>1374</v>
      </c>
      <c r="B207" t="s">
        <v>1375</v>
      </c>
      <c r="C207" t="s">
        <v>7</v>
      </c>
      <c r="D207" t="s">
        <v>37</v>
      </c>
      <c r="E207" s="3">
        <v>76560</v>
      </c>
      <c r="F207" s="3" t="s">
        <v>2654</v>
      </c>
      <c r="G207" t="s">
        <v>21</v>
      </c>
      <c r="H207" t="s">
        <v>14</v>
      </c>
      <c r="I207" s="28" t="str">
        <f t="shared" si="3"/>
        <v>Product Management|Good</v>
      </c>
      <c r="J207" s="31">
        <f>VLOOKUP(Emp[[#This Row],[Bonus Criteria]], Bonus[],2,FALSE)</f>
        <v>4.1000000000000002E-2</v>
      </c>
      <c r="K207" s="32">
        <f>Emp[[#This Row],[Salary]]+Emp[[#This Row],[Salary]]*Emp[[#This Row],[Bonus Percentage]]</f>
        <v>79698.960000000006</v>
      </c>
      <c r="L207"/>
      <c r="N207" s="28"/>
    </row>
    <row r="208" spans="1:14" x14ac:dyDescent="0.2">
      <c r="A208" t="s">
        <v>1376</v>
      </c>
      <c r="B208" t="s">
        <v>1377</v>
      </c>
      <c r="C208" t="s">
        <v>12</v>
      </c>
      <c r="D208" t="s">
        <v>8</v>
      </c>
      <c r="E208" s="3">
        <v>35930</v>
      </c>
      <c r="F208" s="3" t="s">
        <v>2650</v>
      </c>
      <c r="G208" t="s">
        <v>17</v>
      </c>
      <c r="H208" t="s">
        <v>28</v>
      </c>
      <c r="I208" s="28" t="str">
        <f t="shared" si="3"/>
        <v>Sales|Average</v>
      </c>
      <c r="J208" s="31">
        <f>VLOOKUP(Emp[[#This Row],[Bonus Criteria]], Bonus[],2,FALSE)</f>
        <v>2.1000000000000001E-2</v>
      </c>
      <c r="K208" s="32">
        <f>Emp[[#This Row],[Salary]]+Emp[[#This Row],[Salary]]*Emp[[#This Row],[Bonus Percentage]]</f>
        <v>36684.53</v>
      </c>
      <c r="L208"/>
      <c r="N208" s="28"/>
    </row>
    <row r="209" spans="1:14" x14ac:dyDescent="0.2">
      <c r="A209" t="s">
        <v>1378</v>
      </c>
      <c r="B209" t="s">
        <v>1379</v>
      </c>
      <c r="C209" t="s">
        <v>12</v>
      </c>
      <c r="D209" t="s">
        <v>8</v>
      </c>
      <c r="E209" s="3">
        <v>104410</v>
      </c>
      <c r="F209" s="3" t="s">
        <v>2657</v>
      </c>
      <c r="G209" t="s">
        <v>21</v>
      </c>
      <c r="H209" t="s">
        <v>28</v>
      </c>
      <c r="I209" s="28" t="str">
        <f t="shared" si="3"/>
        <v>Sales|Average</v>
      </c>
      <c r="J209" s="31">
        <f>VLOOKUP(Emp[[#This Row],[Bonus Criteria]], Bonus[],2,FALSE)</f>
        <v>2.1000000000000001E-2</v>
      </c>
      <c r="K209" s="32">
        <f>Emp[[#This Row],[Salary]]+Emp[[#This Row],[Salary]]*Emp[[#This Row],[Bonus Percentage]]</f>
        <v>106602.61</v>
      </c>
      <c r="L209"/>
      <c r="N209" s="28"/>
    </row>
    <row r="210" spans="1:14" x14ac:dyDescent="0.2">
      <c r="A210" t="s">
        <v>1380</v>
      </c>
      <c r="B210" t="s">
        <v>1381</v>
      </c>
      <c r="C210" t="s">
        <v>12</v>
      </c>
      <c r="D210" t="s">
        <v>8</v>
      </c>
      <c r="E210" s="3">
        <v>84600</v>
      </c>
      <c r="F210" s="3" t="s">
        <v>2655</v>
      </c>
      <c r="G210" t="s">
        <v>17</v>
      </c>
      <c r="H210" t="s">
        <v>51</v>
      </c>
      <c r="I210" s="28" t="str">
        <f t="shared" si="3"/>
        <v>Sales|Very Poor</v>
      </c>
      <c r="J210" s="31">
        <f>VLOOKUP(Emp[[#This Row],[Bonus Criteria]], Bonus[],2,FALSE)</f>
        <v>5.0000000000000001E-3</v>
      </c>
      <c r="K210" s="32">
        <f>Emp[[#This Row],[Salary]]+Emp[[#This Row],[Salary]]*Emp[[#This Row],[Bonus Percentage]]</f>
        <v>85023</v>
      </c>
      <c r="L210"/>
      <c r="N210" s="28"/>
    </row>
    <row r="211" spans="1:14" x14ac:dyDescent="0.2">
      <c r="A211" t="s">
        <v>1382</v>
      </c>
      <c r="B211" t="s">
        <v>1383</v>
      </c>
      <c r="C211" t="s">
        <v>12</v>
      </c>
      <c r="D211" t="s">
        <v>37</v>
      </c>
      <c r="E211" s="3">
        <v>68800</v>
      </c>
      <c r="F211" s="3" t="s">
        <v>2653</v>
      </c>
      <c r="G211" t="s">
        <v>9</v>
      </c>
      <c r="H211" t="s">
        <v>24</v>
      </c>
      <c r="I211" s="28" t="str">
        <f t="shared" si="3"/>
        <v>Product Management|Poor</v>
      </c>
      <c r="J211" s="31">
        <f>VLOOKUP(Emp[[#This Row],[Bonus Criteria]], Bonus[],2,FALSE)</f>
        <v>0.01</v>
      </c>
      <c r="K211" s="32">
        <f>Emp[[#This Row],[Salary]]+Emp[[#This Row],[Salary]]*Emp[[#This Row],[Bonus Percentage]]</f>
        <v>69488</v>
      </c>
      <c r="L211"/>
      <c r="N211" s="28"/>
    </row>
    <row r="212" spans="1:14" x14ac:dyDescent="0.2">
      <c r="A212" t="s">
        <v>1384</v>
      </c>
      <c r="B212" t="s">
        <v>1385</v>
      </c>
      <c r="C212" t="s">
        <v>7</v>
      </c>
      <c r="D212" t="s">
        <v>27</v>
      </c>
      <c r="E212" s="3">
        <v>86560</v>
      </c>
      <c r="F212" s="3" t="s">
        <v>2655</v>
      </c>
      <c r="G212" t="s">
        <v>17</v>
      </c>
      <c r="H212" t="s">
        <v>28</v>
      </c>
      <c r="I212" s="28" t="str">
        <f t="shared" si="3"/>
        <v>Human Resources|Average</v>
      </c>
      <c r="J212" s="31">
        <f>VLOOKUP(Emp[[#This Row],[Bonus Criteria]], Bonus[],2,FALSE)</f>
        <v>2.7E-2</v>
      </c>
      <c r="K212" s="32">
        <f>Emp[[#This Row],[Salary]]+Emp[[#This Row],[Salary]]*Emp[[#This Row],[Bonus Percentage]]</f>
        <v>88897.12</v>
      </c>
      <c r="L212"/>
      <c r="N212" s="28"/>
    </row>
    <row r="213" spans="1:14" x14ac:dyDescent="0.2">
      <c r="A213" t="s">
        <v>1386</v>
      </c>
      <c r="B213" t="s">
        <v>1387</v>
      </c>
      <c r="C213" t="s">
        <v>12</v>
      </c>
      <c r="D213" t="s">
        <v>23</v>
      </c>
      <c r="E213" s="3">
        <v>107340</v>
      </c>
      <c r="F213" s="3" t="s">
        <v>2657</v>
      </c>
      <c r="G213" t="s">
        <v>17</v>
      </c>
      <c r="H213" t="s">
        <v>28</v>
      </c>
      <c r="I213" s="28" t="str">
        <f t="shared" si="3"/>
        <v>Support|Average</v>
      </c>
      <c r="J213" s="31">
        <f>VLOOKUP(Emp[[#This Row],[Bonus Criteria]], Bonus[],2,FALSE)</f>
        <v>2.8000000000000001E-2</v>
      </c>
      <c r="K213" s="32">
        <f>Emp[[#This Row],[Salary]]+Emp[[#This Row],[Salary]]*Emp[[#This Row],[Bonus Percentage]]</f>
        <v>110345.52</v>
      </c>
      <c r="L213"/>
      <c r="N213" s="28"/>
    </row>
    <row r="214" spans="1:14" x14ac:dyDescent="0.2">
      <c r="A214" t="s">
        <v>1388</v>
      </c>
      <c r="B214" t="s">
        <v>1389</v>
      </c>
      <c r="C214" t="s">
        <v>12</v>
      </c>
      <c r="D214" t="s">
        <v>20</v>
      </c>
      <c r="E214" s="3">
        <v>111050</v>
      </c>
      <c r="F214" s="3" t="s">
        <v>2658</v>
      </c>
      <c r="G214" t="s">
        <v>17</v>
      </c>
      <c r="H214" t="s">
        <v>10</v>
      </c>
      <c r="I214" s="28" t="str">
        <f t="shared" si="3"/>
        <v>Legal|Very Good</v>
      </c>
      <c r="J214" s="31">
        <f>VLOOKUP(Emp[[#This Row],[Bonus Criteria]], Bonus[],2,FALSE)</f>
        <v>6.4000000000000001E-2</v>
      </c>
      <c r="K214" s="32">
        <f>Emp[[#This Row],[Salary]]+Emp[[#This Row],[Salary]]*Emp[[#This Row],[Bonus Percentage]]</f>
        <v>118157.2</v>
      </c>
      <c r="L214"/>
      <c r="N214" s="28"/>
    </row>
    <row r="215" spans="1:14" x14ac:dyDescent="0.2">
      <c r="A215" t="s">
        <v>1390</v>
      </c>
      <c r="B215" t="s">
        <v>1391</v>
      </c>
      <c r="C215" t="s">
        <v>7</v>
      </c>
      <c r="D215" t="s">
        <v>42</v>
      </c>
      <c r="E215" s="3">
        <v>75320</v>
      </c>
      <c r="F215" s="3" t="s">
        <v>2654</v>
      </c>
      <c r="G215" t="s">
        <v>9</v>
      </c>
      <c r="H215" t="s">
        <v>51</v>
      </c>
      <c r="I215" s="28" t="str">
        <f t="shared" si="3"/>
        <v>Training|Very Poor</v>
      </c>
      <c r="J215" s="31">
        <f>VLOOKUP(Emp[[#This Row],[Bonus Criteria]], Bonus[],2,FALSE)</f>
        <v>5.0000000000000001E-3</v>
      </c>
      <c r="K215" s="32">
        <f>Emp[[#This Row],[Salary]]+Emp[[#This Row],[Salary]]*Emp[[#This Row],[Bonus Percentage]]</f>
        <v>75696.600000000006</v>
      </c>
      <c r="L215"/>
      <c r="N215" s="28"/>
    </row>
    <row r="216" spans="1:14" x14ac:dyDescent="0.2">
      <c r="A216" t="s">
        <v>1392</v>
      </c>
      <c r="B216" t="s">
        <v>1393</v>
      </c>
      <c r="C216" t="s">
        <v>7</v>
      </c>
      <c r="D216" t="s">
        <v>20</v>
      </c>
      <c r="E216" s="3">
        <v>57910</v>
      </c>
      <c r="F216" s="3" t="s">
        <v>2652</v>
      </c>
      <c r="G216" t="s">
        <v>21</v>
      </c>
      <c r="H216" t="s">
        <v>28</v>
      </c>
      <c r="I216" s="28" t="str">
        <f t="shared" si="3"/>
        <v>Legal|Average</v>
      </c>
      <c r="J216" s="31">
        <f>VLOOKUP(Emp[[#This Row],[Bonus Criteria]], Bonus[],2,FALSE)</f>
        <v>2.1000000000000001E-2</v>
      </c>
      <c r="K216" s="32">
        <f>Emp[[#This Row],[Salary]]+Emp[[#This Row],[Salary]]*Emp[[#This Row],[Bonus Percentage]]</f>
        <v>59126.11</v>
      </c>
      <c r="L216"/>
      <c r="N216" s="28"/>
    </row>
    <row r="217" spans="1:14" x14ac:dyDescent="0.2">
      <c r="A217" t="s">
        <v>1394</v>
      </c>
      <c r="B217" t="s">
        <v>1395</v>
      </c>
      <c r="C217" t="s">
        <v>7</v>
      </c>
      <c r="D217" t="s">
        <v>27</v>
      </c>
      <c r="E217" s="3">
        <v>52670</v>
      </c>
      <c r="F217" s="3" t="s">
        <v>2652</v>
      </c>
      <c r="G217" t="s">
        <v>21</v>
      </c>
      <c r="H217" t="s">
        <v>28</v>
      </c>
      <c r="I217" s="28" t="str">
        <f t="shared" si="3"/>
        <v>Human Resources|Average</v>
      </c>
      <c r="J217" s="31">
        <f>VLOOKUP(Emp[[#This Row],[Bonus Criteria]], Bonus[],2,FALSE)</f>
        <v>2.7E-2</v>
      </c>
      <c r="K217" s="32">
        <f>Emp[[#This Row],[Salary]]+Emp[[#This Row],[Salary]]*Emp[[#This Row],[Bonus Percentage]]</f>
        <v>54092.09</v>
      </c>
      <c r="L217"/>
      <c r="N217" s="28"/>
    </row>
    <row r="218" spans="1:14" x14ac:dyDescent="0.2">
      <c r="A218" t="s">
        <v>1396</v>
      </c>
      <c r="B218" t="s">
        <v>1397</v>
      </c>
      <c r="C218" t="s">
        <v>7</v>
      </c>
      <c r="D218" t="s">
        <v>53</v>
      </c>
      <c r="E218" s="3">
        <v>48530</v>
      </c>
      <c r="F218" s="3" t="s">
        <v>2651</v>
      </c>
      <c r="G218" t="s">
        <v>17</v>
      </c>
      <c r="H218" t="s">
        <v>28</v>
      </c>
      <c r="I218" s="28" t="str">
        <f t="shared" si="3"/>
        <v>Accounting|Average</v>
      </c>
      <c r="J218" s="31">
        <f>VLOOKUP(Emp[[#This Row],[Bonus Criteria]], Bonus[],2,FALSE)</f>
        <v>0.02</v>
      </c>
      <c r="K218" s="32">
        <f>Emp[[#This Row],[Salary]]+Emp[[#This Row],[Salary]]*Emp[[#This Row],[Bonus Percentage]]</f>
        <v>49500.6</v>
      </c>
      <c r="L218"/>
      <c r="N218" s="28"/>
    </row>
    <row r="219" spans="1:14" x14ac:dyDescent="0.2">
      <c r="A219" t="s">
        <v>1398</v>
      </c>
      <c r="B219" t="s">
        <v>1399</v>
      </c>
      <c r="C219" t="s">
        <v>7</v>
      </c>
      <c r="D219" t="s">
        <v>50</v>
      </c>
      <c r="E219" s="3">
        <v>105470</v>
      </c>
      <c r="F219" s="3" t="s">
        <v>2657</v>
      </c>
      <c r="G219" t="s">
        <v>17</v>
      </c>
      <c r="H219" t="s">
        <v>28</v>
      </c>
      <c r="I219" s="28" t="str">
        <f t="shared" si="3"/>
        <v>Research and Development|Average</v>
      </c>
      <c r="J219" s="31">
        <f>VLOOKUP(Emp[[#This Row],[Bonus Criteria]], Bonus[],2,FALSE)</f>
        <v>3.3000000000000002E-2</v>
      </c>
      <c r="K219" s="32">
        <f>Emp[[#This Row],[Salary]]+Emp[[#This Row],[Salary]]*Emp[[#This Row],[Bonus Percentage]]</f>
        <v>108950.51</v>
      </c>
      <c r="L219"/>
      <c r="N219" s="28"/>
    </row>
    <row r="220" spans="1:14" x14ac:dyDescent="0.2">
      <c r="A220" t="s">
        <v>1400</v>
      </c>
      <c r="B220" t="s">
        <v>1401</v>
      </c>
      <c r="C220" t="s">
        <v>12</v>
      </c>
      <c r="D220" t="s">
        <v>42</v>
      </c>
      <c r="E220" s="3">
        <v>98200</v>
      </c>
      <c r="F220" s="3" t="s">
        <v>2656</v>
      </c>
      <c r="G220" t="s">
        <v>17</v>
      </c>
      <c r="H220" t="s">
        <v>24</v>
      </c>
      <c r="I220" s="28" t="str">
        <f t="shared" si="3"/>
        <v>Training|Poor</v>
      </c>
      <c r="J220" s="31">
        <f>VLOOKUP(Emp[[#This Row],[Bonus Criteria]], Bonus[],2,FALSE)</f>
        <v>1.9E-2</v>
      </c>
      <c r="K220" s="32">
        <f>Emp[[#This Row],[Salary]]+Emp[[#This Row],[Salary]]*Emp[[#This Row],[Bonus Percentage]]</f>
        <v>100065.8</v>
      </c>
      <c r="L220"/>
      <c r="N220" s="28"/>
    </row>
    <row r="221" spans="1:14" x14ac:dyDescent="0.2">
      <c r="A221" t="s">
        <v>1402</v>
      </c>
      <c r="B221" t="s">
        <v>1403</v>
      </c>
      <c r="C221" t="s">
        <v>7</v>
      </c>
      <c r="D221" t="s">
        <v>27</v>
      </c>
      <c r="E221" s="3">
        <v>106190</v>
      </c>
      <c r="F221" s="3" t="s">
        <v>2657</v>
      </c>
      <c r="G221" t="s">
        <v>17</v>
      </c>
      <c r="H221" t="s">
        <v>10</v>
      </c>
      <c r="I221" s="28" t="str">
        <f t="shared" si="3"/>
        <v>Human Resources|Very Good</v>
      </c>
      <c r="J221" s="31">
        <f>VLOOKUP(Emp[[#This Row],[Bonus Criteria]], Bonus[],2,FALSE)</f>
        <v>7.5999999999999998E-2</v>
      </c>
      <c r="K221" s="32">
        <f>Emp[[#This Row],[Salary]]+Emp[[#This Row],[Salary]]*Emp[[#This Row],[Bonus Percentage]]</f>
        <v>114260.44</v>
      </c>
      <c r="L221"/>
      <c r="N221" s="28"/>
    </row>
    <row r="222" spans="1:14" x14ac:dyDescent="0.2">
      <c r="A222" t="s">
        <v>1404</v>
      </c>
      <c r="B222" t="s">
        <v>1405</v>
      </c>
      <c r="C222" t="s">
        <v>7</v>
      </c>
      <c r="D222" t="s">
        <v>8</v>
      </c>
      <c r="E222" s="3">
        <v>52610</v>
      </c>
      <c r="F222" s="3" t="s">
        <v>2652</v>
      </c>
      <c r="G222" t="s">
        <v>9</v>
      </c>
      <c r="H222" t="s">
        <v>24</v>
      </c>
      <c r="I222" s="28" t="str">
        <f t="shared" si="3"/>
        <v>Sales|Poor</v>
      </c>
      <c r="J222" s="31">
        <f>VLOOKUP(Emp[[#This Row],[Bonus Criteria]], Bonus[],2,FALSE)</f>
        <v>1.2E-2</v>
      </c>
      <c r="K222" s="32">
        <f>Emp[[#This Row],[Salary]]+Emp[[#This Row],[Salary]]*Emp[[#This Row],[Bonus Percentage]]</f>
        <v>53241.32</v>
      </c>
      <c r="L222"/>
      <c r="N222" s="28"/>
    </row>
    <row r="223" spans="1:14" x14ac:dyDescent="0.2">
      <c r="A223" t="s">
        <v>1406</v>
      </c>
      <c r="B223" t="s">
        <v>1294</v>
      </c>
      <c r="C223" t="s">
        <v>978</v>
      </c>
      <c r="D223" t="s">
        <v>20</v>
      </c>
      <c r="E223" s="3">
        <v>63450</v>
      </c>
      <c r="F223" s="3" t="s">
        <v>2653</v>
      </c>
      <c r="G223" t="s">
        <v>17</v>
      </c>
      <c r="H223" t="s">
        <v>14</v>
      </c>
      <c r="I223" s="28" t="str">
        <f t="shared" si="3"/>
        <v>Legal|Good</v>
      </c>
      <c r="J223" s="31">
        <f>VLOOKUP(Emp[[#This Row],[Bonus Criteria]], Bonus[],2,FALSE)</f>
        <v>5.3999999999999999E-2</v>
      </c>
      <c r="K223" s="32">
        <f>Emp[[#This Row],[Salary]]+Emp[[#This Row],[Salary]]*Emp[[#This Row],[Bonus Percentage]]</f>
        <v>66876.3</v>
      </c>
      <c r="L223"/>
      <c r="N223" s="28"/>
    </row>
    <row r="224" spans="1:14" x14ac:dyDescent="0.2">
      <c r="A224" t="s">
        <v>1407</v>
      </c>
      <c r="B224" t="s">
        <v>1408</v>
      </c>
      <c r="C224" t="s">
        <v>7</v>
      </c>
      <c r="D224" t="s">
        <v>53</v>
      </c>
      <c r="E224" s="3">
        <v>74710</v>
      </c>
      <c r="F224" s="3" t="s">
        <v>2654</v>
      </c>
      <c r="G224" t="s">
        <v>17</v>
      </c>
      <c r="H224" t="s">
        <v>14</v>
      </c>
      <c r="I224" s="28" t="str">
        <f t="shared" si="3"/>
        <v>Accounting|Good</v>
      </c>
      <c r="J224" s="31">
        <f>VLOOKUP(Emp[[#This Row],[Bonus Criteria]], Bonus[],2,FALSE)</f>
        <v>5.8000000000000003E-2</v>
      </c>
      <c r="K224" s="32">
        <f>Emp[[#This Row],[Salary]]+Emp[[#This Row],[Salary]]*Emp[[#This Row],[Bonus Percentage]]</f>
        <v>79043.179999999993</v>
      </c>
      <c r="L224"/>
      <c r="N224" s="28"/>
    </row>
    <row r="225" spans="1:14" x14ac:dyDescent="0.2">
      <c r="A225" t="s">
        <v>1409</v>
      </c>
      <c r="B225" t="s">
        <v>1410</v>
      </c>
      <c r="C225" t="s">
        <v>12</v>
      </c>
      <c r="D225" t="s">
        <v>8</v>
      </c>
      <c r="E225" s="3">
        <v>60330</v>
      </c>
      <c r="F225" s="3" t="s">
        <v>2653</v>
      </c>
      <c r="G225" t="s">
        <v>9</v>
      </c>
      <c r="H225" t="s">
        <v>28</v>
      </c>
      <c r="I225" s="28" t="str">
        <f t="shared" si="3"/>
        <v>Sales|Average</v>
      </c>
      <c r="J225" s="31">
        <f>VLOOKUP(Emp[[#This Row],[Bonus Criteria]], Bonus[],2,FALSE)</f>
        <v>2.1000000000000001E-2</v>
      </c>
      <c r="K225" s="32">
        <f>Emp[[#This Row],[Salary]]+Emp[[#This Row],[Salary]]*Emp[[#This Row],[Bonus Percentage]]</f>
        <v>61596.93</v>
      </c>
      <c r="L225"/>
      <c r="N225" s="28"/>
    </row>
    <row r="226" spans="1:14" x14ac:dyDescent="0.2">
      <c r="A226" t="s">
        <v>1411</v>
      </c>
      <c r="B226" t="s">
        <v>1412</v>
      </c>
      <c r="C226" t="s">
        <v>7</v>
      </c>
      <c r="D226" t="s">
        <v>8</v>
      </c>
      <c r="E226" s="3">
        <v>61010</v>
      </c>
      <c r="F226" s="3" t="s">
        <v>2653</v>
      </c>
      <c r="G226" t="s">
        <v>21</v>
      </c>
      <c r="H226" t="s">
        <v>28</v>
      </c>
      <c r="I226" s="28" t="str">
        <f t="shared" si="3"/>
        <v>Sales|Average</v>
      </c>
      <c r="J226" s="31">
        <f>VLOOKUP(Emp[[#This Row],[Bonus Criteria]], Bonus[],2,FALSE)</f>
        <v>2.1000000000000001E-2</v>
      </c>
      <c r="K226" s="32">
        <f>Emp[[#This Row],[Salary]]+Emp[[#This Row],[Salary]]*Emp[[#This Row],[Bonus Percentage]]</f>
        <v>62291.21</v>
      </c>
      <c r="L226"/>
      <c r="N226" s="28"/>
    </row>
    <row r="227" spans="1:14" x14ac:dyDescent="0.2">
      <c r="A227" t="s">
        <v>1415</v>
      </c>
      <c r="B227" t="s">
        <v>1416</v>
      </c>
      <c r="C227" t="s">
        <v>7</v>
      </c>
      <c r="D227" t="s">
        <v>67</v>
      </c>
      <c r="E227" s="3">
        <v>117020</v>
      </c>
      <c r="F227" s="3" t="s">
        <v>2658</v>
      </c>
      <c r="G227" t="s">
        <v>21</v>
      </c>
      <c r="H227" t="s">
        <v>28</v>
      </c>
      <c r="I227" s="28" t="str">
        <f t="shared" si="3"/>
        <v>Marketing|Average</v>
      </c>
      <c r="J227" s="31">
        <f>VLOOKUP(Emp[[#This Row],[Bonus Criteria]], Bonus[],2,FALSE)</f>
        <v>3.5000000000000003E-2</v>
      </c>
      <c r="K227" s="32">
        <f>Emp[[#This Row],[Salary]]+Emp[[#This Row],[Salary]]*Emp[[#This Row],[Bonus Percentage]]</f>
        <v>121115.7</v>
      </c>
      <c r="L227"/>
      <c r="N227" s="28"/>
    </row>
    <row r="228" spans="1:14" x14ac:dyDescent="0.2">
      <c r="A228" t="s">
        <v>1417</v>
      </c>
      <c r="B228" t="s">
        <v>1418</v>
      </c>
      <c r="C228" t="s">
        <v>7</v>
      </c>
      <c r="D228" t="s">
        <v>67</v>
      </c>
      <c r="E228" s="3">
        <v>77130</v>
      </c>
      <c r="F228" s="3" t="s">
        <v>2654</v>
      </c>
      <c r="G228" t="s">
        <v>9</v>
      </c>
      <c r="H228" t="s">
        <v>51</v>
      </c>
      <c r="I228" s="28" t="str">
        <f t="shared" si="3"/>
        <v>Marketing|Very Poor</v>
      </c>
      <c r="J228" s="31">
        <f>VLOOKUP(Emp[[#This Row],[Bonus Criteria]], Bonus[],2,FALSE)</f>
        <v>5.0000000000000001E-3</v>
      </c>
      <c r="K228" s="32">
        <f>Emp[[#This Row],[Salary]]+Emp[[#This Row],[Salary]]*Emp[[#This Row],[Bonus Percentage]]</f>
        <v>77515.649999999994</v>
      </c>
      <c r="L228"/>
      <c r="N228" s="28"/>
    </row>
    <row r="229" spans="1:14" x14ac:dyDescent="0.2">
      <c r="A229" t="s">
        <v>1419</v>
      </c>
      <c r="B229" t="s">
        <v>1420</v>
      </c>
      <c r="C229" t="s">
        <v>12</v>
      </c>
      <c r="D229" t="s">
        <v>27</v>
      </c>
      <c r="E229" s="3">
        <v>106930</v>
      </c>
      <c r="F229" s="3" t="s">
        <v>2657</v>
      </c>
      <c r="G229" t="s">
        <v>9</v>
      </c>
      <c r="H229" t="s">
        <v>28</v>
      </c>
      <c r="I229" s="28" t="str">
        <f t="shared" si="3"/>
        <v>Human Resources|Average</v>
      </c>
      <c r="J229" s="31">
        <f>VLOOKUP(Emp[[#This Row],[Bonus Criteria]], Bonus[],2,FALSE)</f>
        <v>2.7E-2</v>
      </c>
      <c r="K229" s="32">
        <f>Emp[[#This Row],[Salary]]+Emp[[#This Row],[Salary]]*Emp[[#This Row],[Bonus Percentage]]</f>
        <v>109817.11</v>
      </c>
      <c r="L229"/>
      <c r="N229" s="28"/>
    </row>
    <row r="230" spans="1:14" x14ac:dyDescent="0.2">
      <c r="A230" t="s">
        <v>1421</v>
      </c>
      <c r="B230" t="s">
        <v>1422</v>
      </c>
      <c r="C230" t="s">
        <v>7</v>
      </c>
      <c r="D230" t="s">
        <v>13</v>
      </c>
      <c r="E230" s="3">
        <v>62090</v>
      </c>
      <c r="F230" s="3" t="s">
        <v>2653</v>
      </c>
      <c r="G230" t="s">
        <v>17</v>
      </c>
      <c r="H230" t="s">
        <v>10</v>
      </c>
      <c r="I230" s="28" t="str">
        <f t="shared" si="3"/>
        <v>Engineering|Very Good</v>
      </c>
      <c r="J230" s="31">
        <f>VLOOKUP(Emp[[#This Row],[Bonus Criteria]], Bonus[],2,FALSE)</f>
        <v>6.0999999999999999E-2</v>
      </c>
      <c r="K230" s="32">
        <f>Emp[[#This Row],[Salary]]+Emp[[#This Row],[Salary]]*Emp[[#This Row],[Bonus Percentage]]</f>
        <v>65877.490000000005</v>
      </c>
      <c r="L230"/>
      <c r="N230" s="28"/>
    </row>
    <row r="231" spans="1:14" x14ac:dyDescent="0.2">
      <c r="A231" t="s">
        <v>1423</v>
      </c>
      <c r="B231" t="s">
        <v>1424</v>
      </c>
      <c r="C231" t="s">
        <v>12</v>
      </c>
      <c r="D231" t="s">
        <v>67</v>
      </c>
      <c r="E231" s="3">
        <v>61330</v>
      </c>
      <c r="F231" s="3" t="s">
        <v>2653</v>
      </c>
      <c r="G231" t="s">
        <v>9</v>
      </c>
      <c r="H231" t="s">
        <v>28</v>
      </c>
      <c r="I231" s="28" t="str">
        <f t="shared" si="3"/>
        <v>Marketing|Average</v>
      </c>
      <c r="J231" s="31">
        <f>VLOOKUP(Emp[[#This Row],[Bonus Criteria]], Bonus[],2,FALSE)</f>
        <v>3.5000000000000003E-2</v>
      </c>
      <c r="K231" s="32">
        <f>Emp[[#This Row],[Salary]]+Emp[[#This Row],[Salary]]*Emp[[#This Row],[Bonus Percentage]]</f>
        <v>63476.55</v>
      </c>
      <c r="L231"/>
      <c r="N231" s="28"/>
    </row>
    <row r="232" spans="1:14" x14ac:dyDescent="0.2">
      <c r="A232" t="s">
        <v>1427</v>
      </c>
      <c r="B232" t="s">
        <v>1428</v>
      </c>
      <c r="C232" t="s">
        <v>978</v>
      </c>
      <c r="D232" t="s">
        <v>67</v>
      </c>
      <c r="E232" s="3">
        <v>105870</v>
      </c>
      <c r="F232" s="3" t="s">
        <v>2657</v>
      </c>
      <c r="G232" t="s">
        <v>17</v>
      </c>
      <c r="H232" t="s">
        <v>51</v>
      </c>
      <c r="I232" s="28" t="str">
        <f t="shared" si="3"/>
        <v>Marketing|Very Poor</v>
      </c>
      <c r="J232" s="31">
        <f>VLOOKUP(Emp[[#This Row],[Bonus Criteria]], Bonus[],2,FALSE)</f>
        <v>5.0000000000000001E-3</v>
      </c>
      <c r="K232" s="32">
        <f>Emp[[#This Row],[Salary]]+Emp[[#This Row],[Salary]]*Emp[[#This Row],[Bonus Percentage]]</f>
        <v>106399.35</v>
      </c>
      <c r="L232"/>
      <c r="N232" s="28"/>
    </row>
    <row r="233" spans="1:14" x14ac:dyDescent="0.2">
      <c r="A233" t="s">
        <v>1429</v>
      </c>
      <c r="B233" t="s">
        <v>1430</v>
      </c>
      <c r="C233" t="s">
        <v>12</v>
      </c>
      <c r="D233" t="s">
        <v>27</v>
      </c>
      <c r="E233" s="3">
        <v>118300</v>
      </c>
      <c r="F233" s="3" t="s">
        <v>2658</v>
      </c>
      <c r="G233" t="s">
        <v>21</v>
      </c>
      <c r="H233" t="s">
        <v>28</v>
      </c>
      <c r="I233" s="28" t="str">
        <f t="shared" si="3"/>
        <v>Human Resources|Average</v>
      </c>
      <c r="J233" s="31">
        <f>VLOOKUP(Emp[[#This Row],[Bonus Criteria]], Bonus[],2,FALSE)</f>
        <v>2.7E-2</v>
      </c>
      <c r="K233" s="32">
        <f>Emp[[#This Row],[Salary]]+Emp[[#This Row],[Salary]]*Emp[[#This Row],[Bonus Percentage]]</f>
        <v>121494.1</v>
      </c>
      <c r="L233"/>
      <c r="N233" s="28"/>
    </row>
    <row r="234" spans="1:14" x14ac:dyDescent="0.2">
      <c r="A234" t="s">
        <v>1431</v>
      </c>
      <c r="B234" t="s">
        <v>1432</v>
      </c>
      <c r="C234" t="s">
        <v>12</v>
      </c>
      <c r="D234" t="s">
        <v>50</v>
      </c>
      <c r="E234" s="3">
        <v>99680</v>
      </c>
      <c r="F234" s="3" t="s">
        <v>2656</v>
      </c>
      <c r="G234" t="s">
        <v>21</v>
      </c>
      <c r="H234" t="s">
        <v>14</v>
      </c>
      <c r="I234" s="28" t="str">
        <f t="shared" si="3"/>
        <v>Research and Development|Good</v>
      </c>
      <c r="J234" s="31">
        <f>VLOOKUP(Emp[[#This Row],[Bonus Criteria]], Bonus[],2,FALSE)</f>
        <v>5.3999999999999999E-2</v>
      </c>
      <c r="K234" s="32">
        <f>Emp[[#This Row],[Salary]]+Emp[[#This Row],[Salary]]*Emp[[#This Row],[Bonus Percentage]]</f>
        <v>105062.72</v>
      </c>
      <c r="L234"/>
      <c r="N234" s="28"/>
    </row>
    <row r="235" spans="1:14" x14ac:dyDescent="0.2">
      <c r="A235" t="s">
        <v>1433</v>
      </c>
      <c r="B235" t="s">
        <v>1434</v>
      </c>
      <c r="C235" t="s">
        <v>12</v>
      </c>
      <c r="D235" t="s">
        <v>8</v>
      </c>
      <c r="E235" s="3">
        <v>101500</v>
      </c>
      <c r="F235" s="3" t="s">
        <v>2657</v>
      </c>
      <c r="G235" t="s">
        <v>17</v>
      </c>
      <c r="H235" t="s">
        <v>14</v>
      </c>
      <c r="I235" s="28" t="str">
        <f t="shared" si="3"/>
        <v>Sales|Good</v>
      </c>
      <c r="J235" s="31">
        <f>VLOOKUP(Emp[[#This Row],[Bonus Criteria]], Bonus[],2,FALSE)</f>
        <v>5.0999999999999997E-2</v>
      </c>
      <c r="K235" s="32">
        <f>Emp[[#This Row],[Salary]]+Emp[[#This Row],[Salary]]*Emp[[#This Row],[Bonus Percentage]]</f>
        <v>106676.5</v>
      </c>
      <c r="L235"/>
      <c r="N235" s="28"/>
    </row>
    <row r="236" spans="1:14" x14ac:dyDescent="0.2">
      <c r="A236" t="s">
        <v>1435</v>
      </c>
      <c r="B236" t="s">
        <v>1436</v>
      </c>
      <c r="C236" t="s">
        <v>12</v>
      </c>
      <c r="D236" t="s">
        <v>27</v>
      </c>
      <c r="E236" s="3">
        <v>46160</v>
      </c>
      <c r="F236" s="3" t="s">
        <v>2651</v>
      </c>
      <c r="G236" t="s">
        <v>21</v>
      </c>
      <c r="H236" t="s">
        <v>28</v>
      </c>
      <c r="I236" s="28" t="str">
        <f t="shared" si="3"/>
        <v>Human Resources|Average</v>
      </c>
      <c r="J236" s="31">
        <f>VLOOKUP(Emp[[#This Row],[Bonus Criteria]], Bonus[],2,FALSE)</f>
        <v>2.7E-2</v>
      </c>
      <c r="K236" s="32">
        <f>Emp[[#This Row],[Salary]]+Emp[[#This Row],[Salary]]*Emp[[#This Row],[Bonus Percentage]]</f>
        <v>47406.32</v>
      </c>
      <c r="L236"/>
      <c r="N236" s="28"/>
    </row>
    <row r="237" spans="1:14" x14ac:dyDescent="0.2">
      <c r="A237" t="s">
        <v>1437</v>
      </c>
      <c r="B237" t="s">
        <v>1438</v>
      </c>
      <c r="C237" t="s">
        <v>12</v>
      </c>
      <c r="D237" t="s">
        <v>8</v>
      </c>
      <c r="E237" s="3">
        <v>41930</v>
      </c>
      <c r="F237" s="3" t="s">
        <v>2651</v>
      </c>
      <c r="G237" t="s">
        <v>9</v>
      </c>
      <c r="H237" t="s">
        <v>28</v>
      </c>
      <c r="I237" s="28" t="str">
        <f t="shared" si="3"/>
        <v>Sales|Average</v>
      </c>
      <c r="J237" s="31">
        <f>VLOOKUP(Emp[[#This Row],[Bonus Criteria]], Bonus[],2,FALSE)</f>
        <v>2.1000000000000001E-2</v>
      </c>
      <c r="K237" s="32">
        <f>Emp[[#This Row],[Salary]]+Emp[[#This Row],[Salary]]*Emp[[#This Row],[Bonus Percentage]]</f>
        <v>42810.53</v>
      </c>
      <c r="L237"/>
      <c r="N237" s="28"/>
    </row>
    <row r="238" spans="1:14" x14ac:dyDescent="0.2">
      <c r="A238" t="s">
        <v>1439</v>
      </c>
      <c r="B238" t="s">
        <v>1440</v>
      </c>
      <c r="C238" t="s">
        <v>7</v>
      </c>
      <c r="D238" t="s">
        <v>34</v>
      </c>
      <c r="E238" s="3">
        <v>73360</v>
      </c>
      <c r="F238" s="3" t="s">
        <v>2654</v>
      </c>
      <c r="G238" t="s">
        <v>21</v>
      </c>
      <c r="H238" t="s">
        <v>28</v>
      </c>
      <c r="I238" s="28" t="str">
        <f t="shared" si="3"/>
        <v>Business Development|Average</v>
      </c>
      <c r="J238" s="31">
        <f>VLOOKUP(Emp[[#This Row],[Bonus Criteria]], Bonus[],2,FALSE)</f>
        <v>2.4E-2</v>
      </c>
      <c r="K238" s="32">
        <f>Emp[[#This Row],[Salary]]+Emp[[#This Row],[Salary]]*Emp[[#This Row],[Bonus Percentage]]</f>
        <v>75120.639999999999</v>
      </c>
      <c r="L238"/>
      <c r="N238" s="28"/>
    </row>
    <row r="239" spans="1:14" x14ac:dyDescent="0.2">
      <c r="A239" t="s">
        <v>1441</v>
      </c>
      <c r="B239" t="s">
        <v>1442</v>
      </c>
      <c r="C239" t="s">
        <v>12</v>
      </c>
      <c r="D239" t="s">
        <v>31</v>
      </c>
      <c r="E239" s="3">
        <v>119550</v>
      </c>
      <c r="F239" s="3" t="s">
        <v>2658</v>
      </c>
      <c r="G239" t="s">
        <v>17</v>
      </c>
      <c r="H239" t="s">
        <v>14</v>
      </c>
      <c r="I239" s="28" t="str">
        <f t="shared" si="3"/>
        <v>Services|Good</v>
      </c>
      <c r="J239" s="31">
        <f>VLOOKUP(Emp[[#This Row],[Bonus Criteria]], Bonus[],2,FALSE)</f>
        <v>5.2999999999999999E-2</v>
      </c>
      <c r="K239" s="32">
        <f>Emp[[#This Row],[Salary]]+Emp[[#This Row],[Salary]]*Emp[[#This Row],[Bonus Percentage]]</f>
        <v>125886.15</v>
      </c>
      <c r="L239"/>
      <c r="N239" s="28"/>
    </row>
    <row r="240" spans="1:14" x14ac:dyDescent="0.2">
      <c r="A240" t="s">
        <v>1443</v>
      </c>
      <c r="B240" t="s">
        <v>1444</v>
      </c>
      <c r="C240" t="s">
        <v>12</v>
      </c>
      <c r="D240" t="s">
        <v>27</v>
      </c>
      <c r="E240" s="3">
        <v>53240</v>
      </c>
      <c r="F240" s="3" t="s">
        <v>2652</v>
      </c>
      <c r="G240" t="s">
        <v>17</v>
      </c>
      <c r="H240" t="s">
        <v>14</v>
      </c>
      <c r="I240" s="28" t="str">
        <f t="shared" si="3"/>
        <v>Human Resources|Good</v>
      </c>
      <c r="J240" s="31">
        <f>VLOOKUP(Emp[[#This Row],[Bonus Criteria]], Bonus[],2,FALSE)</f>
        <v>5.3999999999999999E-2</v>
      </c>
      <c r="K240" s="32">
        <f>Emp[[#This Row],[Salary]]+Emp[[#This Row],[Salary]]*Emp[[#This Row],[Bonus Percentage]]</f>
        <v>56114.96</v>
      </c>
      <c r="L240"/>
      <c r="N240" s="28"/>
    </row>
    <row r="241" spans="1:14" x14ac:dyDescent="0.2">
      <c r="A241" t="s">
        <v>1445</v>
      </c>
      <c r="B241" t="s">
        <v>1446</v>
      </c>
      <c r="C241" t="s">
        <v>7</v>
      </c>
      <c r="D241" t="s">
        <v>34</v>
      </c>
      <c r="E241" s="3">
        <v>90880</v>
      </c>
      <c r="F241" s="3" t="s">
        <v>2656</v>
      </c>
      <c r="G241" t="s">
        <v>21</v>
      </c>
      <c r="H241" t="s">
        <v>28</v>
      </c>
      <c r="I241" s="28" t="str">
        <f t="shared" si="3"/>
        <v>Business Development|Average</v>
      </c>
      <c r="J241" s="31">
        <f>VLOOKUP(Emp[[#This Row],[Bonus Criteria]], Bonus[],2,FALSE)</f>
        <v>2.4E-2</v>
      </c>
      <c r="K241" s="32">
        <f>Emp[[#This Row],[Salary]]+Emp[[#This Row],[Salary]]*Emp[[#This Row],[Bonus Percentage]]</f>
        <v>93061.119999999995</v>
      </c>
      <c r="L241"/>
      <c r="N241" s="28"/>
    </row>
    <row r="242" spans="1:14" x14ac:dyDescent="0.2">
      <c r="A242" t="s">
        <v>1149</v>
      </c>
      <c r="B242" t="s">
        <v>1150</v>
      </c>
      <c r="C242" t="s">
        <v>12</v>
      </c>
      <c r="D242" t="s">
        <v>50</v>
      </c>
      <c r="E242" s="3">
        <v>44450</v>
      </c>
      <c r="F242" s="3" t="s">
        <v>2651</v>
      </c>
      <c r="G242" t="s">
        <v>21</v>
      </c>
      <c r="H242" t="s">
        <v>51</v>
      </c>
      <c r="I242" s="28" t="str">
        <f t="shared" si="3"/>
        <v>Research and Development|Very Poor</v>
      </c>
      <c r="J242" s="31">
        <f>VLOOKUP(Emp[[#This Row],[Bonus Criteria]], Bonus[],2,FALSE)</f>
        <v>5.0000000000000001E-3</v>
      </c>
      <c r="K242" s="32">
        <f>Emp[[#This Row],[Salary]]+Emp[[#This Row],[Salary]]*Emp[[#This Row],[Bonus Percentage]]</f>
        <v>44672.25</v>
      </c>
      <c r="L242"/>
      <c r="N242" s="28"/>
    </row>
    <row r="243" spans="1:14" x14ac:dyDescent="0.2">
      <c r="A243" t="s">
        <v>1447</v>
      </c>
      <c r="B243" t="s">
        <v>1448</v>
      </c>
      <c r="C243" t="s">
        <v>7</v>
      </c>
      <c r="D243" t="s">
        <v>23</v>
      </c>
      <c r="E243" s="3">
        <v>47670</v>
      </c>
      <c r="F243" s="3" t="s">
        <v>2651</v>
      </c>
      <c r="G243" t="s">
        <v>17</v>
      </c>
      <c r="H243" t="s">
        <v>28</v>
      </c>
      <c r="I243" s="28" t="str">
        <f t="shared" si="3"/>
        <v>Support|Average</v>
      </c>
      <c r="J243" s="31">
        <f>VLOOKUP(Emp[[#This Row],[Bonus Criteria]], Bonus[],2,FALSE)</f>
        <v>2.8000000000000001E-2</v>
      </c>
      <c r="K243" s="32">
        <f>Emp[[#This Row],[Salary]]+Emp[[#This Row],[Salary]]*Emp[[#This Row],[Bonus Percentage]]</f>
        <v>49004.76</v>
      </c>
      <c r="L243"/>
      <c r="N243" s="28"/>
    </row>
    <row r="244" spans="1:14" x14ac:dyDescent="0.2">
      <c r="A244" t="s">
        <v>1449</v>
      </c>
      <c r="B244" t="s">
        <v>1450</v>
      </c>
      <c r="C244" t="s">
        <v>7</v>
      </c>
      <c r="D244" t="s">
        <v>42</v>
      </c>
      <c r="E244" s="3">
        <v>47760</v>
      </c>
      <c r="F244" s="3" t="s">
        <v>2651</v>
      </c>
      <c r="G244" t="s">
        <v>21</v>
      </c>
      <c r="H244" t="s">
        <v>28</v>
      </c>
      <c r="I244" s="28" t="str">
        <f t="shared" si="3"/>
        <v>Training|Average</v>
      </c>
      <c r="J244" s="31">
        <f>VLOOKUP(Emp[[#This Row],[Bonus Criteria]], Bonus[],2,FALSE)</f>
        <v>0.04</v>
      </c>
      <c r="K244" s="32">
        <f>Emp[[#This Row],[Salary]]+Emp[[#This Row],[Salary]]*Emp[[#This Row],[Bonus Percentage]]</f>
        <v>49670.400000000001</v>
      </c>
      <c r="L244"/>
      <c r="N244" s="28"/>
    </row>
    <row r="245" spans="1:14" x14ac:dyDescent="0.2">
      <c r="A245" t="s">
        <v>1451</v>
      </c>
      <c r="B245" t="s">
        <v>1452</v>
      </c>
      <c r="C245" t="s">
        <v>7</v>
      </c>
      <c r="D245" t="s">
        <v>37</v>
      </c>
      <c r="E245" s="3">
        <v>47650</v>
      </c>
      <c r="F245" s="3" t="s">
        <v>2651</v>
      </c>
      <c r="G245" t="s">
        <v>17</v>
      </c>
      <c r="H245" t="s">
        <v>14</v>
      </c>
      <c r="I245" s="28" t="str">
        <f t="shared" si="3"/>
        <v>Product Management|Good</v>
      </c>
      <c r="J245" s="31">
        <f>VLOOKUP(Emp[[#This Row],[Bonus Criteria]], Bonus[],2,FALSE)</f>
        <v>4.1000000000000002E-2</v>
      </c>
      <c r="K245" s="32">
        <f>Emp[[#This Row],[Salary]]+Emp[[#This Row],[Salary]]*Emp[[#This Row],[Bonus Percentage]]</f>
        <v>49603.65</v>
      </c>
      <c r="L245"/>
      <c r="N245" s="28"/>
    </row>
    <row r="246" spans="1:14" x14ac:dyDescent="0.2">
      <c r="A246" t="s">
        <v>1453</v>
      </c>
      <c r="B246" t="s">
        <v>1454</v>
      </c>
      <c r="C246" t="s">
        <v>12</v>
      </c>
      <c r="D246" t="s">
        <v>31</v>
      </c>
      <c r="E246" s="3">
        <v>103360</v>
      </c>
      <c r="F246" s="3" t="s">
        <v>2657</v>
      </c>
      <c r="G246" t="s">
        <v>17</v>
      </c>
      <c r="H246" t="s">
        <v>10</v>
      </c>
      <c r="I246" s="28" t="str">
        <f t="shared" si="3"/>
        <v>Services|Very Good</v>
      </c>
      <c r="J246" s="31">
        <f>VLOOKUP(Emp[[#This Row],[Bonus Criteria]], Bonus[],2,FALSE)</f>
        <v>7.1999999999999995E-2</v>
      </c>
      <c r="K246" s="32">
        <f>Emp[[#This Row],[Salary]]+Emp[[#This Row],[Salary]]*Emp[[#This Row],[Bonus Percentage]]</f>
        <v>110801.92</v>
      </c>
      <c r="L246"/>
      <c r="N246" s="28"/>
    </row>
    <row r="247" spans="1:14" x14ac:dyDescent="0.2">
      <c r="A247" t="s">
        <v>1455</v>
      </c>
      <c r="B247" t="s">
        <v>1456</v>
      </c>
      <c r="C247" t="s">
        <v>7</v>
      </c>
      <c r="D247" t="s">
        <v>27</v>
      </c>
      <c r="E247" s="3">
        <v>48530</v>
      </c>
      <c r="F247" s="3" t="s">
        <v>2651</v>
      </c>
      <c r="G247" t="s">
        <v>21</v>
      </c>
      <c r="H247" t="s">
        <v>24</v>
      </c>
      <c r="I247" s="28" t="str">
        <f t="shared" si="3"/>
        <v>Human Resources|Poor</v>
      </c>
      <c r="J247" s="31">
        <f>VLOOKUP(Emp[[#This Row],[Bonus Criteria]], Bonus[],2,FALSE)</f>
        <v>1.2999999999999999E-2</v>
      </c>
      <c r="K247" s="32">
        <f>Emp[[#This Row],[Salary]]+Emp[[#This Row],[Salary]]*Emp[[#This Row],[Bonus Percentage]]</f>
        <v>49160.89</v>
      </c>
      <c r="L247"/>
      <c r="N247" s="28"/>
    </row>
    <row r="248" spans="1:14" x14ac:dyDescent="0.2">
      <c r="A248" t="s">
        <v>1457</v>
      </c>
      <c r="B248" t="s">
        <v>1458</v>
      </c>
      <c r="C248" t="s">
        <v>7</v>
      </c>
      <c r="D248" t="s">
        <v>67</v>
      </c>
      <c r="E248" s="3">
        <v>72160</v>
      </c>
      <c r="F248" s="3" t="s">
        <v>2654</v>
      </c>
      <c r="G248" t="s">
        <v>21</v>
      </c>
      <c r="H248" t="s">
        <v>28</v>
      </c>
      <c r="I248" s="28" t="str">
        <f t="shared" si="3"/>
        <v>Marketing|Average</v>
      </c>
      <c r="J248" s="31">
        <f>VLOOKUP(Emp[[#This Row],[Bonus Criteria]], Bonus[],2,FALSE)</f>
        <v>3.5000000000000003E-2</v>
      </c>
      <c r="K248" s="32">
        <f>Emp[[#This Row],[Salary]]+Emp[[#This Row],[Salary]]*Emp[[#This Row],[Bonus Percentage]]</f>
        <v>74685.600000000006</v>
      </c>
      <c r="L248"/>
      <c r="N248" s="28"/>
    </row>
    <row r="249" spans="1:14" x14ac:dyDescent="0.2">
      <c r="A249" t="s">
        <v>1459</v>
      </c>
      <c r="B249" t="s">
        <v>1460</v>
      </c>
      <c r="C249" t="s">
        <v>7</v>
      </c>
      <c r="D249" t="s">
        <v>34</v>
      </c>
      <c r="E249" s="3">
        <v>60800</v>
      </c>
      <c r="F249" s="3" t="s">
        <v>2653</v>
      </c>
      <c r="G249" t="s">
        <v>17</v>
      </c>
      <c r="H249" t="s">
        <v>28</v>
      </c>
      <c r="I249" s="28" t="str">
        <f t="shared" si="3"/>
        <v>Business Development|Average</v>
      </c>
      <c r="J249" s="31">
        <f>VLOOKUP(Emp[[#This Row],[Bonus Criteria]], Bonus[],2,FALSE)</f>
        <v>2.4E-2</v>
      </c>
      <c r="K249" s="32">
        <f>Emp[[#This Row],[Salary]]+Emp[[#This Row],[Salary]]*Emp[[#This Row],[Bonus Percentage]]</f>
        <v>62259.199999999997</v>
      </c>
      <c r="L249"/>
      <c r="N249" s="28"/>
    </row>
    <row r="250" spans="1:14" x14ac:dyDescent="0.2">
      <c r="A250" t="s">
        <v>1461</v>
      </c>
      <c r="B250" t="s">
        <v>1462</v>
      </c>
      <c r="C250" t="s">
        <v>12</v>
      </c>
      <c r="D250" t="s">
        <v>31</v>
      </c>
      <c r="E250" s="3">
        <v>74010</v>
      </c>
      <c r="F250" s="3" t="s">
        <v>2654</v>
      </c>
      <c r="G250" t="s">
        <v>21</v>
      </c>
      <c r="H250" t="s">
        <v>28</v>
      </c>
      <c r="I250" s="28" t="str">
        <f t="shared" si="3"/>
        <v>Services|Average</v>
      </c>
      <c r="J250" s="31">
        <f>VLOOKUP(Emp[[#This Row],[Bonus Criteria]], Bonus[],2,FALSE)</f>
        <v>2.3E-2</v>
      </c>
      <c r="K250" s="32">
        <f>Emp[[#This Row],[Salary]]+Emp[[#This Row],[Salary]]*Emp[[#This Row],[Bonus Percentage]]</f>
        <v>75712.23</v>
      </c>
      <c r="L250"/>
      <c r="N250" s="28"/>
    </row>
    <row r="251" spans="1:14" x14ac:dyDescent="0.2">
      <c r="A251" t="s">
        <v>1463</v>
      </c>
      <c r="B251" t="s">
        <v>1464</v>
      </c>
      <c r="C251" t="s">
        <v>12</v>
      </c>
      <c r="D251" t="s">
        <v>31</v>
      </c>
      <c r="E251" s="3">
        <v>60760</v>
      </c>
      <c r="F251" s="3" t="s">
        <v>2653</v>
      </c>
      <c r="G251" t="s">
        <v>9</v>
      </c>
      <c r="H251" t="s">
        <v>10</v>
      </c>
      <c r="I251" s="28" t="str">
        <f t="shared" si="3"/>
        <v>Services|Very Good</v>
      </c>
      <c r="J251" s="31">
        <f>VLOOKUP(Emp[[#This Row],[Bonus Criteria]], Bonus[],2,FALSE)</f>
        <v>7.1999999999999995E-2</v>
      </c>
      <c r="K251" s="32">
        <f>Emp[[#This Row],[Salary]]+Emp[[#This Row],[Salary]]*Emp[[#This Row],[Bonus Percentage]]</f>
        <v>65134.720000000001</v>
      </c>
      <c r="L251"/>
      <c r="N251" s="28"/>
    </row>
    <row r="252" spans="1:14" x14ac:dyDescent="0.2">
      <c r="A252" t="s">
        <v>1465</v>
      </c>
      <c r="B252" t="s">
        <v>1466</v>
      </c>
      <c r="C252" t="s">
        <v>7</v>
      </c>
      <c r="D252" t="s">
        <v>13</v>
      </c>
      <c r="E252" s="3">
        <v>74550</v>
      </c>
      <c r="F252" s="3" t="s">
        <v>2654</v>
      </c>
      <c r="G252" t="s">
        <v>9</v>
      </c>
      <c r="H252" t="s">
        <v>28</v>
      </c>
      <c r="I252" s="28" t="str">
        <f t="shared" si="3"/>
        <v>Engineering|Average</v>
      </c>
      <c r="J252" s="31">
        <f>VLOOKUP(Emp[[#This Row],[Bonus Criteria]], Bonus[],2,FALSE)</f>
        <v>3.5000000000000003E-2</v>
      </c>
      <c r="K252" s="32">
        <f>Emp[[#This Row],[Salary]]+Emp[[#This Row],[Salary]]*Emp[[#This Row],[Bonus Percentage]]</f>
        <v>77159.25</v>
      </c>
      <c r="L252"/>
      <c r="N252" s="28"/>
    </row>
    <row r="253" spans="1:14" x14ac:dyDescent="0.2">
      <c r="A253" t="s">
        <v>1467</v>
      </c>
      <c r="B253" t="s">
        <v>1468</v>
      </c>
      <c r="C253" t="s">
        <v>7</v>
      </c>
      <c r="D253" t="s">
        <v>13</v>
      </c>
      <c r="E253" s="3">
        <v>32500</v>
      </c>
      <c r="F253" s="3" t="s">
        <v>2650</v>
      </c>
      <c r="G253" t="s">
        <v>17</v>
      </c>
      <c r="H253" t="s">
        <v>24</v>
      </c>
      <c r="I253" s="28" t="str">
        <f t="shared" si="3"/>
        <v>Engineering|Poor</v>
      </c>
      <c r="J253" s="31">
        <f>VLOOKUP(Emp[[#This Row],[Bonus Criteria]], Bonus[],2,FALSE)</f>
        <v>1.0999999999999999E-2</v>
      </c>
      <c r="K253" s="32">
        <f>Emp[[#This Row],[Salary]]+Emp[[#This Row],[Salary]]*Emp[[#This Row],[Bonus Percentage]]</f>
        <v>32857.5</v>
      </c>
      <c r="L253"/>
      <c r="N253" s="28"/>
    </row>
    <row r="254" spans="1:14" x14ac:dyDescent="0.2">
      <c r="A254" t="s">
        <v>1469</v>
      </c>
      <c r="B254" t="s">
        <v>1470</v>
      </c>
      <c r="C254" t="s">
        <v>7</v>
      </c>
      <c r="D254" t="s">
        <v>34</v>
      </c>
      <c r="E254" s="3">
        <v>110040</v>
      </c>
      <c r="F254" s="3" t="s">
        <v>2658</v>
      </c>
      <c r="G254" t="s">
        <v>9</v>
      </c>
      <c r="H254" t="s">
        <v>14</v>
      </c>
      <c r="I254" s="28" t="str">
        <f t="shared" si="3"/>
        <v>Business Development|Good</v>
      </c>
      <c r="J254" s="31">
        <f>VLOOKUP(Emp[[#This Row],[Bonus Criteria]], Bonus[],2,FALSE)</f>
        <v>0.05</v>
      </c>
      <c r="K254" s="32">
        <f>Emp[[#This Row],[Salary]]+Emp[[#This Row],[Salary]]*Emp[[#This Row],[Bonus Percentage]]</f>
        <v>115542</v>
      </c>
      <c r="L254"/>
      <c r="N254" s="28"/>
    </row>
    <row r="255" spans="1:14" x14ac:dyDescent="0.2">
      <c r="A255" t="s">
        <v>1471</v>
      </c>
      <c r="B255" t="s">
        <v>1472</v>
      </c>
      <c r="C255" t="s">
        <v>12</v>
      </c>
      <c r="D255" t="s">
        <v>20</v>
      </c>
      <c r="E255" s="3">
        <v>99750</v>
      </c>
      <c r="F255" s="3" t="s">
        <v>2656</v>
      </c>
      <c r="G255" t="s">
        <v>21</v>
      </c>
      <c r="H255" t="s">
        <v>28</v>
      </c>
      <c r="I255" s="28" t="str">
        <f t="shared" si="3"/>
        <v>Legal|Average</v>
      </c>
      <c r="J255" s="31">
        <f>VLOOKUP(Emp[[#This Row],[Bonus Criteria]], Bonus[],2,FALSE)</f>
        <v>2.1000000000000001E-2</v>
      </c>
      <c r="K255" s="32">
        <f>Emp[[#This Row],[Salary]]+Emp[[#This Row],[Salary]]*Emp[[#This Row],[Bonus Percentage]]</f>
        <v>101844.75</v>
      </c>
      <c r="L255"/>
      <c r="N255" s="28"/>
    </row>
    <row r="256" spans="1:14" x14ac:dyDescent="0.2">
      <c r="A256" t="s">
        <v>1473</v>
      </c>
      <c r="B256" t="s">
        <v>1474</v>
      </c>
      <c r="C256" t="s">
        <v>12</v>
      </c>
      <c r="D256" t="s">
        <v>27</v>
      </c>
      <c r="E256" s="3">
        <v>92470</v>
      </c>
      <c r="F256" s="3" t="s">
        <v>2656</v>
      </c>
      <c r="G256" t="s">
        <v>21</v>
      </c>
      <c r="H256" t="s">
        <v>28</v>
      </c>
      <c r="I256" s="28" t="str">
        <f t="shared" si="3"/>
        <v>Human Resources|Average</v>
      </c>
      <c r="J256" s="31">
        <f>VLOOKUP(Emp[[#This Row],[Bonus Criteria]], Bonus[],2,FALSE)</f>
        <v>2.7E-2</v>
      </c>
      <c r="K256" s="32">
        <f>Emp[[#This Row],[Salary]]+Emp[[#This Row],[Salary]]*Emp[[#This Row],[Bonus Percentage]]</f>
        <v>94966.69</v>
      </c>
      <c r="L256"/>
      <c r="N256" s="28"/>
    </row>
    <row r="257" spans="1:14" x14ac:dyDescent="0.2">
      <c r="A257" t="s">
        <v>1475</v>
      </c>
      <c r="B257" t="s">
        <v>1476</v>
      </c>
      <c r="C257" t="s">
        <v>12</v>
      </c>
      <c r="D257" t="s">
        <v>13</v>
      </c>
      <c r="E257" s="3">
        <v>109980</v>
      </c>
      <c r="F257" s="3" t="s">
        <v>2657</v>
      </c>
      <c r="G257" t="s">
        <v>21</v>
      </c>
      <c r="H257" t="s">
        <v>28</v>
      </c>
      <c r="I257" s="28" t="str">
        <f t="shared" si="3"/>
        <v>Engineering|Average</v>
      </c>
      <c r="J257" s="31">
        <f>VLOOKUP(Emp[[#This Row],[Bonus Criteria]], Bonus[],2,FALSE)</f>
        <v>3.5000000000000003E-2</v>
      </c>
      <c r="K257" s="32">
        <f>Emp[[#This Row],[Salary]]+Emp[[#This Row],[Salary]]*Emp[[#This Row],[Bonus Percentage]]</f>
        <v>113829.3</v>
      </c>
      <c r="L257"/>
      <c r="N257" s="28"/>
    </row>
    <row r="258" spans="1:14" x14ac:dyDescent="0.2">
      <c r="A258" t="s">
        <v>1477</v>
      </c>
      <c r="B258" t="s">
        <v>1478</v>
      </c>
      <c r="C258" t="s">
        <v>7</v>
      </c>
      <c r="D258" t="s">
        <v>20</v>
      </c>
      <c r="E258" s="3">
        <v>41790</v>
      </c>
      <c r="F258" s="3" t="s">
        <v>2651</v>
      </c>
      <c r="G258" t="s">
        <v>17</v>
      </c>
      <c r="H258" t="s">
        <v>28</v>
      </c>
      <c r="I258" s="28" t="str">
        <f t="shared" ref="I258:I321" si="4">D258&amp;"|"&amp;H258</f>
        <v>Legal|Average</v>
      </c>
      <c r="J258" s="31">
        <f>VLOOKUP(Emp[[#This Row],[Bonus Criteria]], Bonus[],2,FALSE)</f>
        <v>2.1000000000000001E-2</v>
      </c>
      <c r="K258" s="32">
        <f>Emp[[#This Row],[Salary]]+Emp[[#This Row],[Salary]]*Emp[[#This Row],[Bonus Percentage]]</f>
        <v>42667.59</v>
      </c>
      <c r="L258"/>
      <c r="N258" s="28"/>
    </row>
    <row r="259" spans="1:14" x14ac:dyDescent="0.2">
      <c r="A259" t="s">
        <v>995</v>
      </c>
      <c r="B259" t="s">
        <v>1479</v>
      </c>
      <c r="C259" t="s">
        <v>7</v>
      </c>
      <c r="D259" t="s">
        <v>23</v>
      </c>
      <c r="E259" s="3">
        <v>86360</v>
      </c>
      <c r="F259" s="3" t="s">
        <v>2655</v>
      </c>
      <c r="G259" t="s">
        <v>21</v>
      </c>
      <c r="H259" t="s">
        <v>51</v>
      </c>
      <c r="I259" s="28" t="str">
        <f t="shared" si="4"/>
        <v>Support|Very Poor</v>
      </c>
      <c r="J259" s="31">
        <f>VLOOKUP(Emp[[#This Row],[Bonus Criteria]], Bonus[],2,FALSE)</f>
        <v>5.0000000000000001E-3</v>
      </c>
      <c r="K259" s="32">
        <f>Emp[[#This Row],[Salary]]+Emp[[#This Row],[Salary]]*Emp[[#This Row],[Bonus Percentage]]</f>
        <v>86791.8</v>
      </c>
      <c r="L259"/>
      <c r="N259" s="28"/>
    </row>
    <row r="260" spans="1:14" x14ac:dyDescent="0.2">
      <c r="A260" t="s">
        <v>1480</v>
      </c>
      <c r="B260" t="s">
        <v>1481</v>
      </c>
      <c r="C260" t="s">
        <v>7</v>
      </c>
      <c r="D260" t="s">
        <v>27</v>
      </c>
      <c r="E260" s="3">
        <v>65570</v>
      </c>
      <c r="F260" s="3" t="s">
        <v>2653</v>
      </c>
      <c r="G260" t="s">
        <v>21</v>
      </c>
      <c r="H260" t="s">
        <v>10</v>
      </c>
      <c r="I260" s="28" t="str">
        <f t="shared" si="4"/>
        <v>Human Resources|Very Good</v>
      </c>
      <c r="J260" s="31">
        <f>VLOOKUP(Emp[[#This Row],[Bonus Criteria]], Bonus[],2,FALSE)</f>
        <v>7.5999999999999998E-2</v>
      </c>
      <c r="K260" s="32">
        <f>Emp[[#This Row],[Salary]]+Emp[[#This Row],[Salary]]*Emp[[#This Row],[Bonus Percentage]]</f>
        <v>70553.320000000007</v>
      </c>
      <c r="L260"/>
      <c r="N260" s="28"/>
    </row>
    <row r="261" spans="1:14" x14ac:dyDescent="0.2">
      <c r="A261" t="s">
        <v>1482</v>
      </c>
      <c r="B261" t="s">
        <v>1483</v>
      </c>
      <c r="C261" t="s">
        <v>12</v>
      </c>
      <c r="D261" t="s">
        <v>53</v>
      </c>
      <c r="E261" s="3">
        <v>69160</v>
      </c>
      <c r="F261" s="3" t="s">
        <v>2653</v>
      </c>
      <c r="G261" t="s">
        <v>21</v>
      </c>
      <c r="H261" t="s">
        <v>10</v>
      </c>
      <c r="I261" s="28" t="str">
        <f t="shared" si="4"/>
        <v>Accounting|Very Good</v>
      </c>
      <c r="J261" s="31">
        <f>VLOOKUP(Emp[[#This Row],[Bonus Criteria]], Bonus[],2,FALSE)</f>
        <v>7.0999999999999994E-2</v>
      </c>
      <c r="K261" s="32">
        <f>Emp[[#This Row],[Salary]]+Emp[[#This Row],[Salary]]*Emp[[#This Row],[Bonus Percentage]]</f>
        <v>74070.36</v>
      </c>
      <c r="L261"/>
      <c r="N261" s="28"/>
    </row>
    <row r="262" spans="1:14" x14ac:dyDescent="0.2">
      <c r="A262" t="s">
        <v>1484</v>
      </c>
      <c r="B262" t="s">
        <v>1485</v>
      </c>
      <c r="C262" t="s">
        <v>12</v>
      </c>
      <c r="D262" t="s">
        <v>37</v>
      </c>
      <c r="E262" s="3">
        <v>41570</v>
      </c>
      <c r="F262" s="3" t="s">
        <v>2651</v>
      </c>
      <c r="G262" t="s">
        <v>17</v>
      </c>
      <c r="H262" t="s">
        <v>14</v>
      </c>
      <c r="I262" s="28" t="str">
        <f t="shared" si="4"/>
        <v>Product Management|Good</v>
      </c>
      <c r="J262" s="31">
        <f>VLOOKUP(Emp[[#This Row],[Bonus Criteria]], Bonus[],2,FALSE)</f>
        <v>4.1000000000000002E-2</v>
      </c>
      <c r="K262" s="32">
        <f>Emp[[#This Row],[Salary]]+Emp[[#This Row],[Salary]]*Emp[[#This Row],[Bonus Percentage]]</f>
        <v>43274.37</v>
      </c>
      <c r="L262"/>
      <c r="N262" s="28"/>
    </row>
    <row r="263" spans="1:14" x14ac:dyDescent="0.2">
      <c r="A263" t="s">
        <v>1486</v>
      </c>
      <c r="B263" t="s">
        <v>1487</v>
      </c>
      <c r="C263" t="s">
        <v>12</v>
      </c>
      <c r="D263" t="s">
        <v>8</v>
      </c>
      <c r="E263" s="3">
        <v>83400</v>
      </c>
      <c r="F263" s="3" t="s">
        <v>2655</v>
      </c>
      <c r="G263" t="s">
        <v>21</v>
      </c>
      <c r="H263" t="s">
        <v>24</v>
      </c>
      <c r="I263" s="28" t="str">
        <f t="shared" si="4"/>
        <v>Sales|Poor</v>
      </c>
      <c r="J263" s="31">
        <f>VLOOKUP(Emp[[#This Row],[Bonus Criteria]], Bonus[],2,FALSE)</f>
        <v>1.2E-2</v>
      </c>
      <c r="K263" s="32">
        <f>Emp[[#This Row],[Salary]]+Emp[[#This Row],[Salary]]*Emp[[#This Row],[Bonus Percentage]]</f>
        <v>84400.8</v>
      </c>
      <c r="L263"/>
      <c r="N263" s="28"/>
    </row>
    <row r="264" spans="1:14" x14ac:dyDescent="0.2">
      <c r="A264" t="s">
        <v>1488</v>
      </c>
      <c r="B264" t="s">
        <v>1489</v>
      </c>
      <c r="C264" t="s">
        <v>7</v>
      </c>
      <c r="D264" t="s">
        <v>34</v>
      </c>
      <c r="E264" s="3">
        <v>67660</v>
      </c>
      <c r="F264" s="3" t="s">
        <v>2653</v>
      </c>
      <c r="G264" t="s">
        <v>21</v>
      </c>
      <c r="H264" t="s">
        <v>51</v>
      </c>
      <c r="I264" s="28" t="str">
        <f t="shared" si="4"/>
        <v>Business Development|Very Poor</v>
      </c>
      <c r="J264" s="31">
        <f>VLOOKUP(Emp[[#This Row],[Bonus Criteria]], Bonus[],2,FALSE)</f>
        <v>5.0000000000000001E-3</v>
      </c>
      <c r="K264" s="32">
        <f>Emp[[#This Row],[Salary]]+Emp[[#This Row],[Salary]]*Emp[[#This Row],[Bonus Percentage]]</f>
        <v>67998.3</v>
      </c>
      <c r="L264"/>
      <c r="N264" s="28"/>
    </row>
    <row r="265" spans="1:14" x14ac:dyDescent="0.2">
      <c r="A265" t="s">
        <v>1069</v>
      </c>
      <c r="B265" t="s">
        <v>1490</v>
      </c>
      <c r="C265" t="s">
        <v>12</v>
      </c>
      <c r="D265" t="s">
        <v>37</v>
      </c>
      <c r="E265" s="3">
        <v>34470</v>
      </c>
      <c r="F265" s="3" t="s">
        <v>2650</v>
      </c>
      <c r="G265" t="s">
        <v>17</v>
      </c>
      <c r="H265" t="s">
        <v>14</v>
      </c>
      <c r="I265" s="28" t="str">
        <f t="shared" si="4"/>
        <v>Product Management|Good</v>
      </c>
      <c r="J265" s="31">
        <f>VLOOKUP(Emp[[#This Row],[Bonus Criteria]], Bonus[],2,FALSE)</f>
        <v>4.1000000000000002E-2</v>
      </c>
      <c r="K265" s="32">
        <f>Emp[[#This Row],[Salary]]+Emp[[#This Row],[Salary]]*Emp[[#This Row],[Bonus Percentage]]</f>
        <v>35883.269999999997</v>
      </c>
      <c r="L265"/>
      <c r="N265" s="28"/>
    </row>
    <row r="266" spans="1:14" x14ac:dyDescent="0.2">
      <c r="A266" t="s">
        <v>1491</v>
      </c>
      <c r="B266" t="s">
        <v>1492</v>
      </c>
      <c r="C266" t="s">
        <v>12</v>
      </c>
      <c r="D266" t="s">
        <v>13</v>
      </c>
      <c r="E266" s="3">
        <v>78380</v>
      </c>
      <c r="F266" s="3" t="s">
        <v>2654</v>
      </c>
      <c r="G266" t="s">
        <v>17</v>
      </c>
      <c r="H266" t="s">
        <v>51</v>
      </c>
      <c r="I266" s="28" t="str">
        <f t="shared" si="4"/>
        <v>Engineering|Very Poor</v>
      </c>
      <c r="J266" s="31">
        <f>VLOOKUP(Emp[[#This Row],[Bonus Criteria]], Bonus[],2,FALSE)</f>
        <v>5.0000000000000001E-3</v>
      </c>
      <c r="K266" s="32">
        <f>Emp[[#This Row],[Salary]]+Emp[[#This Row],[Salary]]*Emp[[#This Row],[Bonus Percentage]]</f>
        <v>78771.899999999994</v>
      </c>
      <c r="L266"/>
      <c r="N266" s="28"/>
    </row>
    <row r="267" spans="1:14" x14ac:dyDescent="0.2">
      <c r="A267" t="s">
        <v>1493</v>
      </c>
      <c r="B267" t="s">
        <v>1494</v>
      </c>
      <c r="C267" t="s">
        <v>12</v>
      </c>
      <c r="D267" t="s">
        <v>34</v>
      </c>
      <c r="E267" s="3">
        <v>72500</v>
      </c>
      <c r="F267" s="3" t="s">
        <v>2654</v>
      </c>
      <c r="G267" t="s">
        <v>9</v>
      </c>
      <c r="H267" t="s">
        <v>28</v>
      </c>
      <c r="I267" s="28" t="str">
        <f t="shared" si="4"/>
        <v>Business Development|Average</v>
      </c>
      <c r="J267" s="31">
        <f>VLOOKUP(Emp[[#This Row],[Bonus Criteria]], Bonus[],2,FALSE)</f>
        <v>2.4E-2</v>
      </c>
      <c r="K267" s="32">
        <f>Emp[[#This Row],[Salary]]+Emp[[#This Row],[Salary]]*Emp[[#This Row],[Bonus Percentage]]</f>
        <v>74240</v>
      </c>
      <c r="L267"/>
      <c r="N267" s="28"/>
    </row>
    <row r="268" spans="1:14" x14ac:dyDescent="0.2">
      <c r="A268" t="s">
        <v>1495</v>
      </c>
      <c r="B268" t="s">
        <v>1496</v>
      </c>
      <c r="C268" t="s">
        <v>12</v>
      </c>
      <c r="D268" t="s">
        <v>13</v>
      </c>
      <c r="E268" s="3">
        <v>115640</v>
      </c>
      <c r="F268" s="3" t="s">
        <v>2658</v>
      </c>
      <c r="G268" t="s">
        <v>17</v>
      </c>
      <c r="H268" t="s">
        <v>28</v>
      </c>
      <c r="I268" s="28" t="str">
        <f t="shared" si="4"/>
        <v>Engineering|Average</v>
      </c>
      <c r="J268" s="31">
        <f>VLOOKUP(Emp[[#This Row],[Bonus Criteria]], Bonus[],2,FALSE)</f>
        <v>3.5000000000000003E-2</v>
      </c>
      <c r="K268" s="32">
        <f>Emp[[#This Row],[Salary]]+Emp[[#This Row],[Salary]]*Emp[[#This Row],[Bonus Percentage]]</f>
        <v>119687.4</v>
      </c>
      <c r="L268"/>
      <c r="N268" s="28"/>
    </row>
    <row r="269" spans="1:14" x14ac:dyDescent="0.2">
      <c r="A269" t="s">
        <v>1497</v>
      </c>
      <c r="B269" t="s">
        <v>1498</v>
      </c>
      <c r="C269" t="s">
        <v>12</v>
      </c>
      <c r="D269" t="s">
        <v>37</v>
      </c>
      <c r="E269" s="3">
        <v>82120</v>
      </c>
      <c r="F269" s="3" t="s">
        <v>2655</v>
      </c>
      <c r="G269" t="s">
        <v>9</v>
      </c>
      <c r="H269" t="s">
        <v>28</v>
      </c>
      <c r="I269" s="28" t="str">
        <f t="shared" si="4"/>
        <v>Product Management|Average</v>
      </c>
      <c r="J269" s="31">
        <f>VLOOKUP(Emp[[#This Row],[Bonus Criteria]], Bonus[],2,FALSE)</f>
        <v>3.2000000000000001E-2</v>
      </c>
      <c r="K269" s="32">
        <f>Emp[[#This Row],[Salary]]+Emp[[#This Row],[Salary]]*Emp[[#This Row],[Bonus Percentage]]</f>
        <v>84747.839999999997</v>
      </c>
      <c r="L269"/>
      <c r="N269" s="28"/>
    </row>
    <row r="270" spans="1:14" x14ac:dyDescent="0.2">
      <c r="A270" t="s">
        <v>1499</v>
      </c>
      <c r="B270" t="s">
        <v>1500</v>
      </c>
      <c r="C270" t="s">
        <v>7</v>
      </c>
      <c r="D270" t="s">
        <v>31</v>
      </c>
      <c r="E270" s="3">
        <v>108160</v>
      </c>
      <c r="F270" s="3" t="s">
        <v>2657</v>
      </c>
      <c r="G270" t="s">
        <v>9</v>
      </c>
      <c r="H270" t="s">
        <v>14</v>
      </c>
      <c r="I270" s="28" t="str">
        <f t="shared" si="4"/>
        <v>Services|Good</v>
      </c>
      <c r="J270" s="31">
        <f>VLOOKUP(Emp[[#This Row],[Bonus Criteria]], Bonus[],2,FALSE)</f>
        <v>5.2999999999999999E-2</v>
      </c>
      <c r="K270" s="32">
        <f>Emp[[#This Row],[Salary]]+Emp[[#This Row],[Salary]]*Emp[[#This Row],[Bonus Percentage]]</f>
        <v>113892.48</v>
      </c>
      <c r="L270"/>
      <c r="N270" s="28"/>
    </row>
    <row r="271" spans="1:14" x14ac:dyDescent="0.2">
      <c r="A271" t="s">
        <v>1501</v>
      </c>
      <c r="B271" t="s">
        <v>1502</v>
      </c>
      <c r="C271" t="s">
        <v>7</v>
      </c>
      <c r="D271" t="s">
        <v>8</v>
      </c>
      <c r="E271" s="3">
        <v>108360</v>
      </c>
      <c r="F271" s="3" t="s">
        <v>2657</v>
      </c>
      <c r="G271" t="s">
        <v>17</v>
      </c>
      <c r="H271" t="s">
        <v>28</v>
      </c>
      <c r="I271" s="28" t="str">
        <f t="shared" si="4"/>
        <v>Sales|Average</v>
      </c>
      <c r="J271" s="31">
        <f>VLOOKUP(Emp[[#This Row],[Bonus Criteria]], Bonus[],2,FALSE)</f>
        <v>2.1000000000000001E-2</v>
      </c>
      <c r="K271" s="32">
        <f>Emp[[#This Row],[Salary]]+Emp[[#This Row],[Salary]]*Emp[[#This Row],[Bonus Percentage]]</f>
        <v>110635.56</v>
      </c>
      <c r="L271"/>
      <c r="N271" s="28"/>
    </row>
    <row r="272" spans="1:14" x14ac:dyDescent="0.2">
      <c r="A272" t="s">
        <v>1503</v>
      </c>
      <c r="B272" t="s">
        <v>1504</v>
      </c>
      <c r="C272" t="s">
        <v>12</v>
      </c>
      <c r="D272" t="s">
        <v>27</v>
      </c>
      <c r="E272" s="3">
        <v>77840</v>
      </c>
      <c r="F272" s="3" t="s">
        <v>2654</v>
      </c>
      <c r="G272" t="s">
        <v>17</v>
      </c>
      <c r="H272" t="s">
        <v>24</v>
      </c>
      <c r="I272" s="28" t="str">
        <f t="shared" si="4"/>
        <v>Human Resources|Poor</v>
      </c>
      <c r="J272" s="31">
        <f>VLOOKUP(Emp[[#This Row],[Bonus Criteria]], Bonus[],2,FALSE)</f>
        <v>1.2999999999999999E-2</v>
      </c>
      <c r="K272" s="32">
        <f>Emp[[#This Row],[Salary]]+Emp[[#This Row],[Salary]]*Emp[[#This Row],[Bonus Percentage]]</f>
        <v>78851.92</v>
      </c>
      <c r="L272"/>
      <c r="N272" s="28"/>
    </row>
    <row r="273" spans="1:14" x14ac:dyDescent="0.2">
      <c r="A273" t="s">
        <v>1505</v>
      </c>
      <c r="B273" t="s">
        <v>1506</v>
      </c>
      <c r="C273" t="s">
        <v>12</v>
      </c>
      <c r="D273" t="s">
        <v>31</v>
      </c>
      <c r="E273" s="3">
        <v>85180</v>
      </c>
      <c r="F273" s="3" t="s">
        <v>2655</v>
      </c>
      <c r="G273" t="s">
        <v>21</v>
      </c>
      <c r="H273" t="s">
        <v>24</v>
      </c>
      <c r="I273" s="28" t="str">
        <f t="shared" si="4"/>
        <v>Services|Poor</v>
      </c>
      <c r="J273" s="31">
        <f>VLOOKUP(Emp[[#This Row],[Bonus Criteria]], Bonus[],2,FALSE)</f>
        <v>1.4999999999999999E-2</v>
      </c>
      <c r="K273" s="32">
        <f>Emp[[#This Row],[Salary]]+Emp[[#This Row],[Salary]]*Emp[[#This Row],[Bonus Percentage]]</f>
        <v>86457.7</v>
      </c>
      <c r="L273"/>
      <c r="N273" s="28"/>
    </row>
    <row r="274" spans="1:14" x14ac:dyDescent="0.2">
      <c r="A274" t="s">
        <v>1507</v>
      </c>
      <c r="B274" t="s">
        <v>1508</v>
      </c>
      <c r="C274" t="s">
        <v>7</v>
      </c>
      <c r="D274" t="s">
        <v>34</v>
      </c>
      <c r="E274" s="3">
        <v>85920</v>
      </c>
      <c r="F274" s="3" t="s">
        <v>2655</v>
      </c>
      <c r="G274" t="s">
        <v>17</v>
      </c>
      <c r="H274" t="s">
        <v>24</v>
      </c>
      <c r="I274" s="28" t="str">
        <f t="shared" si="4"/>
        <v>Business Development|Poor</v>
      </c>
      <c r="J274" s="31">
        <f>VLOOKUP(Emp[[#This Row],[Bonus Criteria]], Bonus[],2,FALSE)</f>
        <v>1.7999999999999999E-2</v>
      </c>
      <c r="K274" s="32">
        <f>Emp[[#This Row],[Salary]]+Emp[[#This Row],[Salary]]*Emp[[#This Row],[Bonus Percentage]]</f>
        <v>87466.559999999998</v>
      </c>
      <c r="L274"/>
      <c r="N274" s="28"/>
    </row>
    <row r="275" spans="1:14" x14ac:dyDescent="0.2">
      <c r="A275" t="s">
        <v>1509</v>
      </c>
      <c r="B275" t="s">
        <v>1510</v>
      </c>
      <c r="C275" t="s">
        <v>12</v>
      </c>
      <c r="D275" t="s">
        <v>27</v>
      </c>
      <c r="E275" s="3">
        <v>106490</v>
      </c>
      <c r="F275" s="3" t="s">
        <v>2657</v>
      </c>
      <c r="G275" t="s">
        <v>21</v>
      </c>
      <c r="H275" t="s">
        <v>28</v>
      </c>
      <c r="I275" s="28" t="str">
        <f t="shared" si="4"/>
        <v>Human Resources|Average</v>
      </c>
      <c r="J275" s="31">
        <f>VLOOKUP(Emp[[#This Row],[Bonus Criteria]], Bonus[],2,FALSE)</f>
        <v>2.7E-2</v>
      </c>
      <c r="K275" s="32">
        <f>Emp[[#This Row],[Salary]]+Emp[[#This Row],[Salary]]*Emp[[#This Row],[Bonus Percentage]]</f>
        <v>109365.23</v>
      </c>
      <c r="L275"/>
      <c r="N275" s="28"/>
    </row>
    <row r="276" spans="1:14" x14ac:dyDescent="0.2">
      <c r="A276" t="s">
        <v>1511</v>
      </c>
      <c r="B276" t="s">
        <v>1512</v>
      </c>
      <c r="C276" t="s">
        <v>7</v>
      </c>
      <c r="D276" t="s">
        <v>20</v>
      </c>
      <c r="E276" s="3">
        <v>38520</v>
      </c>
      <c r="F276" s="3" t="s">
        <v>2650</v>
      </c>
      <c r="G276" t="s">
        <v>9</v>
      </c>
      <c r="H276" t="s">
        <v>24</v>
      </c>
      <c r="I276" s="28" t="str">
        <f t="shared" si="4"/>
        <v>Legal|Poor</v>
      </c>
      <c r="J276" s="31">
        <f>VLOOKUP(Emp[[#This Row],[Bonus Criteria]], Bonus[],2,FALSE)</f>
        <v>1.9E-2</v>
      </c>
      <c r="K276" s="32">
        <f>Emp[[#This Row],[Salary]]+Emp[[#This Row],[Salary]]*Emp[[#This Row],[Bonus Percentage]]</f>
        <v>39251.879999999997</v>
      </c>
      <c r="L276"/>
      <c r="N276" s="28"/>
    </row>
    <row r="277" spans="1:14" x14ac:dyDescent="0.2">
      <c r="A277" t="s">
        <v>1513</v>
      </c>
      <c r="B277" t="s">
        <v>1514</v>
      </c>
      <c r="C277" t="s">
        <v>12</v>
      </c>
      <c r="D277" t="s">
        <v>42</v>
      </c>
      <c r="E277" s="3">
        <v>49530</v>
      </c>
      <c r="F277" s="3" t="s">
        <v>2651</v>
      </c>
      <c r="G277" t="s">
        <v>9</v>
      </c>
      <c r="H277" t="s">
        <v>28</v>
      </c>
      <c r="I277" s="28" t="str">
        <f t="shared" si="4"/>
        <v>Training|Average</v>
      </c>
      <c r="J277" s="31">
        <f>VLOOKUP(Emp[[#This Row],[Bonus Criteria]], Bonus[],2,FALSE)</f>
        <v>0.04</v>
      </c>
      <c r="K277" s="32">
        <f>Emp[[#This Row],[Salary]]+Emp[[#This Row],[Salary]]*Emp[[#This Row],[Bonus Percentage]]</f>
        <v>51511.199999999997</v>
      </c>
      <c r="L277"/>
      <c r="N277" s="28"/>
    </row>
    <row r="278" spans="1:14" x14ac:dyDescent="0.2">
      <c r="A278" t="s">
        <v>1515</v>
      </c>
      <c r="B278" t="s">
        <v>1516</v>
      </c>
      <c r="C278" t="s">
        <v>7</v>
      </c>
      <c r="D278" t="s">
        <v>37</v>
      </c>
      <c r="E278" s="3">
        <v>29610</v>
      </c>
      <c r="F278" s="3" t="s">
        <v>2649</v>
      </c>
      <c r="G278" t="s">
        <v>17</v>
      </c>
      <c r="H278" t="s">
        <v>28</v>
      </c>
      <c r="I278" s="28" t="str">
        <f t="shared" si="4"/>
        <v>Product Management|Average</v>
      </c>
      <c r="J278" s="31">
        <f>VLOOKUP(Emp[[#This Row],[Bonus Criteria]], Bonus[],2,FALSE)</f>
        <v>3.2000000000000001E-2</v>
      </c>
      <c r="K278" s="32">
        <f>Emp[[#This Row],[Salary]]+Emp[[#This Row],[Salary]]*Emp[[#This Row],[Bonus Percentage]]</f>
        <v>30557.52</v>
      </c>
      <c r="L278"/>
      <c r="N278" s="28"/>
    </row>
    <row r="279" spans="1:14" x14ac:dyDescent="0.2">
      <c r="A279" t="s">
        <v>1517</v>
      </c>
      <c r="B279" t="s">
        <v>1518</v>
      </c>
      <c r="C279" t="s">
        <v>7</v>
      </c>
      <c r="D279" t="s">
        <v>42</v>
      </c>
      <c r="E279" s="3">
        <v>84170</v>
      </c>
      <c r="F279" s="3" t="s">
        <v>2655</v>
      </c>
      <c r="G279" t="s">
        <v>17</v>
      </c>
      <c r="H279" t="s">
        <v>14</v>
      </c>
      <c r="I279" s="28" t="str">
        <f t="shared" si="4"/>
        <v>Training|Good</v>
      </c>
      <c r="J279" s="31">
        <f>VLOOKUP(Emp[[#This Row],[Bonus Criteria]], Bonus[],2,FALSE)</f>
        <v>5.8999999999999997E-2</v>
      </c>
      <c r="K279" s="32">
        <f>Emp[[#This Row],[Salary]]+Emp[[#This Row],[Salary]]*Emp[[#This Row],[Bonus Percentage]]</f>
        <v>89136.03</v>
      </c>
      <c r="L279"/>
      <c r="N279" s="28"/>
    </row>
    <row r="280" spans="1:14" x14ac:dyDescent="0.2">
      <c r="A280" t="s">
        <v>1519</v>
      </c>
      <c r="B280" t="s">
        <v>1520</v>
      </c>
      <c r="C280" t="s">
        <v>7</v>
      </c>
      <c r="D280" t="s">
        <v>23</v>
      </c>
      <c r="E280" s="3">
        <v>92190</v>
      </c>
      <c r="F280" s="3" t="s">
        <v>2656</v>
      </c>
      <c r="G280" t="s">
        <v>17</v>
      </c>
      <c r="H280" t="s">
        <v>28</v>
      </c>
      <c r="I280" s="28" t="str">
        <f t="shared" si="4"/>
        <v>Support|Average</v>
      </c>
      <c r="J280" s="31">
        <f>VLOOKUP(Emp[[#This Row],[Bonus Criteria]], Bonus[],2,FALSE)</f>
        <v>2.8000000000000001E-2</v>
      </c>
      <c r="K280" s="32">
        <f>Emp[[#This Row],[Salary]]+Emp[[#This Row],[Salary]]*Emp[[#This Row],[Bonus Percentage]]</f>
        <v>94771.32</v>
      </c>
      <c r="L280"/>
      <c r="N280" s="28"/>
    </row>
    <row r="281" spans="1:14" x14ac:dyDescent="0.2">
      <c r="A281" t="s">
        <v>1521</v>
      </c>
      <c r="B281" t="s">
        <v>1522</v>
      </c>
      <c r="C281" t="s">
        <v>7</v>
      </c>
      <c r="D281" t="s">
        <v>27</v>
      </c>
      <c r="E281" s="3">
        <v>87850</v>
      </c>
      <c r="F281" s="3" t="s">
        <v>2655</v>
      </c>
      <c r="G281" t="s">
        <v>21</v>
      </c>
      <c r="H281" t="s">
        <v>14</v>
      </c>
      <c r="I281" s="28" t="str">
        <f t="shared" si="4"/>
        <v>Human Resources|Good</v>
      </c>
      <c r="J281" s="31">
        <f>VLOOKUP(Emp[[#This Row],[Bonus Criteria]], Bonus[],2,FALSE)</f>
        <v>5.3999999999999999E-2</v>
      </c>
      <c r="K281" s="32">
        <f>Emp[[#This Row],[Salary]]+Emp[[#This Row],[Salary]]*Emp[[#This Row],[Bonus Percentage]]</f>
        <v>92593.9</v>
      </c>
      <c r="L281"/>
      <c r="N281" s="28"/>
    </row>
    <row r="282" spans="1:14" x14ac:dyDescent="0.2">
      <c r="A282" t="s">
        <v>1523</v>
      </c>
      <c r="B282" t="s">
        <v>1524</v>
      </c>
      <c r="C282" t="s">
        <v>7</v>
      </c>
      <c r="D282" t="s">
        <v>34</v>
      </c>
      <c r="E282" s="3">
        <v>43700</v>
      </c>
      <c r="F282" s="3" t="s">
        <v>2651</v>
      </c>
      <c r="G282" t="s">
        <v>9</v>
      </c>
      <c r="H282" t="s">
        <v>28</v>
      </c>
      <c r="I282" s="28" t="str">
        <f t="shared" si="4"/>
        <v>Business Development|Average</v>
      </c>
      <c r="J282" s="31">
        <f>VLOOKUP(Emp[[#This Row],[Bonus Criteria]], Bonus[],2,FALSE)</f>
        <v>2.4E-2</v>
      </c>
      <c r="K282" s="32">
        <f>Emp[[#This Row],[Salary]]+Emp[[#This Row],[Salary]]*Emp[[#This Row],[Bonus Percentage]]</f>
        <v>44748.800000000003</v>
      </c>
      <c r="L282"/>
      <c r="N282" s="28"/>
    </row>
    <row r="283" spans="1:14" x14ac:dyDescent="0.2">
      <c r="A283" t="s">
        <v>1526</v>
      </c>
      <c r="B283" t="s">
        <v>1527</v>
      </c>
      <c r="C283" t="s">
        <v>7</v>
      </c>
      <c r="D283" t="s">
        <v>67</v>
      </c>
      <c r="E283" s="3">
        <v>31820</v>
      </c>
      <c r="F283" s="3" t="s">
        <v>2650</v>
      </c>
      <c r="G283" t="s">
        <v>9</v>
      </c>
      <c r="H283" t="s">
        <v>28</v>
      </c>
      <c r="I283" s="28" t="str">
        <f t="shared" si="4"/>
        <v>Marketing|Average</v>
      </c>
      <c r="J283" s="31">
        <f>VLOOKUP(Emp[[#This Row],[Bonus Criteria]], Bonus[],2,FALSE)</f>
        <v>3.5000000000000003E-2</v>
      </c>
      <c r="K283" s="32">
        <f>Emp[[#This Row],[Salary]]+Emp[[#This Row],[Salary]]*Emp[[#This Row],[Bonus Percentage]]</f>
        <v>32933.699999999997</v>
      </c>
      <c r="L283"/>
      <c r="N283" s="28"/>
    </row>
    <row r="284" spans="1:14" x14ac:dyDescent="0.2">
      <c r="A284" t="s">
        <v>1435</v>
      </c>
      <c r="B284" t="s">
        <v>1528</v>
      </c>
      <c r="C284" t="s">
        <v>7</v>
      </c>
      <c r="D284" t="s">
        <v>67</v>
      </c>
      <c r="E284" s="3">
        <v>70230</v>
      </c>
      <c r="F284" s="3" t="s">
        <v>2654</v>
      </c>
      <c r="G284" t="s">
        <v>21</v>
      </c>
      <c r="H284" t="s">
        <v>28</v>
      </c>
      <c r="I284" s="28" t="str">
        <f t="shared" si="4"/>
        <v>Marketing|Average</v>
      </c>
      <c r="J284" s="31">
        <f>VLOOKUP(Emp[[#This Row],[Bonus Criteria]], Bonus[],2,FALSE)</f>
        <v>3.5000000000000003E-2</v>
      </c>
      <c r="K284" s="32">
        <f>Emp[[#This Row],[Salary]]+Emp[[#This Row],[Salary]]*Emp[[#This Row],[Bonus Percentage]]</f>
        <v>72688.05</v>
      </c>
      <c r="L284"/>
      <c r="N284" s="28"/>
    </row>
    <row r="285" spans="1:14" x14ac:dyDescent="0.2">
      <c r="A285" t="s">
        <v>1529</v>
      </c>
      <c r="B285" t="s">
        <v>1343</v>
      </c>
      <c r="C285" t="s">
        <v>7</v>
      </c>
      <c r="D285" t="s">
        <v>20</v>
      </c>
      <c r="E285" s="3">
        <v>96320</v>
      </c>
      <c r="F285" s="3" t="s">
        <v>2656</v>
      </c>
      <c r="G285" t="s">
        <v>17</v>
      </c>
      <c r="H285" t="s">
        <v>28</v>
      </c>
      <c r="I285" s="28" t="str">
        <f t="shared" si="4"/>
        <v>Legal|Average</v>
      </c>
      <c r="J285" s="31">
        <f>VLOOKUP(Emp[[#This Row],[Bonus Criteria]], Bonus[],2,FALSE)</f>
        <v>2.1000000000000001E-2</v>
      </c>
      <c r="K285" s="32">
        <f>Emp[[#This Row],[Salary]]+Emp[[#This Row],[Salary]]*Emp[[#This Row],[Bonus Percentage]]</f>
        <v>98342.720000000001</v>
      </c>
      <c r="L285"/>
      <c r="N285" s="28"/>
    </row>
    <row r="286" spans="1:14" x14ac:dyDescent="0.2">
      <c r="A286" t="s">
        <v>1530</v>
      </c>
      <c r="B286" t="s">
        <v>1531</v>
      </c>
      <c r="C286" t="s">
        <v>7</v>
      </c>
      <c r="D286" t="s">
        <v>20</v>
      </c>
      <c r="E286" s="3">
        <v>90700</v>
      </c>
      <c r="F286" s="3" t="s">
        <v>2656</v>
      </c>
      <c r="G286" t="s">
        <v>17</v>
      </c>
      <c r="H286" t="s">
        <v>51</v>
      </c>
      <c r="I286" s="28" t="str">
        <f t="shared" si="4"/>
        <v>Legal|Very Poor</v>
      </c>
      <c r="J286" s="31">
        <f>VLOOKUP(Emp[[#This Row],[Bonus Criteria]], Bonus[],2,FALSE)</f>
        <v>5.0000000000000001E-3</v>
      </c>
      <c r="K286" s="32">
        <f>Emp[[#This Row],[Salary]]+Emp[[#This Row],[Salary]]*Emp[[#This Row],[Bonus Percentage]]</f>
        <v>91153.5</v>
      </c>
      <c r="L286"/>
      <c r="N286" s="28"/>
    </row>
    <row r="287" spans="1:14" x14ac:dyDescent="0.2">
      <c r="A287" t="s">
        <v>1532</v>
      </c>
      <c r="B287" t="s">
        <v>1533</v>
      </c>
      <c r="C287" t="s">
        <v>12</v>
      </c>
      <c r="D287" t="s">
        <v>31</v>
      </c>
      <c r="E287" s="3">
        <v>67960</v>
      </c>
      <c r="F287" s="3" t="s">
        <v>2653</v>
      </c>
      <c r="G287" t="s">
        <v>21</v>
      </c>
      <c r="H287" t="s">
        <v>28</v>
      </c>
      <c r="I287" s="28" t="str">
        <f t="shared" si="4"/>
        <v>Services|Average</v>
      </c>
      <c r="J287" s="31">
        <f>VLOOKUP(Emp[[#This Row],[Bonus Criteria]], Bonus[],2,FALSE)</f>
        <v>2.3E-2</v>
      </c>
      <c r="K287" s="32">
        <f>Emp[[#This Row],[Salary]]+Emp[[#This Row],[Salary]]*Emp[[#This Row],[Bonus Percentage]]</f>
        <v>69523.08</v>
      </c>
      <c r="L287"/>
      <c r="N287" s="28"/>
    </row>
    <row r="288" spans="1:14" x14ac:dyDescent="0.2">
      <c r="A288" t="s">
        <v>1534</v>
      </c>
      <c r="B288" t="s">
        <v>1535</v>
      </c>
      <c r="C288" t="s">
        <v>7</v>
      </c>
      <c r="D288" t="s">
        <v>31</v>
      </c>
      <c r="E288" s="3">
        <v>103110</v>
      </c>
      <c r="F288" s="3" t="s">
        <v>2657</v>
      </c>
      <c r="G288" t="s">
        <v>21</v>
      </c>
      <c r="H288" t="s">
        <v>14</v>
      </c>
      <c r="I288" s="28" t="str">
        <f t="shared" si="4"/>
        <v>Services|Good</v>
      </c>
      <c r="J288" s="31">
        <f>VLOOKUP(Emp[[#This Row],[Bonus Criteria]], Bonus[],2,FALSE)</f>
        <v>5.2999999999999999E-2</v>
      </c>
      <c r="K288" s="32">
        <f>Emp[[#This Row],[Salary]]+Emp[[#This Row],[Salary]]*Emp[[#This Row],[Bonus Percentage]]</f>
        <v>108574.83</v>
      </c>
      <c r="L288"/>
      <c r="N288" s="28"/>
    </row>
    <row r="289" spans="1:14" x14ac:dyDescent="0.2">
      <c r="A289" t="s">
        <v>1536</v>
      </c>
      <c r="B289" t="s">
        <v>1537</v>
      </c>
      <c r="C289" t="s">
        <v>12</v>
      </c>
      <c r="D289" t="s">
        <v>13</v>
      </c>
      <c r="E289" s="3">
        <v>59610</v>
      </c>
      <c r="F289" s="3" t="s">
        <v>2652</v>
      </c>
      <c r="G289" t="s">
        <v>9</v>
      </c>
      <c r="H289" t="s">
        <v>14</v>
      </c>
      <c r="I289" s="28" t="str">
        <f t="shared" si="4"/>
        <v>Engineering|Good</v>
      </c>
      <c r="J289" s="31">
        <f>VLOOKUP(Emp[[#This Row],[Bonus Criteria]], Bonus[],2,FALSE)</f>
        <v>4.2999999999999997E-2</v>
      </c>
      <c r="K289" s="32">
        <f>Emp[[#This Row],[Salary]]+Emp[[#This Row],[Salary]]*Emp[[#This Row],[Bonus Percentage]]</f>
        <v>62173.23</v>
      </c>
      <c r="L289"/>
      <c r="N289" s="28"/>
    </row>
    <row r="290" spans="1:14" x14ac:dyDescent="0.2">
      <c r="A290" t="s">
        <v>1538</v>
      </c>
      <c r="B290" t="s">
        <v>1539</v>
      </c>
      <c r="C290" t="s">
        <v>7</v>
      </c>
      <c r="D290" t="s">
        <v>20</v>
      </c>
      <c r="E290" s="3">
        <v>66570</v>
      </c>
      <c r="F290" s="3" t="s">
        <v>2653</v>
      </c>
      <c r="G290" t="s">
        <v>17</v>
      </c>
      <c r="H290" t="s">
        <v>24</v>
      </c>
      <c r="I290" s="28" t="str">
        <f t="shared" si="4"/>
        <v>Legal|Poor</v>
      </c>
      <c r="J290" s="31">
        <f>VLOOKUP(Emp[[#This Row],[Bonus Criteria]], Bonus[],2,FALSE)</f>
        <v>1.9E-2</v>
      </c>
      <c r="K290" s="32">
        <f>Emp[[#This Row],[Salary]]+Emp[[#This Row],[Salary]]*Emp[[#This Row],[Bonus Percentage]]</f>
        <v>67834.83</v>
      </c>
      <c r="L290"/>
      <c r="N290" s="28"/>
    </row>
    <row r="291" spans="1:14" x14ac:dyDescent="0.2">
      <c r="A291" t="s">
        <v>1540</v>
      </c>
      <c r="B291" t="s">
        <v>1541</v>
      </c>
      <c r="C291" t="s">
        <v>12</v>
      </c>
      <c r="D291" t="s">
        <v>53</v>
      </c>
      <c r="E291" s="3">
        <v>74390</v>
      </c>
      <c r="F291" s="3" t="s">
        <v>2654</v>
      </c>
      <c r="G291" t="s">
        <v>21</v>
      </c>
      <c r="H291" t="s">
        <v>28</v>
      </c>
      <c r="I291" s="28" t="str">
        <f t="shared" si="4"/>
        <v>Accounting|Average</v>
      </c>
      <c r="J291" s="31">
        <f>VLOOKUP(Emp[[#This Row],[Bonus Criteria]], Bonus[],2,FALSE)</f>
        <v>0.02</v>
      </c>
      <c r="K291" s="32">
        <f>Emp[[#This Row],[Salary]]+Emp[[#This Row],[Salary]]*Emp[[#This Row],[Bonus Percentage]]</f>
        <v>75877.8</v>
      </c>
      <c r="L291"/>
      <c r="N291" s="28"/>
    </row>
    <row r="292" spans="1:14" x14ac:dyDescent="0.2">
      <c r="A292" t="s">
        <v>1542</v>
      </c>
      <c r="B292" t="s">
        <v>1543</v>
      </c>
      <c r="C292" t="s">
        <v>978</v>
      </c>
      <c r="D292" t="s">
        <v>13</v>
      </c>
      <c r="E292" s="3">
        <v>67010</v>
      </c>
      <c r="F292" s="3" t="s">
        <v>2653</v>
      </c>
      <c r="G292" t="s">
        <v>17</v>
      </c>
      <c r="H292" t="s">
        <v>14</v>
      </c>
      <c r="I292" s="28" t="str">
        <f t="shared" si="4"/>
        <v>Engineering|Good</v>
      </c>
      <c r="J292" s="31">
        <f>VLOOKUP(Emp[[#This Row],[Bonus Criteria]], Bonus[],2,FALSE)</f>
        <v>4.2999999999999997E-2</v>
      </c>
      <c r="K292" s="32">
        <f>Emp[[#This Row],[Salary]]+Emp[[#This Row],[Salary]]*Emp[[#This Row],[Bonus Percentage]]</f>
        <v>69891.429999999993</v>
      </c>
      <c r="L292"/>
      <c r="N292" s="28"/>
    </row>
    <row r="293" spans="1:14" x14ac:dyDescent="0.2">
      <c r="A293" t="s">
        <v>1544</v>
      </c>
      <c r="B293" t="s">
        <v>1545</v>
      </c>
      <c r="C293" t="s">
        <v>7</v>
      </c>
      <c r="D293" t="s">
        <v>50</v>
      </c>
      <c r="E293" s="3">
        <v>109710</v>
      </c>
      <c r="F293" s="3" t="s">
        <v>2657</v>
      </c>
      <c r="G293" t="s">
        <v>17</v>
      </c>
      <c r="H293" t="s">
        <v>28</v>
      </c>
      <c r="I293" s="28" t="str">
        <f t="shared" si="4"/>
        <v>Research and Development|Average</v>
      </c>
      <c r="J293" s="31">
        <f>VLOOKUP(Emp[[#This Row],[Bonus Criteria]], Bonus[],2,FALSE)</f>
        <v>3.3000000000000002E-2</v>
      </c>
      <c r="K293" s="32">
        <f>Emp[[#This Row],[Salary]]+Emp[[#This Row],[Salary]]*Emp[[#This Row],[Bonus Percentage]]</f>
        <v>113330.43</v>
      </c>
      <c r="L293"/>
      <c r="N293" s="28"/>
    </row>
    <row r="294" spans="1:14" x14ac:dyDescent="0.2">
      <c r="A294" t="s">
        <v>1546</v>
      </c>
      <c r="B294" t="s">
        <v>1547</v>
      </c>
      <c r="C294" t="s">
        <v>12</v>
      </c>
      <c r="D294" t="s">
        <v>37</v>
      </c>
      <c r="E294" s="3">
        <v>110910</v>
      </c>
      <c r="F294" s="3" t="s">
        <v>2658</v>
      </c>
      <c r="G294" t="s">
        <v>9</v>
      </c>
      <c r="H294" t="s">
        <v>28</v>
      </c>
      <c r="I294" s="28" t="str">
        <f t="shared" si="4"/>
        <v>Product Management|Average</v>
      </c>
      <c r="J294" s="31">
        <f>VLOOKUP(Emp[[#This Row],[Bonus Criteria]], Bonus[],2,FALSE)</f>
        <v>3.2000000000000001E-2</v>
      </c>
      <c r="K294" s="32">
        <f>Emp[[#This Row],[Salary]]+Emp[[#This Row],[Salary]]*Emp[[#This Row],[Bonus Percentage]]</f>
        <v>114459.12</v>
      </c>
      <c r="L294"/>
      <c r="N294" s="28"/>
    </row>
    <row r="295" spans="1:14" x14ac:dyDescent="0.2">
      <c r="A295" t="s">
        <v>1234</v>
      </c>
      <c r="B295" t="s">
        <v>1235</v>
      </c>
      <c r="C295" t="s">
        <v>7</v>
      </c>
      <c r="D295" t="s">
        <v>20</v>
      </c>
      <c r="E295" s="3">
        <v>29770</v>
      </c>
      <c r="F295" s="3" t="s">
        <v>2649</v>
      </c>
      <c r="G295" t="s">
        <v>17</v>
      </c>
      <c r="H295" t="s">
        <v>10</v>
      </c>
      <c r="I295" s="28" t="str">
        <f t="shared" si="4"/>
        <v>Legal|Very Good</v>
      </c>
      <c r="J295" s="31">
        <f>VLOOKUP(Emp[[#This Row],[Bonus Criteria]], Bonus[],2,FALSE)</f>
        <v>6.4000000000000001E-2</v>
      </c>
      <c r="K295" s="32">
        <f>Emp[[#This Row],[Salary]]+Emp[[#This Row],[Salary]]*Emp[[#This Row],[Bonus Percentage]]</f>
        <v>31675.279999999999</v>
      </c>
      <c r="L295"/>
      <c r="N295" s="28"/>
    </row>
    <row r="296" spans="1:14" x14ac:dyDescent="0.2">
      <c r="A296" t="s">
        <v>1548</v>
      </c>
      <c r="B296" t="s">
        <v>1549</v>
      </c>
      <c r="C296" t="s">
        <v>12</v>
      </c>
      <c r="D296" t="s">
        <v>23</v>
      </c>
      <c r="E296" s="3">
        <v>80060</v>
      </c>
      <c r="F296" s="3" t="s">
        <v>2655</v>
      </c>
      <c r="G296" t="s">
        <v>21</v>
      </c>
      <c r="H296" t="s">
        <v>10</v>
      </c>
      <c r="I296" s="28" t="str">
        <f t="shared" si="4"/>
        <v>Support|Very Good</v>
      </c>
      <c r="J296" s="31">
        <f>VLOOKUP(Emp[[#This Row],[Bonus Criteria]], Bonus[],2,FALSE)</f>
        <v>7.5999999999999998E-2</v>
      </c>
      <c r="K296" s="32">
        <f>Emp[[#This Row],[Salary]]+Emp[[#This Row],[Salary]]*Emp[[#This Row],[Bonus Percentage]]</f>
        <v>86144.56</v>
      </c>
      <c r="L296"/>
      <c r="N296" s="28"/>
    </row>
    <row r="297" spans="1:14" x14ac:dyDescent="0.2">
      <c r="A297" t="s">
        <v>1550</v>
      </c>
      <c r="B297" t="s">
        <v>1551</v>
      </c>
      <c r="C297" t="s">
        <v>7</v>
      </c>
      <c r="D297" t="s">
        <v>42</v>
      </c>
      <c r="E297" s="3">
        <v>99750</v>
      </c>
      <c r="F297" s="3" t="s">
        <v>2656</v>
      </c>
      <c r="G297" t="s">
        <v>9</v>
      </c>
      <c r="H297" t="s">
        <v>28</v>
      </c>
      <c r="I297" s="28" t="str">
        <f t="shared" si="4"/>
        <v>Training|Average</v>
      </c>
      <c r="J297" s="31">
        <f>VLOOKUP(Emp[[#This Row],[Bonus Criteria]], Bonus[],2,FALSE)</f>
        <v>0.04</v>
      </c>
      <c r="K297" s="32">
        <f>Emp[[#This Row],[Salary]]+Emp[[#This Row],[Salary]]*Emp[[#This Row],[Bonus Percentage]]</f>
        <v>103740</v>
      </c>
      <c r="L297"/>
      <c r="N297" s="28"/>
    </row>
    <row r="298" spans="1:14" x14ac:dyDescent="0.2">
      <c r="A298" t="s">
        <v>1552</v>
      </c>
      <c r="B298" t="s">
        <v>1553</v>
      </c>
      <c r="C298" t="s">
        <v>7</v>
      </c>
      <c r="D298" t="s">
        <v>8</v>
      </c>
      <c r="E298" s="3">
        <v>108250</v>
      </c>
      <c r="F298" s="3" t="s">
        <v>2657</v>
      </c>
      <c r="G298" t="s">
        <v>9</v>
      </c>
      <c r="H298" t="s">
        <v>28</v>
      </c>
      <c r="I298" s="28" t="str">
        <f t="shared" si="4"/>
        <v>Sales|Average</v>
      </c>
      <c r="J298" s="31">
        <f>VLOOKUP(Emp[[#This Row],[Bonus Criteria]], Bonus[],2,FALSE)</f>
        <v>2.1000000000000001E-2</v>
      </c>
      <c r="K298" s="32">
        <f>Emp[[#This Row],[Salary]]+Emp[[#This Row],[Salary]]*Emp[[#This Row],[Bonus Percentage]]</f>
        <v>110523.25</v>
      </c>
      <c r="L298"/>
      <c r="N298" s="28"/>
    </row>
    <row r="299" spans="1:14" x14ac:dyDescent="0.2">
      <c r="A299" t="s">
        <v>1554</v>
      </c>
      <c r="B299" t="s">
        <v>1555</v>
      </c>
      <c r="C299" t="s">
        <v>7</v>
      </c>
      <c r="D299" t="s">
        <v>37</v>
      </c>
      <c r="E299" s="3">
        <v>104340</v>
      </c>
      <c r="F299" s="3" t="s">
        <v>2657</v>
      </c>
      <c r="G299" t="s">
        <v>21</v>
      </c>
      <c r="H299" t="s">
        <v>28</v>
      </c>
      <c r="I299" s="28" t="str">
        <f t="shared" si="4"/>
        <v>Product Management|Average</v>
      </c>
      <c r="J299" s="31">
        <f>VLOOKUP(Emp[[#This Row],[Bonus Criteria]], Bonus[],2,FALSE)</f>
        <v>3.2000000000000001E-2</v>
      </c>
      <c r="K299" s="32">
        <f>Emp[[#This Row],[Salary]]+Emp[[#This Row],[Salary]]*Emp[[#This Row],[Bonus Percentage]]</f>
        <v>107678.88</v>
      </c>
      <c r="L299"/>
      <c r="N299" s="28"/>
    </row>
    <row r="300" spans="1:14" x14ac:dyDescent="0.2">
      <c r="A300" t="s">
        <v>1556</v>
      </c>
      <c r="B300" t="s">
        <v>1557</v>
      </c>
      <c r="C300" t="s">
        <v>12</v>
      </c>
      <c r="D300" t="s">
        <v>37</v>
      </c>
      <c r="E300" s="3">
        <v>38440</v>
      </c>
      <c r="F300" s="3" t="s">
        <v>2650</v>
      </c>
      <c r="G300" t="s">
        <v>9</v>
      </c>
      <c r="H300" t="s">
        <v>28</v>
      </c>
      <c r="I300" s="28" t="str">
        <f t="shared" si="4"/>
        <v>Product Management|Average</v>
      </c>
      <c r="J300" s="31">
        <f>VLOOKUP(Emp[[#This Row],[Bonus Criteria]], Bonus[],2,FALSE)</f>
        <v>3.2000000000000001E-2</v>
      </c>
      <c r="K300" s="32">
        <f>Emp[[#This Row],[Salary]]+Emp[[#This Row],[Salary]]*Emp[[#This Row],[Bonus Percentage]]</f>
        <v>39670.080000000002</v>
      </c>
      <c r="L300"/>
      <c r="N300" s="28"/>
    </row>
    <row r="301" spans="1:14" x14ac:dyDescent="0.2">
      <c r="A301" t="s">
        <v>1558</v>
      </c>
      <c r="B301" t="s">
        <v>1559</v>
      </c>
      <c r="C301" t="s">
        <v>12</v>
      </c>
      <c r="D301" t="s">
        <v>23</v>
      </c>
      <c r="E301" s="3">
        <v>50800</v>
      </c>
      <c r="F301" s="3" t="s">
        <v>2652</v>
      </c>
      <c r="G301" t="s">
        <v>17</v>
      </c>
      <c r="H301" t="s">
        <v>10</v>
      </c>
      <c r="I301" s="28" t="str">
        <f t="shared" si="4"/>
        <v>Support|Very Good</v>
      </c>
      <c r="J301" s="31">
        <f>VLOOKUP(Emp[[#This Row],[Bonus Criteria]], Bonus[],2,FALSE)</f>
        <v>7.5999999999999998E-2</v>
      </c>
      <c r="K301" s="32">
        <f>Emp[[#This Row],[Salary]]+Emp[[#This Row],[Salary]]*Emp[[#This Row],[Bonus Percentage]]</f>
        <v>54660.800000000003</v>
      </c>
      <c r="L301"/>
      <c r="N301" s="28"/>
    </row>
    <row r="302" spans="1:14" x14ac:dyDescent="0.2">
      <c r="A302" t="s">
        <v>1560</v>
      </c>
      <c r="B302" t="s">
        <v>1561</v>
      </c>
      <c r="C302" t="s">
        <v>12</v>
      </c>
      <c r="D302" t="s">
        <v>13</v>
      </c>
      <c r="E302" s="3">
        <v>34980</v>
      </c>
      <c r="F302" s="3" t="s">
        <v>2650</v>
      </c>
      <c r="G302" t="s">
        <v>9</v>
      </c>
      <c r="H302" t="s">
        <v>14</v>
      </c>
      <c r="I302" s="28" t="str">
        <f t="shared" si="4"/>
        <v>Engineering|Good</v>
      </c>
      <c r="J302" s="31">
        <f>VLOOKUP(Emp[[#This Row],[Bonus Criteria]], Bonus[],2,FALSE)</f>
        <v>4.2999999999999997E-2</v>
      </c>
      <c r="K302" s="32">
        <f>Emp[[#This Row],[Salary]]+Emp[[#This Row],[Salary]]*Emp[[#This Row],[Bonus Percentage]]</f>
        <v>36484.14</v>
      </c>
      <c r="L302"/>
      <c r="N302" s="28"/>
    </row>
    <row r="303" spans="1:14" x14ac:dyDescent="0.2">
      <c r="A303" t="s">
        <v>1562</v>
      </c>
      <c r="B303" t="s">
        <v>1563</v>
      </c>
      <c r="C303" t="s">
        <v>12</v>
      </c>
      <c r="D303" t="s">
        <v>23</v>
      </c>
      <c r="E303" s="3">
        <v>77260</v>
      </c>
      <c r="F303" s="3" t="s">
        <v>2654</v>
      </c>
      <c r="G303" t="s">
        <v>17</v>
      </c>
      <c r="H303" t="s">
        <v>28</v>
      </c>
      <c r="I303" s="28" t="str">
        <f t="shared" si="4"/>
        <v>Support|Average</v>
      </c>
      <c r="J303" s="31">
        <f>VLOOKUP(Emp[[#This Row],[Bonus Criteria]], Bonus[],2,FALSE)</f>
        <v>2.8000000000000001E-2</v>
      </c>
      <c r="K303" s="32">
        <f>Emp[[#This Row],[Salary]]+Emp[[#This Row],[Salary]]*Emp[[#This Row],[Bonus Percentage]]</f>
        <v>79423.28</v>
      </c>
      <c r="L303"/>
      <c r="N303" s="28"/>
    </row>
    <row r="304" spans="1:14" x14ac:dyDescent="0.2">
      <c r="A304" t="s">
        <v>1564</v>
      </c>
      <c r="B304" t="s">
        <v>1565</v>
      </c>
      <c r="C304" t="s">
        <v>12</v>
      </c>
      <c r="D304" t="s">
        <v>20</v>
      </c>
      <c r="E304" s="3">
        <v>117940</v>
      </c>
      <c r="F304" s="3" t="s">
        <v>2658</v>
      </c>
      <c r="G304" t="s">
        <v>9</v>
      </c>
      <c r="H304" t="s">
        <v>28</v>
      </c>
      <c r="I304" s="28" t="str">
        <f t="shared" si="4"/>
        <v>Legal|Average</v>
      </c>
      <c r="J304" s="31">
        <f>VLOOKUP(Emp[[#This Row],[Bonus Criteria]], Bonus[],2,FALSE)</f>
        <v>2.1000000000000001E-2</v>
      </c>
      <c r="K304" s="32">
        <f>Emp[[#This Row],[Salary]]+Emp[[#This Row],[Salary]]*Emp[[#This Row],[Bonus Percentage]]</f>
        <v>120416.74</v>
      </c>
      <c r="L304"/>
      <c r="N304" s="28"/>
    </row>
    <row r="305" spans="1:14" x14ac:dyDescent="0.2">
      <c r="A305" t="s">
        <v>1566</v>
      </c>
      <c r="B305" t="s">
        <v>1567</v>
      </c>
      <c r="C305" t="s">
        <v>12</v>
      </c>
      <c r="D305" t="s">
        <v>20</v>
      </c>
      <c r="E305" s="3">
        <v>31040</v>
      </c>
      <c r="F305" s="3" t="s">
        <v>2650</v>
      </c>
      <c r="G305" t="s">
        <v>17</v>
      </c>
      <c r="H305" t="s">
        <v>14</v>
      </c>
      <c r="I305" s="28" t="str">
        <f t="shared" si="4"/>
        <v>Legal|Good</v>
      </c>
      <c r="J305" s="31">
        <f>VLOOKUP(Emp[[#This Row],[Bonus Criteria]], Bonus[],2,FALSE)</f>
        <v>5.3999999999999999E-2</v>
      </c>
      <c r="K305" s="32">
        <f>Emp[[#This Row],[Salary]]+Emp[[#This Row],[Salary]]*Emp[[#This Row],[Bonus Percentage]]</f>
        <v>32716.16</v>
      </c>
      <c r="L305"/>
      <c r="N305" s="28"/>
    </row>
    <row r="306" spans="1:14" x14ac:dyDescent="0.2">
      <c r="A306" t="s">
        <v>1568</v>
      </c>
      <c r="B306" t="s">
        <v>1569</v>
      </c>
      <c r="C306" t="s">
        <v>12</v>
      </c>
      <c r="D306" t="s">
        <v>31</v>
      </c>
      <c r="E306" s="3">
        <v>31170</v>
      </c>
      <c r="F306" s="3" t="s">
        <v>2650</v>
      </c>
      <c r="G306" t="s">
        <v>17</v>
      </c>
      <c r="H306" t="s">
        <v>28</v>
      </c>
      <c r="I306" s="28" t="str">
        <f t="shared" si="4"/>
        <v>Services|Average</v>
      </c>
      <c r="J306" s="31">
        <f>VLOOKUP(Emp[[#This Row],[Bonus Criteria]], Bonus[],2,FALSE)</f>
        <v>2.3E-2</v>
      </c>
      <c r="K306" s="32">
        <f>Emp[[#This Row],[Salary]]+Emp[[#This Row],[Salary]]*Emp[[#This Row],[Bonus Percentage]]</f>
        <v>31886.91</v>
      </c>
      <c r="L306"/>
      <c r="N306" s="28"/>
    </row>
    <row r="307" spans="1:14" x14ac:dyDescent="0.2">
      <c r="A307" t="s">
        <v>1570</v>
      </c>
      <c r="B307" t="s">
        <v>1571</v>
      </c>
      <c r="C307" t="s">
        <v>12</v>
      </c>
      <c r="D307" t="s">
        <v>34</v>
      </c>
      <c r="E307" s="3">
        <v>116240</v>
      </c>
      <c r="F307" s="3" t="s">
        <v>2658</v>
      </c>
      <c r="G307" t="s">
        <v>21</v>
      </c>
      <c r="H307" t="s">
        <v>28</v>
      </c>
      <c r="I307" s="28" t="str">
        <f t="shared" si="4"/>
        <v>Business Development|Average</v>
      </c>
      <c r="J307" s="31">
        <f>VLOOKUP(Emp[[#This Row],[Bonus Criteria]], Bonus[],2,FALSE)</f>
        <v>2.4E-2</v>
      </c>
      <c r="K307" s="32">
        <f>Emp[[#This Row],[Salary]]+Emp[[#This Row],[Salary]]*Emp[[#This Row],[Bonus Percentage]]</f>
        <v>119029.75999999999</v>
      </c>
      <c r="L307"/>
      <c r="N307" s="28"/>
    </row>
    <row r="308" spans="1:14" x14ac:dyDescent="0.2">
      <c r="A308" t="s">
        <v>1572</v>
      </c>
      <c r="B308" t="s">
        <v>1573</v>
      </c>
      <c r="C308" t="s">
        <v>7</v>
      </c>
      <c r="D308" t="s">
        <v>37</v>
      </c>
      <c r="E308" s="3">
        <v>115190</v>
      </c>
      <c r="F308" s="3" t="s">
        <v>2658</v>
      </c>
      <c r="G308" t="s">
        <v>21</v>
      </c>
      <c r="H308" t="s">
        <v>51</v>
      </c>
      <c r="I308" s="28" t="str">
        <f t="shared" si="4"/>
        <v>Product Management|Very Poor</v>
      </c>
      <c r="J308" s="31">
        <f>VLOOKUP(Emp[[#This Row],[Bonus Criteria]], Bonus[],2,FALSE)</f>
        <v>5.0000000000000001E-3</v>
      </c>
      <c r="K308" s="32">
        <f>Emp[[#This Row],[Salary]]+Emp[[#This Row],[Salary]]*Emp[[#This Row],[Bonus Percentage]]</f>
        <v>115765.95</v>
      </c>
      <c r="L308"/>
      <c r="N308" s="28"/>
    </row>
    <row r="309" spans="1:14" x14ac:dyDescent="0.2">
      <c r="A309" t="s">
        <v>1574</v>
      </c>
      <c r="B309" t="s">
        <v>1575</v>
      </c>
      <c r="C309" t="s">
        <v>7</v>
      </c>
      <c r="D309" t="s">
        <v>42</v>
      </c>
      <c r="E309" s="3">
        <v>79570</v>
      </c>
      <c r="F309" s="3" t="s">
        <v>2654</v>
      </c>
      <c r="G309" t="s">
        <v>21</v>
      </c>
      <c r="H309" t="s">
        <v>28</v>
      </c>
      <c r="I309" s="28" t="str">
        <f t="shared" si="4"/>
        <v>Training|Average</v>
      </c>
      <c r="J309" s="31">
        <f>VLOOKUP(Emp[[#This Row],[Bonus Criteria]], Bonus[],2,FALSE)</f>
        <v>0.04</v>
      </c>
      <c r="K309" s="32">
        <f>Emp[[#This Row],[Salary]]+Emp[[#This Row],[Salary]]*Emp[[#This Row],[Bonus Percentage]]</f>
        <v>82752.800000000003</v>
      </c>
      <c r="L309"/>
      <c r="N309" s="28"/>
    </row>
    <row r="310" spans="1:14" x14ac:dyDescent="0.2">
      <c r="A310" t="s">
        <v>1576</v>
      </c>
      <c r="B310" t="s">
        <v>1577</v>
      </c>
      <c r="C310" t="s">
        <v>12</v>
      </c>
      <c r="D310" t="s">
        <v>42</v>
      </c>
      <c r="E310" s="3">
        <v>95680</v>
      </c>
      <c r="F310" s="3" t="s">
        <v>2656</v>
      </c>
      <c r="G310" t="s">
        <v>21</v>
      </c>
      <c r="H310" t="s">
        <v>10</v>
      </c>
      <c r="I310" s="28" t="str">
        <f t="shared" si="4"/>
        <v>Training|Very Good</v>
      </c>
      <c r="J310" s="31">
        <f>VLOOKUP(Emp[[#This Row],[Bonus Criteria]], Bonus[],2,FALSE)</f>
        <v>6.3E-2</v>
      </c>
      <c r="K310" s="32">
        <f>Emp[[#This Row],[Salary]]+Emp[[#This Row],[Salary]]*Emp[[#This Row],[Bonus Percentage]]</f>
        <v>101707.84</v>
      </c>
      <c r="L310"/>
      <c r="N310" s="28"/>
    </row>
    <row r="311" spans="1:14" x14ac:dyDescent="0.2">
      <c r="A311" t="s">
        <v>1578</v>
      </c>
      <c r="B311" t="s">
        <v>1579</v>
      </c>
      <c r="C311" t="s">
        <v>978</v>
      </c>
      <c r="D311" t="s">
        <v>53</v>
      </c>
      <c r="E311" s="3">
        <v>107110</v>
      </c>
      <c r="F311" s="3" t="s">
        <v>2657</v>
      </c>
      <c r="G311" t="s">
        <v>17</v>
      </c>
      <c r="H311" t="s">
        <v>14</v>
      </c>
      <c r="I311" s="28" t="str">
        <f t="shared" si="4"/>
        <v>Accounting|Good</v>
      </c>
      <c r="J311" s="31">
        <f>VLOOKUP(Emp[[#This Row],[Bonus Criteria]], Bonus[],2,FALSE)</f>
        <v>5.8000000000000003E-2</v>
      </c>
      <c r="K311" s="32">
        <f>Emp[[#This Row],[Salary]]+Emp[[#This Row],[Salary]]*Emp[[#This Row],[Bonus Percentage]]</f>
        <v>113322.38</v>
      </c>
      <c r="L311"/>
      <c r="N311" s="28"/>
    </row>
    <row r="312" spans="1:14" x14ac:dyDescent="0.2">
      <c r="A312" t="s">
        <v>1580</v>
      </c>
      <c r="B312" t="s">
        <v>1581</v>
      </c>
      <c r="C312" t="s">
        <v>7</v>
      </c>
      <c r="D312" t="s">
        <v>8</v>
      </c>
      <c r="E312" s="3">
        <v>66100</v>
      </c>
      <c r="F312" s="3" t="s">
        <v>2653</v>
      </c>
      <c r="G312" t="s">
        <v>21</v>
      </c>
      <c r="H312" t="s">
        <v>24</v>
      </c>
      <c r="I312" s="28" t="str">
        <f t="shared" si="4"/>
        <v>Sales|Poor</v>
      </c>
      <c r="J312" s="31">
        <f>VLOOKUP(Emp[[#This Row],[Bonus Criteria]], Bonus[],2,FALSE)</f>
        <v>1.2E-2</v>
      </c>
      <c r="K312" s="32">
        <f>Emp[[#This Row],[Salary]]+Emp[[#This Row],[Salary]]*Emp[[#This Row],[Bonus Percentage]]</f>
        <v>66893.2</v>
      </c>
      <c r="L312"/>
      <c r="N312" s="28"/>
    </row>
    <row r="313" spans="1:14" x14ac:dyDescent="0.2">
      <c r="A313" t="s">
        <v>1582</v>
      </c>
      <c r="B313" t="s">
        <v>1583</v>
      </c>
      <c r="C313" t="s">
        <v>7</v>
      </c>
      <c r="D313" t="s">
        <v>20</v>
      </c>
      <c r="E313" s="3">
        <v>39960</v>
      </c>
      <c r="F313" s="3" t="s">
        <v>2650</v>
      </c>
      <c r="G313" t="s">
        <v>17</v>
      </c>
      <c r="H313" t="s">
        <v>28</v>
      </c>
      <c r="I313" s="28" t="str">
        <f t="shared" si="4"/>
        <v>Legal|Average</v>
      </c>
      <c r="J313" s="31">
        <f>VLOOKUP(Emp[[#This Row],[Bonus Criteria]], Bonus[],2,FALSE)</f>
        <v>2.1000000000000001E-2</v>
      </c>
      <c r="K313" s="32">
        <f>Emp[[#This Row],[Salary]]+Emp[[#This Row],[Salary]]*Emp[[#This Row],[Bonus Percentage]]</f>
        <v>40799.160000000003</v>
      </c>
      <c r="L313"/>
      <c r="N313" s="28"/>
    </row>
    <row r="314" spans="1:14" x14ac:dyDescent="0.2">
      <c r="A314" t="s">
        <v>1584</v>
      </c>
      <c r="B314" t="s">
        <v>1585</v>
      </c>
      <c r="C314" t="s">
        <v>12</v>
      </c>
      <c r="D314" t="s">
        <v>34</v>
      </c>
      <c r="E314" s="3">
        <v>29890</v>
      </c>
      <c r="F314" s="3" t="s">
        <v>2649</v>
      </c>
      <c r="G314" t="s">
        <v>21</v>
      </c>
      <c r="H314" t="s">
        <v>14</v>
      </c>
      <c r="I314" s="28" t="str">
        <f t="shared" si="4"/>
        <v>Business Development|Good</v>
      </c>
      <c r="J314" s="31">
        <f>VLOOKUP(Emp[[#This Row],[Bonus Criteria]], Bonus[],2,FALSE)</f>
        <v>0.05</v>
      </c>
      <c r="K314" s="32">
        <f>Emp[[#This Row],[Salary]]+Emp[[#This Row],[Salary]]*Emp[[#This Row],[Bonus Percentage]]</f>
        <v>31384.5</v>
      </c>
      <c r="L314"/>
      <c r="N314" s="28"/>
    </row>
    <row r="315" spans="1:14" x14ac:dyDescent="0.2">
      <c r="A315" t="s">
        <v>1586</v>
      </c>
      <c r="B315" t="s">
        <v>1587</v>
      </c>
      <c r="C315" t="s">
        <v>7</v>
      </c>
      <c r="D315" t="s">
        <v>67</v>
      </c>
      <c r="E315" s="3">
        <v>48170</v>
      </c>
      <c r="F315" s="3" t="s">
        <v>2651</v>
      </c>
      <c r="G315" t="s">
        <v>17</v>
      </c>
      <c r="H315" t="s">
        <v>14</v>
      </c>
      <c r="I315" s="28" t="str">
        <f t="shared" si="4"/>
        <v>Marketing|Good</v>
      </c>
      <c r="J315" s="31">
        <f>VLOOKUP(Emp[[#This Row],[Bonus Criteria]], Bonus[],2,FALSE)</f>
        <v>5.8000000000000003E-2</v>
      </c>
      <c r="K315" s="32">
        <f>Emp[[#This Row],[Salary]]+Emp[[#This Row],[Salary]]*Emp[[#This Row],[Bonus Percentage]]</f>
        <v>50963.86</v>
      </c>
      <c r="L315"/>
      <c r="N315" s="28"/>
    </row>
    <row r="316" spans="1:14" x14ac:dyDescent="0.2">
      <c r="A316" t="s">
        <v>1588</v>
      </c>
      <c r="B316" t="s">
        <v>1589</v>
      </c>
      <c r="C316" t="s">
        <v>12</v>
      </c>
      <c r="D316" t="s">
        <v>31</v>
      </c>
      <c r="E316" s="3">
        <v>99200</v>
      </c>
      <c r="F316" s="3" t="s">
        <v>2656</v>
      </c>
      <c r="G316" t="s">
        <v>9</v>
      </c>
      <c r="H316" t="s">
        <v>14</v>
      </c>
      <c r="I316" s="28" t="str">
        <f t="shared" si="4"/>
        <v>Services|Good</v>
      </c>
      <c r="J316" s="31">
        <f>VLOOKUP(Emp[[#This Row],[Bonus Criteria]], Bonus[],2,FALSE)</f>
        <v>5.2999999999999999E-2</v>
      </c>
      <c r="K316" s="32">
        <f>Emp[[#This Row],[Salary]]+Emp[[#This Row],[Salary]]*Emp[[#This Row],[Bonus Percentage]]</f>
        <v>104457.60000000001</v>
      </c>
      <c r="L316"/>
      <c r="N316" s="28"/>
    </row>
    <row r="317" spans="1:14" x14ac:dyDescent="0.2">
      <c r="A317" t="s">
        <v>1590</v>
      </c>
      <c r="B317" t="s">
        <v>1591</v>
      </c>
      <c r="C317" t="s">
        <v>7</v>
      </c>
      <c r="D317" t="s">
        <v>20</v>
      </c>
      <c r="E317" s="3">
        <v>72840</v>
      </c>
      <c r="F317" s="3" t="s">
        <v>2654</v>
      </c>
      <c r="G317" t="s">
        <v>17</v>
      </c>
      <c r="H317" t="s">
        <v>28</v>
      </c>
      <c r="I317" s="28" t="str">
        <f t="shared" si="4"/>
        <v>Legal|Average</v>
      </c>
      <c r="J317" s="31">
        <f>VLOOKUP(Emp[[#This Row],[Bonus Criteria]], Bonus[],2,FALSE)</f>
        <v>2.1000000000000001E-2</v>
      </c>
      <c r="K317" s="32">
        <f>Emp[[#This Row],[Salary]]+Emp[[#This Row],[Salary]]*Emp[[#This Row],[Bonus Percentage]]</f>
        <v>74369.64</v>
      </c>
      <c r="L317"/>
      <c r="N317" s="28"/>
    </row>
    <row r="318" spans="1:14" x14ac:dyDescent="0.2">
      <c r="A318" t="s">
        <v>1592</v>
      </c>
      <c r="B318" t="s">
        <v>1593</v>
      </c>
      <c r="C318" t="s">
        <v>7</v>
      </c>
      <c r="D318" t="s">
        <v>13</v>
      </c>
      <c r="E318" s="3">
        <v>68970</v>
      </c>
      <c r="F318" s="3" t="s">
        <v>2653</v>
      </c>
      <c r="G318" t="s">
        <v>21</v>
      </c>
      <c r="H318" t="s">
        <v>28</v>
      </c>
      <c r="I318" s="28" t="str">
        <f t="shared" si="4"/>
        <v>Engineering|Average</v>
      </c>
      <c r="J318" s="31">
        <f>VLOOKUP(Emp[[#This Row],[Bonus Criteria]], Bonus[],2,FALSE)</f>
        <v>3.5000000000000003E-2</v>
      </c>
      <c r="K318" s="32">
        <f>Emp[[#This Row],[Salary]]+Emp[[#This Row],[Salary]]*Emp[[#This Row],[Bonus Percentage]]</f>
        <v>71383.95</v>
      </c>
      <c r="L318"/>
      <c r="N318" s="28"/>
    </row>
    <row r="319" spans="1:14" x14ac:dyDescent="0.2">
      <c r="A319" t="s">
        <v>1594</v>
      </c>
      <c r="B319" t="s">
        <v>1595</v>
      </c>
      <c r="C319" t="s">
        <v>7</v>
      </c>
      <c r="D319" t="s">
        <v>67</v>
      </c>
      <c r="E319" s="3">
        <v>89090</v>
      </c>
      <c r="F319" s="3" t="s">
        <v>2655</v>
      </c>
      <c r="G319" t="s">
        <v>21</v>
      </c>
      <c r="H319" t="s">
        <v>14</v>
      </c>
      <c r="I319" s="28" t="str">
        <f t="shared" si="4"/>
        <v>Marketing|Good</v>
      </c>
      <c r="J319" s="31">
        <f>VLOOKUP(Emp[[#This Row],[Bonus Criteria]], Bonus[],2,FALSE)</f>
        <v>5.8000000000000003E-2</v>
      </c>
      <c r="K319" s="32">
        <f>Emp[[#This Row],[Salary]]+Emp[[#This Row],[Salary]]*Emp[[#This Row],[Bonus Percentage]]</f>
        <v>94257.22</v>
      </c>
      <c r="L319"/>
      <c r="N319" s="28"/>
    </row>
    <row r="320" spans="1:14" x14ac:dyDescent="0.2">
      <c r="A320" t="s">
        <v>1287</v>
      </c>
      <c r="B320" t="s">
        <v>1288</v>
      </c>
      <c r="C320" t="s">
        <v>12</v>
      </c>
      <c r="D320" t="s">
        <v>13</v>
      </c>
      <c r="E320" s="3">
        <v>86940</v>
      </c>
      <c r="F320" s="3" t="s">
        <v>2655</v>
      </c>
      <c r="G320" t="s">
        <v>17</v>
      </c>
      <c r="H320" t="s">
        <v>24</v>
      </c>
      <c r="I320" s="28" t="str">
        <f t="shared" si="4"/>
        <v>Engineering|Poor</v>
      </c>
      <c r="J320" s="31">
        <f>VLOOKUP(Emp[[#This Row],[Bonus Criteria]], Bonus[],2,FALSE)</f>
        <v>1.0999999999999999E-2</v>
      </c>
      <c r="K320" s="32">
        <f>Emp[[#This Row],[Salary]]+Emp[[#This Row],[Salary]]*Emp[[#This Row],[Bonus Percentage]]</f>
        <v>87896.34</v>
      </c>
      <c r="L320"/>
      <c r="N320" s="28"/>
    </row>
    <row r="321" spans="1:14" x14ac:dyDescent="0.2">
      <c r="A321" t="s">
        <v>1596</v>
      </c>
      <c r="B321" t="s">
        <v>1597</v>
      </c>
      <c r="C321" t="s">
        <v>7</v>
      </c>
      <c r="D321" t="s">
        <v>34</v>
      </c>
      <c r="E321" s="3">
        <v>118450</v>
      </c>
      <c r="F321" s="3" t="s">
        <v>2658</v>
      </c>
      <c r="G321" t="s">
        <v>21</v>
      </c>
      <c r="H321" t="s">
        <v>10</v>
      </c>
      <c r="I321" s="28" t="str">
        <f t="shared" si="4"/>
        <v>Business Development|Very Good</v>
      </c>
      <c r="J321" s="31">
        <f>VLOOKUP(Emp[[#This Row],[Bonus Criteria]], Bonus[],2,FALSE)</f>
        <v>7.2999999999999995E-2</v>
      </c>
      <c r="K321" s="32">
        <f>Emp[[#This Row],[Salary]]+Emp[[#This Row],[Salary]]*Emp[[#This Row],[Bonus Percentage]]</f>
        <v>127096.85</v>
      </c>
      <c r="L321"/>
      <c r="N321" s="28"/>
    </row>
    <row r="322" spans="1:14" x14ac:dyDescent="0.2">
      <c r="A322" t="s">
        <v>1598</v>
      </c>
      <c r="B322" t="s">
        <v>1599</v>
      </c>
      <c r="C322" t="s">
        <v>7</v>
      </c>
      <c r="D322" t="s">
        <v>37</v>
      </c>
      <c r="E322" s="3">
        <v>80360</v>
      </c>
      <c r="F322" s="3" t="s">
        <v>2655</v>
      </c>
      <c r="G322" t="s">
        <v>21</v>
      </c>
      <c r="H322" t="s">
        <v>28</v>
      </c>
      <c r="I322" s="28" t="str">
        <f t="shared" ref="I322:I385" si="5">D322&amp;"|"&amp;H322</f>
        <v>Product Management|Average</v>
      </c>
      <c r="J322" s="31">
        <f>VLOOKUP(Emp[[#This Row],[Bonus Criteria]], Bonus[],2,FALSE)</f>
        <v>3.2000000000000001E-2</v>
      </c>
      <c r="K322" s="32">
        <f>Emp[[#This Row],[Salary]]+Emp[[#This Row],[Salary]]*Emp[[#This Row],[Bonus Percentage]]</f>
        <v>82931.520000000004</v>
      </c>
      <c r="L322"/>
      <c r="N322" s="28"/>
    </row>
    <row r="323" spans="1:14" x14ac:dyDescent="0.2">
      <c r="A323" t="s">
        <v>1600</v>
      </c>
      <c r="B323" t="s">
        <v>1601</v>
      </c>
      <c r="C323" t="s">
        <v>12</v>
      </c>
      <c r="D323" t="s">
        <v>67</v>
      </c>
      <c r="E323" s="3">
        <v>104770</v>
      </c>
      <c r="F323" s="3" t="s">
        <v>2657</v>
      </c>
      <c r="G323" t="s">
        <v>17</v>
      </c>
      <c r="H323" t="s">
        <v>28</v>
      </c>
      <c r="I323" s="28" t="str">
        <f t="shared" si="5"/>
        <v>Marketing|Average</v>
      </c>
      <c r="J323" s="31">
        <f>VLOOKUP(Emp[[#This Row],[Bonus Criteria]], Bonus[],2,FALSE)</f>
        <v>3.5000000000000003E-2</v>
      </c>
      <c r="K323" s="32">
        <f>Emp[[#This Row],[Salary]]+Emp[[#This Row],[Salary]]*Emp[[#This Row],[Bonus Percentage]]</f>
        <v>108436.95</v>
      </c>
      <c r="L323"/>
      <c r="N323" s="28"/>
    </row>
    <row r="324" spans="1:14" x14ac:dyDescent="0.2">
      <c r="A324" t="s">
        <v>1602</v>
      </c>
      <c r="B324" t="s">
        <v>1603</v>
      </c>
      <c r="C324" t="s">
        <v>12</v>
      </c>
      <c r="D324" t="s">
        <v>53</v>
      </c>
      <c r="E324" s="3">
        <v>70440</v>
      </c>
      <c r="F324" s="3" t="s">
        <v>2654</v>
      </c>
      <c r="G324" t="s">
        <v>17</v>
      </c>
      <c r="H324" t="s">
        <v>10</v>
      </c>
      <c r="I324" s="28" t="str">
        <f t="shared" si="5"/>
        <v>Accounting|Very Good</v>
      </c>
      <c r="J324" s="31">
        <f>VLOOKUP(Emp[[#This Row],[Bonus Criteria]], Bonus[],2,FALSE)</f>
        <v>7.0999999999999994E-2</v>
      </c>
      <c r="K324" s="32">
        <f>Emp[[#This Row],[Salary]]+Emp[[#This Row],[Salary]]*Emp[[#This Row],[Bonus Percentage]]</f>
        <v>75441.240000000005</v>
      </c>
      <c r="L324"/>
      <c r="N324" s="28"/>
    </row>
    <row r="325" spans="1:14" x14ac:dyDescent="0.2">
      <c r="A325" t="s">
        <v>1604</v>
      </c>
      <c r="B325" t="s">
        <v>1605</v>
      </c>
      <c r="C325" t="s">
        <v>7</v>
      </c>
      <c r="D325" t="s">
        <v>23</v>
      </c>
      <c r="E325" s="3">
        <v>56900</v>
      </c>
      <c r="F325" s="3" t="s">
        <v>2652</v>
      </c>
      <c r="G325" t="s">
        <v>17</v>
      </c>
      <c r="H325" t="s">
        <v>28</v>
      </c>
      <c r="I325" s="28" t="str">
        <f t="shared" si="5"/>
        <v>Support|Average</v>
      </c>
      <c r="J325" s="31">
        <f>VLOOKUP(Emp[[#This Row],[Bonus Criteria]], Bonus[],2,FALSE)</f>
        <v>2.8000000000000001E-2</v>
      </c>
      <c r="K325" s="32">
        <f>Emp[[#This Row],[Salary]]+Emp[[#This Row],[Salary]]*Emp[[#This Row],[Bonus Percentage]]</f>
        <v>58493.2</v>
      </c>
      <c r="L325"/>
      <c r="N325" s="28"/>
    </row>
    <row r="326" spans="1:14" x14ac:dyDescent="0.2">
      <c r="A326" t="s">
        <v>1455</v>
      </c>
      <c r="B326" t="s">
        <v>1456</v>
      </c>
      <c r="C326" t="s">
        <v>7</v>
      </c>
      <c r="D326" t="s">
        <v>27</v>
      </c>
      <c r="E326" s="3">
        <v>48530</v>
      </c>
      <c r="F326" s="3" t="s">
        <v>2651</v>
      </c>
      <c r="G326" t="s">
        <v>9</v>
      </c>
      <c r="H326" t="s">
        <v>10</v>
      </c>
      <c r="I326" s="28" t="str">
        <f t="shared" si="5"/>
        <v>Human Resources|Very Good</v>
      </c>
      <c r="J326" s="31">
        <f>VLOOKUP(Emp[[#This Row],[Bonus Criteria]], Bonus[],2,FALSE)</f>
        <v>7.5999999999999998E-2</v>
      </c>
      <c r="K326" s="32">
        <f>Emp[[#This Row],[Salary]]+Emp[[#This Row],[Salary]]*Emp[[#This Row],[Bonus Percentage]]</f>
        <v>52218.28</v>
      </c>
      <c r="L326"/>
      <c r="N326" s="28"/>
    </row>
    <row r="327" spans="1:14" x14ac:dyDescent="0.2">
      <c r="A327" t="s">
        <v>1606</v>
      </c>
      <c r="B327" t="s">
        <v>1607</v>
      </c>
      <c r="C327" t="s">
        <v>978</v>
      </c>
      <c r="D327" t="s">
        <v>13</v>
      </c>
      <c r="E327" s="3">
        <v>118800</v>
      </c>
      <c r="F327" s="3" t="s">
        <v>2658</v>
      </c>
      <c r="G327" t="s">
        <v>21</v>
      </c>
      <c r="H327" t="s">
        <v>10</v>
      </c>
      <c r="I327" s="28" t="str">
        <f t="shared" si="5"/>
        <v>Engineering|Very Good</v>
      </c>
      <c r="J327" s="31">
        <f>VLOOKUP(Emp[[#This Row],[Bonus Criteria]], Bonus[],2,FALSE)</f>
        <v>6.0999999999999999E-2</v>
      </c>
      <c r="K327" s="32">
        <f>Emp[[#This Row],[Salary]]+Emp[[#This Row],[Salary]]*Emp[[#This Row],[Bonus Percentage]]</f>
        <v>126046.8</v>
      </c>
      <c r="L327"/>
      <c r="N327" s="28"/>
    </row>
    <row r="328" spans="1:14" x14ac:dyDescent="0.2">
      <c r="A328" t="s">
        <v>1608</v>
      </c>
      <c r="B328" t="s">
        <v>1609</v>
      </c>
      <c r="C328" t="s">
        <v>12</v>
      </c>
      <c r="D328" t="s">
        <v>50</v>
      </c>
      <c r="E328" s="3">
        <v>115080</v>
      </c>
      <c r="F328" s="3" t="s">
        <v>2658</v>
      </c>
      <c r="G328" t="s">
        <v>17</v>
      </c>
      <c r="H328" t="s">
        <v>10</v>
      </c>
      <c r="I328" s="28" t="str">
        <f t="shared" si="5"/>
        <v>Research and Development|Very Good</v>
      </c>
      <c r="J328" s="31">
        <f>VLOOKUP(Emp[[#This Row],[Bonus Criteria]], Bonus[],2,FALSE)</f>
        <v>8.4000000000000005E-2</v>
      </c>
      <c r="K328" s="32">
        <f>Emp[[#This Row],[Salary]]+Emp[[#This Row],[Salary]]*Emp[[#This Row],[Bonus Percentage]]</f>
        <v>124746.72</v>
      </c>
      <c r="L328"/>
      <c r="N328" s="28"/>
    </row>
    <row r="329" spans="1:14" x14ac:dyDescent="0.2">
      <c r="A329" t="s">
        <v>1610</v>
      </c>
      <c r="B329" t="s">
        <v>1611</v>
      </c>
      <c r="C329" t="s">
        <v>12</v>
      </c>
      <c r="D329" t="s">
        <v>8</v>
      </c>
      <c r="E329" s="3">
        <v>39540</v>
      </c>
      <c r="F329" s="3" t="s">
        <v>2650</v>
      </c>
      <c r="G329" t="s">
        <v>9</v>
      </c>
      <c r="H329" t="s">
        <v>28</v>
      </c>
      <c r="I329" s="28" t="str">
        <f t="shared" si="5"/>
        <v>Sales|Average</v>
      </c>
      <c r="J329" s="31">
        <f>VLOOKUP(Emp[[#This Row],[Bonus Criteria]], Bonus[],2,FALSE)</f>
        <v>2.1000000000000001E-2</v>
      </c>
      <c r="K329" s="32">
        <f>Emp[[#This Row],[Salary]]+Emp[[#This Row],[Salary]]*Emp[[#This Row],[Bonus Percentage]]</f>
        <v>40370.339999999997</v>
      </c>
      <c r="L329"/>
      <c r="N329" s="28"/>
    </row>
    <row r="330" spans="1:14" x14ac:dyDescent="0.2">
      <c r="A330" t="s">
        <v>1051</v>
      </c>
      <c r="B330" t="s">
        <v>1052</v>
      </c>
      <c r="C330" t="s">
        <v>12</v>
      </c>
      <c r="D330" t="s">
        <v>27</v>
      </c>
      <c r="E330" s="3">
        <v>110770</v>
      </c>
      <c r="F330" s="3" t="s">
        <v>2658</v>
      </c>
      <c r="G330" t="s">
        <v>17</v>
      </c>
      <c r="H330" t="s">
        <v>28</v>
      </c>
      <c r="I330" s="28" t="str">
        <f t="shared" si="5"/>
        <v>Human Resources|Average</v>
      </c>
      <c r="J330" s="31">
        <f>VLOOKUP(Emp[[#This Row],[Bonus Criteria]], Bonus[],2,FALSE)</f>
        <v>2.7E-2</v>
      </c>
      <c r="K330" s="32">
        <f>Emp[[#This Row],[Salary]]+Emp[[#This Row],[Salary]]*Emp[[#This Row],[Bonus Percentage]]</f>
        <v>113760.79</v>
      </c>
      <c r="L330"/>
      <c r="N330" s="28"/>
    </row>
    <row r="331" spans="1:14" x14ac:dyDescent="0.2">
      <c r="A331" t="s">
        <v>1612</v>
      </c>
      <c r="B331" t="s">
        <v>1613</v>
      </c>
      <c r="C331" t="s">
        <v>7</v>
      </c>
      <c r="D331" t="s">
        <v>53</v>
      </c>
      <c r="E331" s="3">
        <v>106460</v>
      </c>
      <c r="F331" s="3" t="s">
        <v>2657</v>
      </c>
      <c r="G331" t="s">
        <v>9</v>
      </c>
      <c r="H331" t="s">
        <v>24</v>
      </c>
      <c r="I331" s="28" t="str">
        <f t="shared" si="5"/>
        <v>Accounting|Poor</v>
      </c>
      <c r="J331" s="31">
        <f>VLOOKUP(Emp[[#This Row],[Bonus Criteria]], Bonus[],2,FALSE)</f>
        <v>1.2E-2</v>
      </c>
      <c r="K331" s="32">
        <f>Emp[[#This Row],[Salary]]+Emp[[#This Row],[Salary]]*Emp[[#This Row],[Bonus Percentage]]</f>
        <v>107737.52</v>
      </c>
      <c r="L331"/>
      <c r="N331" s="28"/>
    </row>
    <row r="332" spans="1:14" x14ac:dyDescent="0.2">
      <c r="A332" t="s">
        <v>1614</v>
      </c>
      <c r="B332" t="s">
        <v>1615</v>
      </c>
      <c r="C332" t="s">
        <v>7</v>
      </c>
      <c r="D332" t="s">
        <v>23</v>
      </c>
      <c r="E332" s="3">
        <v>94530</v>
      </c>
      <c r="F332" s="3" t="s">
        <v>2656</v>
      </c>
      <c r="G332" t="s">
        <v>17</v>
      </c>
      <c r="H332" t="s">
        <v>24</v>
      </c>
      <c r="I332" s="28" t="str">
        <f t="shared" si="5"/>
        <v>Support|Poor</v>
      </c>
      <c r="J332" s="31">
        <f>VLOOKUP(Emp[[#This Row],[Bonus Criteria]], Bonus[],2,FALSE)</f>
        <v>0.01</v>
      </c>
      <c r="K332" s="32">
        <f>Emp[[#This Row],[Salary]]+Emp[[#This Row],[Salary]]*Emp[[#This Row],[Bonus Percentage]]</f>
        <v>95475.3</v>
      </c>
      <c r="L332"/>
      <c r="N332" s="28"/>
    </row>
    <row r="333" spans="1:14" x14ac:dyDescent="0.2">
      <c r="A333" t="s">
        <v>1616</v>
      </c>
      <c r="B333" t="s">
        <v>1617</v>
      </c>
      <c r="C333" t="s">
        <v>12</v>
      </c>
      <c r="D333" t="s">
        <v>34</v>
      </c>
      <c r="E333" s="3">
        <v>71590</v>
      </c>
      <c r="F333" s="3" t="s">
        <v>2654</v>
      </c>
      <c r="G333" t="s">
        <v>9</v>
      </c>
      <c r="H333" t="s">
        <v>24</v>
      </c>
      <c r="I333" s="28" t="str">
        <f t="shared" si="5"/>
        <v>Business Development|Poor</v>
      </c>
      <c r="J333" s="31">
        <f>VLOOKUP(Emp[[#This Row],[Bonus Criteria]], Bonus[],2,FALSE)</f>
        <v>1.7999999999999999E-2</v>
      </c>
      <c r="K333" s="32">
        <f>Emp[[#This Row],[Salary]]+Emp[[#This Row],[Salary]]*Emp[[#This Row],[Bonus Percentage]]</f>
        <v>72878.62</v>
      </c>
      <c r="L333"/>
      <c r="N333" s="28"/>
    </row>
    <row r="334" spans="1:14" x14ac:dyDescent="0.2">
      <c r="A334" t="s">
        <v>1618</v>
      </c>
      <c r="B334" t="s">
        <v>1619</v>
      </c>
      <c r="C334" t="s">
        <v>12</v>
      </c>
      <c r="D334" t="s">
        <v>67</v>
      </c>
      <c r="E334" s="3">
        <v>104900</v>
      </c>
      <c r="F334" s="3" t="s">
        <v>2657</v>
      </c>
      <c r="G334" t="s">
        <v>17</v>
      </c>
      <c r="H334" t="s">
        <v>14</v>
      </c>
      <c r="I334" s="28" t="str">
        <f t="shared" si="5"/>
        <v>Marketing|Good</v>
      </c>
      <c r="J334" s="31">
        <f>VLOOKUP(Emp[[#This Row],[Bonus Criteria]], Bonus[],2,FALSE)</f>
        <v>5.8000000000000003E-2</v>
      </c>
      <c r="K334" s="32">
        <f>Emp[[#This Row],[Salary]]+Emp[[#This Row],[Salary]]*Emp[[#This Row],[Bonus Percentage]]</f>
        <v>110984.2</v>
      </c>
      <c r="L334"/>
      <c r="N334" s="28"/>
    </row>
    <row r="335" spans="1:14" x14ac:dyDescent="0.2">
      <c r="A335" t="s">
        <v>1620</v>
      </c>
      <c r="B335" t="s">
        <v>1621</v>
      </c>
      <c r="C335" t="s">
        <v>12</v>
      </c>
      <c r="D335" t="s">
        <v>23</v>
      </c>
      <c r="E335" s="3">
        <v>33050</v>
      </c>
      <c r="F335" s="3" t="s">
        <v>2650</v>
      </c>
      <c r="G335" t="s">
        <v>17</v>
      </c>
      <c r="H335" t="s">
        <v>28</v>
      </c>
      <c r="I335" s="28" t="str">
        <f t="shared" si="5"/>
        <v>Support|Average</v>
      </c>
      <c r="J335" s="31">
        <f>VLOOKUP(Emp[[#This Row],[Bonus Criteria]], Bonus[],2,FALSE)</f>
        <v>2.8000000000000001E-2</v>
      </c>
      <c r="K335" s="32">
        <f>Emp[[#This Row],[Salary]]+Emp[[#This Row],[Salary]]*Emp[[#This Row],[Bonus Percentage]]</f>
        <v>33975.4</v>
      </c>
      <c r="L335"/>
      <c r="N335" s="28"/>
    </row>
    <row r="336" spans="1:14" x14ac:dyDescent="0.2">
      <c r="A336" t="s">
        <v>1133</v>
      </c>
      <c r="B336" t="s">
        <v>1134</v>
      </c>
      <c r="C336" t="s">
        <v>7</v>
      </c>
      <c r="D336" t="s">
        <v>67</v>
      </c>
      <c r="E336" s="3">
        <v>89610</v>
      </c>
      <c r="F336" s="3" t="s">
        <v>2655</v>
      </c>
      <c r="G336" t="s">
        <v>21</v>
      </c>
      <c r="H336" t="s">
        <v>10</v>
      </c>
      <c r="I336" s="28" t="str">
        <f t="shared" si="5"/>
        <v>Marketing|Very Good</v>
      </c>
      <c r="J336" s="31">
        <f>VLOOKUP(Emp[[#This Row],[Bonus Criteria]], Bonus[],2,FALSE)</f>
        <v>9.9000000000000005E-2</v>
      </c>
      <c r="K336" s="32">
        <f>Emp[[#This Row],[Salary]]+Emp[[#This Row],[Salary]]*Emp[[#This Row],[Bonus Percentage]]</f>
        <v>98481.39</v>
      </c>
      <c r="L336"/>
      <c r="N336" s="28"/>
    </row>
    <row r="337" spans="1:14" x14ac:dyDescent="0.2">
      <c r="A337" t="s">
        <v>1622</v>
      </c>
      <c r="B337" t="s">
        <v>1623</v>
      </c>
      <c r="C337" t="s">
        <v>12</v>
      </c>
      <c r="D337" t="s">
        <v>37</v>
      </c>
      <c r="E337" s="3">
        <v>96920</v>
      </c>
      <c r="F337" s="3" t="s">
        <v>2656</v>
      </c>
      <c r="G337" t="s">
        <v>17</v>
      </c>
      <c r="H337" t="s">
        <v>51</v>
      </c>
      <c r="I337" s="28" t="str">
        <f t="shared" si="5"/>
        <v>Product Management|Very Poor</v>
      </c>
      <c r="J337" s="31">
        <f>VLOOKUP(Emp[[#This Row],[Bonus Criteria]], Bonus[],2,FALSE)</f>
        <v>5.0000000000000001E-3</v>
      </c>
      <c r="K337" s="32">
        <f>Emp[[#This Row],[Salary]]+Emp[[#This Row],[Salary]]*Emp[[#This Row],[Bonus Percentage]]</f>
        <v>97404.6</v>
      </c>
      <c r="L337"/>
      <c r="N337" s="28"/>
    </row>
    <row r="338" spans="1:14" x14ac:dyDescent="0.2">
      <c r="A338" t="s">
        <v>1624</v>
      </c>
      <c r="B338" t="s">
        <v>1625</v>
      </c>
      <c r="C338" t="s">
        <v>12</v>
      </c>
      <c r="D338" t="s">
        <v>53</v>
      </c>
      <c r="E338" s="3">
        <v>98400</v>
      </c>
      <c r="F338" s="3" t="s">
        <v>2656</v>
      </c>
      <c r="G338" t="s">
        <v>9</v>
      </c>
      <c r="H338" t="s">
        <v>28</v>
      </c>
      <c r="I338" s="28" t="str">
        <f t="shared" si="5"/>
        <v>Accounting|Average</v>
      </c>
      <c r="J338" s="31">
        <f>VLOOKUP(Emp[[#This Row],[Bonus Criteria]], Bonus[],2,FALSE)</f>
        <v>0.02</v>
      </c>
      <c r="K338" s="32">
        <f>Emp[[#This Row],[Salary]]+Emp[[#This Row],[Salary]]*Emp[[#This Row],[Bonus Percentage]]</f>
        <v>100368</v>
      </c>
      <c r="L338"/>
      <c r="N338" s="28"/>
    </row>
    <row r="339" spans="1:14" x14ac:dyDescent="0.2">
      <c r="A339" t="s">
        <v>1626</v>
      </c>
      <c r="B339" t="s">
        <v>1627</v>
      </c>
      <c r="C339" t="s">
        <v>12</v>
      </c>
      <c r="D339" t="s">
        <v>27</v>
      </c>
      <c r="E339" s="3">
        <v>50020</v>
      </c>
      <c r="F339" s="3" t="s">
        <v>2652</v>
      </c>
      <c r="G339" t="s">
        <v>17</v>
      </c>
      <c r="H339" t="s">
        <v>28</v>
      </c>
      <c r="I339" s="28" t="str">
        <f t="shared" si="5"/>
        <v>Human Resources|Average</v>
      </c>
      <c r="J339" s="31">
        <f>VLOOKUP(Emp[[#This Row],[Bonus Criteria]], Bonus[],2,FALSE)</f>
        <v>2.7E-2</v>
      </c>
      <c r="K339" s="32">
        <f>Emp[[#This Row],[Salary]]+Emp[[#This Row],[Salary]]*Emp[[#This Row],[Bonus Percentage]]</f>
        <v>51370.54</v>
      </c>
      <c r="L339"/>
      <c r="N339" s="28"/>
    </row>
    <row r="340" spans="1:14" x14ac:dyDescent="0.2">
      <c r="A340" t="s">
        <v>1628</v>
      </c>
      <c r="B340" t="s">
        <v>1629</v>
      </c>
      <c r="C340" t="s">
        <v>7</v>
      </c>
      <c r="D340" t="s">
        <v>42</v>
      </c>
      <c r="E340" s="3">
        <v>71210</v>
      </c>
      <c r="F340" s="3" t="s">
        <v>2654</v>
      </c>
      <c r="G340" t="s">
        <v>21</v>
      </c>
      <c r="H340" t="s">
        <v>28</v>
      </c>
      <c r="I340" s="28" t="str">
        <f t="shared" si="5"/>
        <v>Training|Average</v>
      </c>
      <c r="J340" s="31">
        <f>VLOOKUP(Emp[[#This Row],[Bonus Criteria]], Bonus[],2,FALSE)</f>
        <v>0.04</v>
      </c>
      <c r="K340" s="32">
        <f>Emp[[#This Row],[Salary]]+Emp[[#This Row],[Salary]]*Emp[[#This Row],[Bonus Percentage]]</f>
        <v>74058.399999999994</v>
      </c>
      <c r="L340"/>
      <c r="N340" s="28"/>
    </row>
    <row r="341" spans="1:14" x14ac:dyDescent="0.2">
      <c r="A341" t="s">
        <v>1630</v>
      </c>
      <c r="B341" t="s">
        <v>1631</v>
      </c>
      <c r="C341" t="s">
        <v>7</v>
      </c>
      <c r="D341" t="s">
        <v>13</v>
      </c>
      <c r="E341" s="3">
        <v>53180</v>
      </c>
      <c r="F341" s="3" t="s">
        <v>2652</v>
      </c>
      <c r="G341" t="s">
        <v>21</v>
      </c>
      <c r="H341" t="s">
        <v>28</v>
      </c>
      <c r="I341" s="28" t="str">
        <f t="shared" si="5"/>
        <v>Engineering|Average</v>
      </c>
      <c r="J341" s="31">
        <f>VLOOKUP(Emp[[#This Row],[Bonus Criteria]], Bonus[],2,FALSE)</f>
        <v>3.5000000000000003E-2</v>
      </c>
      <c r="K341" s="32">
        <f>Emp[[#This Row],[Salary]]+Emp[[#This Row],[Salary]]*Emp[[#This Row],[Bonus Percentage]]</f>
        <v>55041.3</v>
      </c>
      <c r="L341"/>
      <c r="N341" s="28"/>
    </row>
    <row r="342" spans="1:14" x14ac:dyDescent="0.2">
      <c r="A342" t="s">
        <v>1632</v>
      </c>
      <c r="B342" t="s">
        <v>1633</v>
      </c>
      <c r="C342" t="s">
        <v>12</v>
      </c>
      <c r="D342" t="s">
        <v>27</v>
      </c>
      <c r="E342" s="3">
        <v>107020</v>
      </c>
      <c r="F342" s="3" t="s">
        <v>2657</v>
      </c>
      <c r="G342" t="s">
        <v>21</v>
      </c>
      <c r="H342" t="s">
        <v>28</v>
      </c>
      <c r="I342" s="28" t="str">
        <f t="shared" si="5"/>
        <v>Human Resources|Average</v>
      </c>
      <c r="J342" s="31">
        <f>VLOOKUP(Emp[[#This Row],[Bonus Criteria]], Bonus[],2,FALSE)</f>
        <v>2.7E-2</v>
      </c>
      <c r="K342" s="32">
        <f>Emp[[#This Row],[Salary]]+Emp[[#This Row],[Salary]]*Emp[[#This Row],[Bonus Percentage]]</f>
        <v>109909.54</v>
      </c>
      <c r="L342"/>
      <c r="N342" s="28"/>
    </row>
    <row r="343" spans="1:14" x14ac:dyDescent="0.2">
      <c r="A343" t="s">
        <v>1634</v>
      </c>
      <c r="B343" t="s">
        <v>1635</v>
      </c>
      <c r="C343" t="s">
        <v>12</v>
      </c>
      <c r="D343" t="s">
        <v>50</v>
      </c>
      <c r="E343" s="3">
        <v>58400</v>
      </c>
      <c r="F343" s="3" t="s">
        <v>2652</v>
      </c>
      <c r="G343" t="s">
        <v>9</v>
      </c>
      <c r="H343" t="s">
        <v>28</v>
      </c>
      <c r="I343" s="28" t="str">
        <f t="shared" si="5"/>
        <v>Research and Development|Average</v>
      </c>
      <c r="J343" s="31">
        <f>VLOOKUP(Emp[[#This Row],[Bonus Criteria]], Bonus[],2,FALSE)</f>
        <v>3.3000000000000002E-2</v>
      </c>
      <c r="K343" s="32">
        <f>Emp[[#This Row],[Salary]]+Emp[[#This Row],[Salary]]*Emp[[#This Row],[Bonus Percentage]]</f>
        <v>60327.199999999997</v>
      </c>
      <c r="L343"/>
      <c r="N343" s="28"/>
    </row>
    <row r="344" spans="1:14" x14ac:dyDescent="0.2">
      <c r="A344" t="s">
        <v>1636</v>
      </c>
      <c r="B344" t="s">
        <v>1637</v>
      </c>
      <c r="C344" t="s">
        <v>12</v>
      </c>
      <c r="D344" t="s">
        <v>53</v>
      </c>
      <c r="E344" s="3">
        <v>49000</v>
      </c>
      <c r="F344" s="3" t="s">
        <v>2651</v>
      </c>
      <c r="G344" t="s">
        <v>17</v>
      </c>
      <c r="H344" t="s">
        <v>14</v>
      </c>
      <c r="I344" s="28" t="str">
        <f t="shared" si="5"/>
        <v>Accounting|Good</v>
      </c>
      <c r="J344" s="31">
        <f>VLOOKUP(Emp[[#This Row],[Bonus Criteria]], Bonus[],2,FALSE)</f>
        <v>5.8000000000000003E-2</v>
      </c>
      <c r="K344" s="32">
        <f>Emp[[#This Row],[Salary]]+Emp[[#This Row],[Salary]]*Emp[[#This Row],[Bonus Percentage]]</f>
        <v>51842</v>
      </c>
      <c r="L344"/>
      <c r="N344" s="28"/>
    </row>
    <row r="345" spans="1:14" x14ac:dyDescent="0.2">
      <c r="A345" t="s">
        <v>1638</v>
      </c>
      <c r="B345" t="s">
        <v>1639</v>
      </c>
      <c r="C345" t="s">
        <v>12</v>
      </c>
      <c r="D345" t="s">
        <v>31</v>
      </c>
      <c r="E345" s="3">
        <v>85530</v>
      </c>
      <c r="F345" s="3" t="s">
        <v>2655</v>
      </c>
      <c r="G345" t="s">
        <v>21</v>
      </c>
      <c r="H345" t="s">
        <v>28</v>
      </c>
      <c r="I345" s="28" t="str">
        <f t="shared" si="5"/>
        <v>Services|Average</v>
      </c>
      <c r="J345" s="31">
        <f>VLOOKUP(Emp[[#This Row],[Bonus Criteria]], Bonus[],2,FALSE)</f>
        <v>2.3E-2</v>
      </c>
      <c r="K345" s="32">
        <f>Emp[[#This Row],[Salary]]+Emp[[#This Row],[Salary]]*Emp[[#This Row],[Bonus Percentage]]</f>
        <v>87497.19</v>
      </c>
      <c r="L345"/>
      <c r="N345" s="28"/>
    </row>
    <row r="346" spans="1:14" x14ac:dyDescent="0.2">
      <c r="A346" t="s">
        <v>1640</v>
      </c>
      <c r="B346" t="s">
        <v>1641</v>
      </c>
      <c r="C346" t="s">
        <v>7</v>
      </c>
      <c r="D346" t="s">
        <v>42</v>
      </c>
      <c r="E346" s="3">
        <v>53950</v>
      </c>
      <c r="F346" s="3" t="s">
        <v>2652</v>
      </c>
      <c r="G346" t="s">
        <v>9</v>
      </c>
      <c r="H346" t="s">
        <v>24</v>
      </c>
      <c r="I346" s="28" t="str">
        <f t="shared" si="5"/>
        <v>Training|Poor</v>
      </c>
      <c r="J346" s="31">
        <f>VLOOKUP(Emp[[#This Row],[Bonus Criteria]], Bonus[],2,FALSE)</f>
        <v>1.9E-2</v>
      </c>
      <c r="K346" s="32">
        <f>Emp[[#This Row],[Salary]]+Emp[[#This Row],[Salary]]*Emp[[#This Row],[Bonus Percentage]]</f>
        <v>54975.05</v>
      </c>
      <c r="L346"/>
      <c r="N346" s="28"/>
    </row>
    <row r="347" spans="1:14" x14ac:dyDescent="0.2">
      <c r="A347" t="s">
        <v>1642</v>
      </c>
      <c r="B347" t="s">
        <v>1643</v>
      </c>
      <c r="C347" t="s">
        <v>7</v>
      </c>
      <c r="D347" t="s">
        <v>31</v>
      </c>
      <c r="E347" s="3">
        <v>41140</v>
      </c>
      <c r="F347" s="3" t="s">
        <v>2651</v>
      </c>
      <c r="G347" t="s">
        <v>9</v>
      </c>
      <c r="H347" t="s">
        <v>28</v>
      </c>
      <c r="I347" s="28" t="str">
        <f t="shared" si="5"/>
        <v>Services|Average</v>
      </c>
      <c r="J347" s="31">
        <f>VLOOKUP(Emp[[#This Row],[Bonus Criteria]], Bonus[],2,FALSE)</f>
        <v>2.3E-2</v>
      </c>
      <c r="K347" s="32">
        <f>Emp[[#This Row],[Salary]]+Emp[[#This Row],[Salary]]*Emp[[#This Row],[Bonus Percentage]]</f>
        <v>42086.22</v>
      </c>
      <c r="L347"/>
      <c r="N347" s="28"/>
    </row>
    <row r="348" spans="1:14" x14ac:dyDescent="0.2">
      <c r="A348" t="s">
        <v>1644</v>
      </c>
      <c r="B348" t="s">
        <v>1645</v>
      </c>
      <c r="C348" t="s">
        <v>7</v>
      </c>
      <c r="D348" t="s">
        <v>53</v>
      </c>
      <c r="E348" s="3">
        <v>49920</v>
      </c>
      <c r="F348" s="3" t="s">
        <v>2651</v>
      </c>
      <c r="G348" t="s">
        <v>21</v>
      </c>
      <c r="H348" t="s">
        <v>28</v>
      </c>
      <c r="I348" s="28" t="str">
        <f t="shared" si="5"/>
        <v>Accounting|Average</v>
      </c>
      <c r="J348" s="31">
        <f>VLOOKUP(Emp[[#This Row],[Bonus Criteria]], Bonus[],2,FALSE)</f>
        <v>0.02</v>
      </c>
      <c r="K348" s="32">
        <f>Emp[[#This Row],[Salary]]+Emp[[#This Row],[Salary]]*Emp[[#This Row],[Bonus Percentage]]</f>
        <v>50918.400000000001</v>
      </c>
      <c r="L348"/>
      <c r="N348" s="28"/>
    </row>
    <row r="349" spans="1:14" x14ac:dyDescent="0.2">
      <c r="A349" t="s">
        <v>1646</v>
      </c>
      <c r="B349" t="s">
        <v>1647</v>
      </c>
      <c r="C349" t="s">
        <v>12</v>
      </c>
      <c r="D349" t="s">
        <v>50</v>
      </c>
      <c r="E349" s="3">
        <v>39700</v>
      </c>
      <c r="F349" s="3" t="s">
        <v>2650</v>
      </c>
      <c r="G349" t="s">
        <v>9</v>
      </c>
      <c r="H349" t="s">
        <v>28</v>
      </c>
      <c r="I349" s="28" t="str">
        <f t="shared" si="5"/>
        <v>Research and Development|Average</v>
      </c>
      <c r="J349" s="31">
        <f>VLOOKUP(Emp[[#This Row],[Bonus Criteria]], Bonus[],2,FALSE)</f>
        <v>3.3000000000000002E-2</v>
      </c>
      <c r="K349" s="32">
        <f>Emp[[#This Row],[Salary]]+Emp[[#This Row],[Salary]]*Emp[[#This Row],[Bonus Percentage]]</f>
        <v>41010.1</v>
      </c>
      <c r="L349"/>
      <c r="N349" s="28"/>
    </row>
    <row r="350" spans="1:14" x14ac:dyDescent="0.2">
      <c r="A350" t="s">
        <v>1648</v>
      </c>
      <c r="B350" t="s">
        <v>1649</v>
      </c>
      <c r="C350" t="s">
        <v>7</v>
      </c>
      <c r="D350" t="s">
        <v>8</v>
      </c>
      <c r="E350" s="3">
        <v>53540</v>
      </c>
      <c r="F350" s="3" t="s">
        <v>2652</v>
      </c>
      <c r="G350" t="s">
        <v>17</v>
      </c>
      <c r="H350" t="s">
        <v>24</v>
      </c>
      <c r="I350" s="28" t="str">
        <f t="shared" si="5"/>
        <v>Sales|Poor</v>
      </c>
      <c r="J350" s="31">
        <f>VLOOKUP(Emp[[#This Row],[Bonus Criteria]], Bonus[],2,FALSE)</f>
        <v>1.2E-2</v>
      </c>
      <c r="K350" s="32">
        <f>Emp[[#This Row],[Salary]]+Emp[[#This Row],[Salary]]*Emp[[#This Row],[Bonus Percentage]]</f>
        <v>54182.48</v>
      </c>
      <c r="L350"/>
      <c r="N350" s="28"/>
    </row>
    <row r="351" spans="1:14" x14ac:dyDescent="0.2">
      <c r="A351" t="s">
        <v>1650</v>
      </c>
      <c r="B351" t="s">
        <v>1651</v>
      </c>
      <c r="C351" t="s">
        <v>12</v>
      </c>
      <c r="D351" t="s">
        <v>67</v>
      </c>
      <c r="E351" s="3">
        <v>43900</v>
      </c>
      <c r="F351" s="3" t="s">
        <v>2651</v>
      </c>
      <c r="G351" t="s">
        <v>21</v>
      </c>
      <c r="H351" t="s">
        <v>14</v>
      </c>
      <c r="I351" s="28" t="str">
        <f t="shared" si="5"/>
        <v>Marketing|Good</v>
      </c>
      <c r="J351" s="31">
        <f>VLOOKUP(Emp[[#This Row],[Bonus Criteria]], Bonus[],2,FALSE)</f>
        <v>5.8000000000000003E-2</v>
      </c>
      <c r="K351" s="32">
        <f>Emp[[#This Row],[Salary]]+Emp[[#This Row],[Salary]]*Emp[[#This Row],[Bonus Percentage]]</f>
        <v>46446.2</v>
      </c>
      <c r="L351"/>
      <c r="N351" s="28"/>
    </row>
    <row r="352" spans="1:14" x14ac:dyDescent="0.2">
      <c r="A352" t="s">
        <v>1652</v>
      </c>
      <c r="B352" t="s">
        <v>1653</v>
      </c>
      <c r="C352" t="s">
        <v>7</v>
      </c>
      <c r="D352" t="s">
        <v>27</v>
      </c>
      <c r="E352" s="3">
        <v>29420</v>
      </c>
      <c r="F352" s="3" t="s">
        <v>2649</v>
      </c>
      <c r="G352" t="s">
        <v>21</v>
      </c>
      <c r="H352" t="s">
        <v>28</v>
      </c>
      <c r="I352" s="28" t="str">
        <f t="shared" si="5"/>
        <v>Human Resources|Average</v>
      </c>
      <c r="J352" s="31">
        <f>VLOOKUP(Emp[[#This Row],[Bonus Criteria]], Bonus[],2,FALSE)</f>
        <v>2.7E-2</v>
      </c>
      <c r="K352" s="32">
        <f>Emp[[#This Row],[Salary]]+Emp[[#This Row],[Salary]]*Emp[[#This Row],[Bonus Percentage]]</f>
        <v>30214.34</v>
      </c>
      <c r="L352"/>
      <c r="N352" s="28"/>
    </row>
    <row r="353" spans="1:14" x14ac:dyDescent="0.2">
      <c r="A353" t="s">
        <v>1654</v>
      </c>
      <c r="B353" t="s">
        <v>1655</v>
      </c>
      <c r="C353" t="s">
        <v>12</v>
      </c>
      <c r="D353" t="s">
        <v>20</v>
      </c>
      <c r="E353" s="3">
        <v>58280</v>
      </c>
      <c r="F353" s="3" t="s">
        <v>2652</v>
      </c>
      <c r="G353" t="s">
        <v>17</v>
      </c>
      <c r="H353" t="s">
        <v>28</v>
      </c>
      <c r="I353" s="28" t="str">
        <f t="shared" si="5"/>
        <v>Legal|Average</v>
      </c>
      <c r="J353" s="31">
        <f>VLOOKUP(Emp[[#This Row],[Bonus Criteria]], Bonus[],2,FALSE)</f>
        <v>2.1000000000000001E-2</v>
      </c>
      <c r="K353" s="32">
        <f>Emp[[#This Row],[Salary]]+Emp[[#This Row],[Salary]]*Emp[[#This Row],[Bonus Percentage]]</f>
        <v>59503.88</v>
      </c>
      <c r="L353"/>
      <c r="N353" s="28"/>
    </row>
    <row r="354" spans="1:14" x14ac:dyDescent="0.2">
      <c r="A354" t="s">
        <v>1656</v>
      </c>
      <c r="B354" t="s">
        <v>1657</v>
      </c>
      <c r="C354" t="s">
        <v>12</v>
      </c>
      <c r="D354" t="s">
        <v>50</v>
      </c>
      <c r="E354" s="3">
        <v>67980</v>
      </c>
      <c r="F354" s="3" t="s">
        <v>2653</v>
      </c>
      <c r="G354" t="s">
        <v>9</v>
      </c>
      <c r="H354" t="s">
        <v>28</v>
      </c>
      <c r="I354" s="28" t="str">
        <f t="shared" si="5"/>
        <v>Research and Development|Average</v>
      </c>
      <c r="J354" s="31">
        <f>VLOOKUP(Emp[[#This Row],[Bonus Criteria]], Bonus[],2,FALSE)</f>
        <v>3.3000000000000002E-2</v>
      </c>
      <c r="K354" s="32">
        <f>Emp[[#This Row],[Salary]]+Emp[[#This Row],[Salary]]*Emp[[#This Row],[Bonus Percentage]]</f>
        <v>70223.34</v>
      </c>
      <c r="L354"/>
      <c r="N354" s="28"/>
    </row>
    <row r="355" spans="1:14" x14ac:dyDescent="0.2">
      <c r="A355" t="s">
        <v>1658</v>
      </c>
      <c r="B355" t="s">
        <v>1659</v>
      </c>
      <c r="C355" t="s">
        <v>7</v>
      </c>
      <c r="D355" t="s">
        <v>20</v>
      </c>
      <c r="E355" s="3">
        <v>49760</v>
      </c>
      <c r="F355" s="3" t="s">
        <v>2651</v>
      </c>
      <c r="G355" t="s">
        <v>17</v>
      </c>
      <c r="H355" t="s">
        <v>10</v>
      </c>
      <c r="I355" s="28" t="str">
        <f t="shared" si="5"/>
        <v>Legal|Very Good</v>
      </c>
      <c r="J355" s="31">
        <f>VLOOKUP(Emp[[#This Row],[Bonus Criteria]], Bonus[],2,FALSE)</f>
        <v>6.4000000000000001E-2</v>
      </c>
      <c r="K355" s="32">
        <f>Emp[[#This Row],[Salary]]+Emp[[#This Row],[Salary]]*Emp[[#This Row],[Bonus Percentage]]</f>
        <v>52944.639999999999</v>
      </c>
      <c r="L355"/>
      <c r="N355" s="28"/>
    </row>
    <row r="356" spans="1:14" x14ac:dyDescent="0.2">
      <c r="A356" t="s">
        <v>1660</v>
      </c>
      <c r="B356" t="s">
        <v>1661</v>
      </c>
      <c r="C356" t="s">
        <v>7</v>
      </c>
      <c r="D356" t="s">
        <v>31</v>
      </c>
      <c r="E356" s="3">
        <v>69910</v>
      </c>
      <c r="F356" s="3" t="s">
        <v>2653</v>
      </c>
      <c r="G356" t="s">
        <v>21</v>
      </c>
      <c r="H356" t="s">
        <v>14</v>
      </c>
      <c r="I356" s="28" t="str">
        <f t="shared" si="5"/>
        <v>Services|Good</v>
      </c>
      <c r="J356" s="31">
        <f>VLOOKUP(Emp[[#This Row],[Bonus Criteria]], Bonus[],2,FALSE)</f>
        <v>5.2999999999999999E-2</v>
      </c>
      <c r="K356" s="32">
        <f>Emp[[#This Row],[Salary]]+Emp[[#This Row],[Salary]]*Emp[[#This Row],[Bonus Percentage]]</f>
        <v>73615.23</v>
      </c>
      <c r="L356"/>
      <c r="N356" s="28"/>
    </row>
    <row r="357" spans="1:14" x14ac:dyDescent="0.2">
      <c r="A357" t="s">
        <v>1662</v>
      </c>
      <c r="B357" t="s">
        <v>1663</v>
      </c>
      <c r="C357" t="s">
        <v>7</v>
      </c>
      <c r="D357" t="s">
        <v>42</v>
      </c>
      <c r="E357" s="3">
        <v>112370</v>
      </c>
      <c r="F357" s="3" t="s">
        <v>2658</v>
      </c>
      <c r="G357" t="s">
        <v>21</v>
      </c>
      <c r="H357" t="s">
        <v>28</v>
      </c>
      <c r="I357" s="28" t="str">
        <f t="shared" si="5"/>
        <v>Training|Average</v>
      </c>
      <c r="J357" s="31">
        <f>VLOOKUP(Emp[[#This Row],[Bonus Criteria]], Bonus[],2,FALSE)</f>
        <v>0.04</v>
      </c>
      <c r="K357" s="32">
        <f>Emp[[#This Row],[Salary]]+Emp[[#This Row],[Salary]]*Emp[[#This Row],[Bonus Percentage]]</f>
        <v>116864.8</v>
      </c>
      <c r="L357"/>
      <c r="N357" s="28"/>
    </row>
    <row r="358" spans="1:14" x14ac:dyDescent="0.2">
      <c r="A358" t="s">
        <v>1664</v>
      </c>
      <c r="B358" t="s">
        <v>1665</v>
      </c>
      <c r="C358" t="s">
        <v>7</v>
      </c>
      <c r="D358" t="s">
        <v>20</v>
      </c>
      <c r="E358" s="3">
        <v>28580</v>
      </c>
      <c r="F358" s="3" t="s">
        <v>2649</v>
      </c>
      <c r="G358" t="s">
        <v>17</v>
      </c>
      <c r="H358" t="s">
        <v>28</v>
      </c>
      <c r="I358" s="28" t="str">
        <f t="shared" si="5"/>
        <v>Legal|Average</v>
      </c>
      <c r="J358" s="31">
        <f>VLOOKUP(Emp[[#This Row],[Bonus Criteria]], Bonus[],2,FALSE)</f>
        <v>2.1000000000000001E-2</v>
      </c>
      <c r="K358" s="32">
        <f>Emp[[#This Row],[Salary]]+Emp[[#This Row],[Salary]]*Emp[[#This Row],[Bonus Percentage]]</f>
        <v>29180.18</v>
      </c>
      <c r="L358"/>
      <c r="N358" s="28"/>
    </row>
    <row r="359" spans="1:14" x14ac:dyDescent="0.2">
      <c r="A359" t="s">
        <v>1666</v>
      </c>
      <c r="B359" t="s">
        <v>1667</v>
      </c>
      <c r="C359" t="s">
        <v>7</v>
      </c>
      <c r="D359" t="s">
        <v>53</v>
      </c>
      <c r="E359" s="3">
        <v>43590</v>
      </c>
      <c r="F359" s="3" t="s">
        <v>2651</v>
      </c>
      <c r="G359" t="s">
        <v>17</v>
      </c>
      <c r="H359" t="s">
        <v>24</v>
      </c>
      <c r="I359" s="28" t="str">
        <f t="shared" si="5"/>
        <v>Accounting|Poor</v>
      </c>
      <c r="J359" s="31">
        <f>VLOOKUP(Emp[[#This Row],[Bonus Criteria]], Bonus[],2,FALSE)</f>
        <v>1.2E-2</v>
      </c>
      <c r="K359" s="32">
        <f>Emp[[#This Row],[Salary]]+Emp[[#This Row],[Salary]]*Emp[[#This Row],[Bonus Percentage]]</f>
        <v>44113.08</v>
      </c>
      <c r="L359"/>
      <c r="N359" s="28"/>
    </row>
    <row r="360" spans="1:14" x14ac:dyDescent="0.2">
      <c r="A360" t="s">
        <v>1169</v>
      </c>
      <c r="B360" t="s">
        <v>1170</v>
      </c>
      <c r="C360" t="s">
        <v>7</v>
      </c>
      <c r="D360" t="s">
        <v>42</v>
      </c>
      <c r="E360" s="3">
        <v>88330</v>
      </c>
      <c r="F360" s="3" t="s">
        <v>2655</v>
      </c>
      <c r="G360" t="s">
        <v>21</v>
      </c>
      <c r="H360" t="s">
        <v>14</v>
      </c>
      <c r="I360" s="28" t="str">
        <f t="shared" si="5"/>
        <v>Training|Good</v>
      </c>
      <c r="J360" s="31">
        <f>VLOOKUP(Emp[[#This Row],[Bonus Criteria]], Bonus[],2,FALSE)</f>
        <v>5.8999999999999997E-2</v>
      </c>
      <c r="K360" s="32">
        <f>Emp[[#This Row],[Salary]]+Emp[[#This Row],[Salary]]*Emp[[#This Row],[Bonus Percentage]]</f>
        <v>93541.47</v>
      </c>
      <c r="L360"/>
      <c r="N360" s="28"/>
    </row>
    <row r="361" spans="1:14" x14ac:dyDescent="0.2">
      <c r="A361" t="s">
        <v>1668</v>
      </c>
      <c r="B361" t="s">
        <v>1669</v>
      </c>
      <c r="C361" t="s">
        <v>978</v>
      </c>
      <c r="D361" t="s">
        <v>42</v>
      </c>
      <c r="E361" s="3">
        <v>78840</v>
      </c>
      <c r="F361" s="3" t="s">
        <v>2654</v>
      </c>
      <c r="G361" t="s">
        <v>9</v>
      </c>
      <c r="H361" t="s">
        <v>28</v>
      </c>
      <c r="I361" s="28" t="str">
        <f t="shared" si="5"/>
        <v>Training|Average</v>
      </c>
      <c r="J361" s="31">
        <f>VLOOKUP(Emp[[#This Row],[Bonus Criteria]], Bonus[],2,FALSE)</f>
        <v>0.04</v>
      </c>
      <c r="K361" s="32">
        <f>Emp[[#This Row],[Salary]]+Emp[[#This Row],[Salary]]*Emp[[#This Row],[Bonus Percentage]]</f>
        <v>81993.600000000006</v>
      </c>
      <c r="L361"/>
      <c r="N361" s="28"/>
    </row>
    <row r="362" spans="1:14" x14ac:dyDescent="0.2">
      <c r="A362" t="s">
        <v>1671</v>
      </c>
      <c r="B362" t="s">
        <v>1672</v>
      </c>
      <c r="C362" t="s">
        <v>7</v>
      </c>
      <c r="D362" t="s">
        <v>31</v>
      </c>
      <c r="E362" s="3">
        <v>77100</v>
      </c>
      <c r="F362" s="3" t="s">
        <v>2654</v>
      </c>
      <c r="G362" t="s">
        <v>21</v>
      </c>
      <c r="H362" t="s">
        <v>14</v>
      </c>
      <c r="I362" s="28" t="str">
        <f t="shared" si="5"/>
        <v>Services|Good</v>
      </c>
      <c r="J362" s="31">
        <f>VLOOKUP(Emp[[#This Row],[Bonus Criteria]], Bonus[],2,FALSE)</f>
        <v>5.2999999999999999E-2</v>
      </c>
      <c r="K362" s="32">
        <f>Emp[[#This Row],[Salary]]+Emp[[#This Row],[Salary]]*Emp[[#This Row],[Bonus Percentage]]</f>
        <v>81186.3</v>
      </c>
      <c r="L362"/>
      <c r="N362" s="28"/>
    </row>
    <row r="363" spans="1:14" x14ac:dyDescent="0.2">
      <c r="A363" t="s">
        <v>1151</v>
      </c>
      <c r="B363" t="s">
        <v>1673</v>
      </c>
      <c r="C363" t="s">
        <v>12</v>
      </c>
      <c r="D363" t="s">
        <v>67</v>
      </c>
      <c r="E363" s="3">
        <v>66020</v>
      </c>
      <c r="F363" s="3" t="s">
        <v>2653</v>
      </c>
      <c r="G363" t="s">
        <v>9</v>
      </c>
      <c r="H363" t="s">
        <v>10</v>
      </c>
      <c r="I363" s="28" t="str">
        <f t="shared" si="5"/>
        <v>Marketing|Very Good</v>
      </c>
      <c r="J363" s="31">
        <f>VLOOKUP(Emp[[#This Row],[Bonus Criteria]], Bonus[],2,FALSE)</f>
        <v>9.9000000000000005E-2</v>
      </c>
      <c r="K363" s="32">
        <f>Emp[[#This Row],[Salary]]+Emp[[#This Row],[Salary]]*Emp[[#This Row],[Bonus Percentage]]</f>
        <v>72555.98</v>
      </c>
      <c r="L363"/>
      <c r="N363" s="28"/>
    </row>
    <row r="364" spans="1:14" x14ac:dyDescent="0.2">
      <c r="A364" t="s">
        <v>1674</v>
      </c>
      <c r="B364" t="s">
        <v>1675</v>
      </c>
      <c r="C364" t="s">
        <v>12</v>
      </c>
      <c r="D364" t="s">
        <v>23</v>
      </c>
      <c r="E364" s="3">
        <v>70930</v>
      </c>
      <c r="F364" s="3" t="s">
        <v>2654</v>
      </c>
      <c r="G364" t="s">
        <v>21</v>
      </c>
      <c r="H364" t="s">
        <v>28</v>
      </c>
      <c r="I364" s="28" t="str">
        <f t="shared" si="5"/>
        <v>Support|Average</v>
      </c>
      <c r="J364" s="31">
        <f>VLOOKUP(Emp[[#This Row],[Bonus Criteria]], Bonus[],2,FALSE)</f>
        <v>2.8000000000000001E-2</v>
      </c>
      <c r="K364" s="32">
        <f>Emp[[#This Row],[Salary]]+Emp[[#This Row],[Salary]]*Emp[[#This Row],[Bonus Percentage]]</f>
        <v>72916.039999999994</v>
      </c>
      <c r="L364"/>
      <c r="N364" s="28"/>
    </row>
    <row r="365" spans="1:14" x14ac:dyDescent="0.2">
      <c r="A365" t="s">
        <v>1676</v>
      </c>
      <c r="B365" t="s">
        <v>1677</v>
      </c>
      <c r="C365" t="s">
        <v>7</v>
      </c>
      <c r="D365" t="s">
        <v>20</v>
      </c>
      <c r="E365" s="3">
        <v>40980</v>
      </c>
      <c r="F365" s="3" t="s">
        <v>2651</v>
      </c>
      <c r="G365" t="s">
        <v>21</v>
      </c>
      <c r="H365" t="s">
        <v>51</v>
      </c>
      <c r="I365" s="28" t="str">
        <f t="shared" si="5"/>
        <v>Legal|Very Poor</v>
      </c>
      <c r="J365" s="31">
        <f>VLOOKUP(Emp[[#This Row],[Bonus Criteria]], Bonus[],2,FALSE)</f>
        <v>5.0000000000000001E-3</v>
      </c>
      <c r="K365" s="32">
        <f>Emp[[#This Row],[Salary]]+Emp[[#This Row],[Salary]]*Emp[[#This Row],[Bonus Percentage]]</f>
        <v>41184.9</v>
      </c>
      <c r="L365"/>
      <c r="N365" s="28"/>
    </row>
    <row r="366" spans="1:14" x14ac:dyDescent="0.2">
      <c r="A366" t="s">
        <v>1678</v>
      </c>
      <c r="B366" t="s">
        <v>1679</v>
      </c>
      <c r="C366" t="s">
        <v>7</v>
      </c>
      <c r="D366" t="s">
        <v>67</v>
      </c>
      <c r="E366" s="3">
        <v>48980</v>
      </c>
      <c r="F366" s="3" t="s">
        <v>2651</v>
      </c>
      <c r="G366" t="s">
        <v>21</v>
      </c>
      <c r="H366" t="s">
        <v>51</v>
      </c>
      <c r="I366" s="28" t="str">
        <f t="shared" si="5"/>
        <v>Marketing|Very Poor</v>
      </c>
      <c r="J366" s="31">
        <f>VLOOKUP(Emp[[#This Row],[Bonus Criteria]], Bonus[],2,FALSE)</f>
        <v>5.0000000000000001E-3</v>
      </c>
      <c r="K366" s="32">
        <f>Emp[[#This Row],[Salary]]+Emp[[#This Row],[Salary]]*Emp[[#This Row],[Bonus Percentage]]</f>
        <v>49224.9</v>
      </c>
      <c r="L366"/>
      <c r="N366" s="28"/>
    </row>
    <row r="367" spans="1:14" x14ac:dyDescent="0.2">
      <c r="A367" t="s">
        <v>1680</v>
      </c>
      <c r="B367" t="s">
        <v>1681</v>
      </c>
      <c r="C367" t="s">
        <v>7</v>
      </c>
      <c r="D367" t="s">
        <v>42</v>
      </c>
      <c r="E367" s="3">
        <v>110820</v>
      </c>
      <c r="F367" s="3" t="s">
        <v>2658</v>
      </c>
      <c r="G367" t="s">
        <v>21</v>
      </c>
      <c r="H367" t="s">
        <v>14</v>
      </c>
      <c r="I367" s="28" t="str">
        <f t="shared" si="5"/>
        <v>Training|Good</v>
      </c>
      <c r="J367" s="31">
        <f>VLOOKUP(Emp[[#This Row],[Bonus Criteria]], Bonus[],2,FALSE)</f>
        <v>5.8999999999999997E-2</v>
      </c>
      <c r="K367" s="32">
        <f>Emp[[#This Row],[Salary]]+Emp[[#This Row],[Salary]]*Emp[[#This Row],[Bonus Percentage]]</f>
        <v>117358.38</v>
      </c>
      <c r="L367"/>
      <c r="N367" s="28"/>
    </row>
    <row r="368" spans="1:14" x14ac:dyDescent="0.2">
      <c r="A368" t="s">
        <v>1682</v>
      </c>
      <c r="B368" t="s">
        <v>1683</v>
      </c>
      <c r="C368" t="s">
        <v>12</v>
      </c>
      <c r="D368" t="s">
        <v>34</v>
      </c>
      <c r="E368" s="3">
        <v>61690</v>
      </c>
      <c r="F368" s="3" t="s">
        <v>2653</v>
      </c>
      <c r="G368" t="s">
        <v>17</v>
      </c>
      <c r="H368" t="s">
        <v>14</v>
      </c>
      <c r="I368" s="28" t="str">
        <f t="shared" si="5"/>
        <v>Business Development|Good</v>
      </c>
      <c r="J368" s="31">
        <f>VLOOKUP(Emp[[#This Row],[Bonus Criteria]], Bonus[],2,FALSE)</f>
        <v>0.05</v>
      </c>
      <c r="K368" s="32">
        <f>Emp[[#This Row],[Salary]]+Emp[[#This Row],[Salary]]*Emp[[#This Row],[Bonus Percentage]]</f>
        <v>64774.5</v>
      </c>
      <c r="L368"/>
      <c r="N368" s="28"/>
    </row>
    <row r="369" spans="1:14" x14ac:dyDescent="0.2">
      <c r="A369" t="s">
        <v>1684</v>
      </c>
      <c r="B369" t="s">
        <v>1685</v>
      </c>
      <c r="C369" t="s">
        <v>978</v>
      </c>
      <c r="D369" t="s">
        <v>23</v>
      </c>
      <c r="E369" s="3">
        <v>104800</v>
      </c>
      <c r="F369" s="3" t="s">
        <v>2657</v>
      </c>
      <c r="G369" t="s">
        <v>9</v>
      </c>
      <c r="H369" t="s">
        <v>28</v>
      </c>
      <c r="I369" s="28" t="str">
        <f t="shared" si="5"/>
        <v>Support|Average</v>
      </c>
      <c r="J369" s="31">
        <f>VLOOKUP(Emp[[#This Row],[Bonus Criteria]], Bonus[],2,FALSE)</f>
        <v>2.8000000000000001E-2</v>
      </c>
      <c r="K369" s="32">
        <f>Emp[[#This Row],[Salary]]+Emp[[#This Row],[Salary]]*Emp[[#This Row],[Bonus Percentage]]</f>
        <v>107734.39999999999</v>
      </c>
      <c r="L369"/>
      <c r="N369" s="28"/>
    </row>
    <row r="370" spans="1:14" x14ac:dyDescent="0.2">
      <c r="A370" t="s">
        <v>1165</v>
      </c>
      <c r="B370" t="s">
        <v>1686</v>
      </c>
      <c r="C370" t="s">
        <v>7</v>
      </c>
      <c r="D370" t="s">
        <v>53</v>
      </c>
      <c r="E370" s="3">
        <v>56280</v>
      </c>
      <c r="F370" s="3" t="s">
        <v>2652</v>
      </c>
      <c r="G370" t="s">
        <v>21</v>
      </c>
      <c r="H370" t="s">
        <v>24</v>
      </c>
      <c r="I370" s="28" t="str">
        <f t="shared" si="5"/>
        <v>Accounting|Poor</v>
      </c>
      <c r="J370" s="31">
        <f>VLOOKUP(Emp[[#This Row],[Bonus Criteria]], Bonus[],2,FALSE)</f>
        <v>1.2E-2</v>
      </c>
      <c r="K370" s="32">
        <f>Emp[[#This Row],[Salary]]+Emp[[#This Row],[Salary]]*Emp[[#This Row],[Bonus Percentage]]</f>
        <v>56955.360000000001</v>
      </c>
      <c r="L370"/>
      <c r="N370" s="28"/>
    </row>
    <row r="371" spans="1:14" x14ac:dyDescent="0.2">
      <c r="A371" t="s">
        <v>1687</v>
      </c>
      <c r="B371" t="s">
        <v>1688</v>
      </c>
      <c r="C371" t="s">
        <v>7</v>
      </c>
      <c r="D371" t="s">
        <v>13</v>
      </c>
      <c r="E371" s="3">
        <v>88380</v>
      </c>
      <c r="F371" s="3" t="s">
        <v>2655</v>
      </c>
      <c r="G371" t="s">
        <v>21</v>
      </c>
      <c r="H371" t="s">
        <v>14</v>
      </c>
      <c r="I371" s="28" t="str">
        <f t="shared" si="5"/>
        <v>Engineering|Good</v>
      </c>
      <c r="J371" s="31">
        <f>VLOOKUP(Emp[[#This Row],[Bonus Criteria]], Bonus[],2,FALSE)</f>
        <v>4.2999999999999997E-2</v>
      </c>
      <c r="K371" s="32">
        <f>Emp[[#This Row],[Salary]]+Emp[[#This Row],[Salary]]*Emp[[#This Row],[Bonus Percentage]]</f>
        <v>92180.34</v>
      </c>
      <c r="L371"/>
      <c r="N371" s="28"/>
    </row>
    <row r="372" spans="1:14" x14ac:dyDescent="0.2">
      <c r="A372" t="s">
        <v>1689</v>
      </c>
      <c r="B372" t="s">
        <v>1690</v>
      </c>
      <c r="C372" t="s">
        <v>7</v>
      </c>
      <c r="D372" t="s">
        <v>13</v>
      </c>
      <c r="E372" s="3">
        <v>52590</v>
      </c>
      <c r="F372" s="3" t="s">
        <v>2652</v>
      </c>
      <c r="G372" t="s">
        <v>9</v>
      </c>
      <c r="H372" t="s">
        <v>14</v>
      </c>
      <c r="I372" s="28" t="str">
        <f t="shared" si="5"/>
        <v>Engineering|Good</v>
      </c>
      <c r="J372" s="31">
        <f>VLOOKUP(Emp[[#This Row],[Bonus Criteria]], Bonus[],2,FALSE)</f>
        <v>4.2999999999999997E-2</v>
      </c>
      <c r="K372" s="32">
        <f>Emp[[#This Row],[Salary]]+Emp[[#This Row],[Salary]]*Emp[[#This Row],[Bonus Percentage]]</f>
        <v>54851.37</v>
      </c>
      <c r="L372"/>
      <c r="N372" s="28"/>
    </row>
    <row r="373" spans="1:14" x14ac:dyDescent="0.2">
      <c r="A373" t="s">
        <v>1691</v>
      </c>
      <c r="B373" t="s">
        <v>1692</v>
      </c>
      <c r="C373" t="s">
        <v>7</v>
      </c>
      <c r="D373" t="s">
        <v>31</v>
      </c>
      <c r="E373" s="3">
        <v>47650</v>
      </c>
      <c r="F373" s="3" t="s">
        <v>2651</v>
      </c>
      <c r="G373" t="s">
        <v>17</v>
      </c>
      <c r="H373" t="s">
        <v>24</v>
      </c>
      <c r="I373" s="28" t="str">
        <f t="shared" si="5"/>
        <v>Services|Poor</v>
      </c>
      <c r="J373" s="31">
        <f>VLOOKUP(Emp[[#This Row],[Bonus Criteria]], Bonus[],2,FALSE)</f>
        <v>1.4999999999999999E-2</v>
      </c>
      <c r="K373" s="32">
        <f>Emp[[#This Row],[Salary]]+Emp[[#This Row],[Salary]]*Emp[[#This Row],[Bonus Percentage]]</f>
        <v>48364.75</v>
      </c>
      <c r="L373"/>
      <c r="N373" s="28"/>
    </row>
    <row r="374" spans="1:14" x14ac:dyDescent="0.2">
      <c r="A374" t="s">
        <v>1693</v>
      </c>
      <c r="B374" t="s">
        <v>1694</v>
      </c>
      <c r="C374" t="s">
        <v>12</v>
      </c>
      <c r="D374" t="s">
        <v>8</v>
      </c>
      <c r="E374" s="3">
        <v>72350</v>
      </c>
      <c r="F374" s="3" t="s">
        <v>2654</v>
      </c>
      <c r="G374" t="s">
        <v>17</v>
      </c>
      <c r="H374" t="s">
        <v>14</v>
      </c>
      <c r="I374" s="28" t="str">
        <f t="shared" si="5"/>
        <v>Sales|Good</v>
      </c>
      <c r="J374" s="31">
        <f>VLOOKUP(Emp[[#This Row],[Bonus Criteria]], Bonus[],2,FALSE)</f>
        <v>5.0999999999999997E-2</v>
      </c>
      <c r="K374" s="32">
        <f>Emp[[#This Row],[Salary]]+Emp[[#This Row],[Salary]]*Emp[[#This Row],[Bonus Percentage]]</f>
        <v>76039.850000000006</v>
      </c>
      <c r="L374"/>
      <c r="N374" s="28"/>
    </row>
    <row r="375" spans="1:14" x14ac:dyDescent="0.2">
      <c r="A375" t="s">
        <v>1695</v>
      </c>
      <c r="B375" t="s">
        <v>1696</v>
      </c>
      <c r="C375" t="s">
        <v>12</v>
      </c>
      <c r="D375" t="s">
        <v>53</v>
      </c>
      <c r="E375" s="3">
        <v>39940</v>
      </c>
      <c r="F375" s="3" t="s">
        <v>2650</v>
      </c>
      <c r="G375" t="s">
        <v>9</v>
      </c>
      <c r="H375" t="s">
        <v>28</v>
      </c>
      <c r="I375" s="28" t="str">
        <f t="shared" si="5"/>
        <v>Accounting|Average</v>
      </c>
      <c r="J375" s="31">
        <f>VLOOKUP(Emp[[#This Row],[Bonus Criteria]], Bonus[],2,FALSE)</f>
        <v>0.02</v>
      </c>
      <c r="K375" s="32">
        <f>Emp[[#This Row],[Salary]]+Emp[[#This Row],[Salary]]*Emp[[#This Row],[Bonus Percentage]]</f>
        <v>40738.800000000003</v>
      </c>
      <c r="L375"/>
      <c r="N375" s="28"/>
    </row>
    <row r="376" spans="1:14" x14ac:dyDescent="0.2">
      <c r="A376" t="s">
        <v>1697</v>
      </c>
      <c r="B376" t="s">
        <v>1698</v>
      </c>
      <c r="C376" t="s">
        <v>7</v>
      </c>
      <c r="D376" t="s">
        <v>50</v>
      </c>
      <c r="E376" s="3">
        <v>28130</v>
      </c>
      <c r="F376" s="3" t="s">
        <v>2649</v>
      </c>
      <c r="G376" t="s">
        <v>17</v>
      </c>
      <c r="H376" t="s">
        <v>24</v>
      </c>
      <c r="I376" s="28" t="str">
        <f t="shared" si="5"/>
        <v>Research and Development|Poor</v>
      </c>
      <c r="J376" s="31">
        <f>VLOOKUP(Emp[[#This Row],[Bonus Criteria]], Bonus[],2,FALSE)</f>
        <v>0.02</v>
      </c>
      <c r="K376" s="32">
        <f>Emp[[#This Row],[Salary]]+Emp[[#This Row],[Salary]]*Emp[[#This Row],[Bonus Percentage]]</f>
        <v>28692.6</v>
      </c>
      <c r="L376"/>
      <c r="N376" s="28"/>
    </row>
    <row r="377" spans="1:14" x14ac:dyDescent="0.2">
      <c r="A377" t="s">
        <v>1699</v>
      </c>
      <c r="B377" t="s">
        <v>1700</v>
      </c>
      <c r="C377" t="s">
        <v>978</v>
      </c>
      <c r="D377" t="s">
        <v>13</v>
      </c>
      <c r="E377" s="3">
        <v>69460</v>
      </c>
      <c r="F377" s="3" t="s">
        <v>2653</v>
      </c>
      <c r="G377" t="s">
        <v>17</v>
      </c>
      <c r="H377" t="s">
        <v>10</v>
      </c>
      <c r="I377" s="28" t="str">
        <f t="shared" si="5"/>
        <v>Engineering|Very Good</v>
      </c>
      <c r="J377" s="31">
        <f>VLOOKUP(Emp[[#This Row],[Bonus Criteria]], Bonus[],2,FALSE)</f>
        <v>6.0999999999999999E-2</v>
      </c>
      <c r="K377" s="32">
        <f>Emp[[#This Row],[Salary]]+Emp[[#This Row],[Salary]]*Emp[[#This Row],[Bonus Percentage]]</f>
        <v>73697.06</v>
      </c>
      <c r="L377"/>
      <c r="N377" s="28"/>
    </row>
    <row r="378" spans="1:14" x14ac:dyDescent="0.2">
      <c r="A378" t="s">
        <v>1701</v>
      </c>
      <c r="B378" t="s">
        <v>1702</v>
      </c>
      <c r="C378" t="s">
        <v>7</v>
      </c>
      <c r="D378" t="s">
        <v>31</v>
      </c>
      <c r="E378" s="3">
        <v>109030</v>
      </c>
      <c r="F378" s="3" t="s">
        <v>2657</v>
      </c>
      <c r="G378" t="s">
        <v>17</v>
      </c>
      <c r="H378" t="s">
        <v>10</v>
      </c>
      <c r="I378" s="28" t="str">
        <f t="shared" si="5"/>
        <v>Services|Very Good</v>
      </c>
      <c r="J378" s="31">
        <f>VLOOKUP(Emp[[#This Row],[Bonus Criteria]], Bonus[],2,FALSE)</f>
        <v>7.1999999999999995E-2</v>
      </c>
      <c r="K378" s="32">
        <f>Emp[[#This Row],[Salary]]+Emp[[#This Row],[Salary]]*Emp[[#This Row],[Bonus Percentage]]</f>
        <v>116880.16</v>
      </c>
      <c r="L378"/>
      <c r="N378" s="28"/>
    </row>
    <row r="379" spans="1:14" x14ac:dyDescent="0.2">
      <c r="A379" t="s">
        <v>1703</v>
      </c>
      <c r="B379" t="s">
        <v>1704</v>
      </c>
      <c r="C379" t="s">
        <v>7</v>
      </c>
      <c r="D379" t="s">
        <v>37</v>
      </c>
      <c r="E379" s="3">
        <v>66460</v>
      </c>
      <c r="F379" s="3" t="s">
        <v>2653</v>
      </c>
      <c r="G379" t="s">
        <v>9</v>
      </c>
      <c r="H379" t="s">
        <v>28</v>
      </c>
      <c r="I379" s="28" t="str">
        <f t="shared" si="5"/>
        <v>Product Management|Average</v>
      </c>
      <c r="J379" s="31">
        <f>VLOOKUP(Emp[[#This Row],[Bonus Criteria]], Bonus[],2,FALSE)</f>
        <v>3.2000000000000001E-2</v>
      </c>
      <c r="K379" s="32">
        <f>Emp[[#This Row],[Salary]]+Emp[[#This Row],[Salary]]*Emp[[#This Row],[Bonus Percentage]]</f>
        <v>68586.720000000001</v>
      </c>
      <c r="L379"/>
      <c r="N379" s="28"/>
    </row>
    <row r="380" spans="1:14" x14ac:dyDescent="0.2">
      <c r="A380" t="s">
        <v>1705</v>
      </c>
      <c r="B380" t="s">
        <v>1706</v>
      </c>
      <c r="C380" t="s">
        <v>7</v>
      </c>
      <c r="D380" t="s">
        <v>20</v>
      </c>
      <c r="E380" s="3">
        <v>114510</v>
      </c>
      <c r="F380" s="3" t="s">
        <v>2658</v>
      </c>
      <c r="G380" t="s">
        <v>21</v>
      </c>
      <c r="H380" t="s">
        <v>28</v>
      </c>
      <c r="I380" s="28" t="str">
        <f t="shared" si="5"/>
        <v>Legal|Average</v>
      </c>
      <c r="J380" s="31">
        <f>VLOOKUP(Emp[[#This Row],[Bonus Criteria]], Bonus[],2,FALSE)</f>
        <v>2.1000000000000001E-2</v>
      </c>
      <c r="K380" s="32">
        <f>Emp[[#This Row],[Salary]]+Emp[[#This Row],[Salary]]*Emp[[#This Row],[Bonus Percentage]]</f>
        <v>116914.71</v>
      </c>
      <c r="L380"/>
      <c r="N380" s="28"/>
    </row>
    <row r="381" spans="1:14" x14ac:dyDescent="0.2">
      <c r="A381" t="s">
        <v>1707</v>
      </c>
      <c r="B381" t="s">
        <v>1708</v>
      </c>
      <c r="C381" t="s">
        <v>12</v>
      </c>
      <c r="D381" t="s">
        <v>34</v>
      </c>
      <c r="E381" s="3">
        <v>86230</v>
      </c>
      <c r="F381" s="3" t="s">
        <v>2655</v>
      </c>
      <c r="G381" t="s">
        <v>17</v>
      </c>
      <c r="H381" t="s">
        <v>24</v>
      </c>
      <c r="I381" s="28" t="str">
        <f t="shared" si="5"/>
        <v>Business Development|Poor</v>
      </c>
      <c r="J381" s="31">
        <f>VLOOKUP(Emp[[#This Row],[Bonus Criteria]], Bonus[],2,FALSE)</f>
        <v>1.7999999999999999E-2</v>
      </c>
      <c r="K381" s="32">
        <f>Emp[[#This Row],[Salary]]+Emp[[#This Row],[Salary]]*Emp[[#This Row],[Bonus Percentage]]</f>
        <v>87782.14</v>
      </c>
      <c r="L381"/>
      <c r="N381" s="28"/>
    </row>
    <row r="382" spans="1:14" x14ac:dyDescent="0.2">
      <c r="A382" t="s">
        <v>1709</v>
      </c>
      <c r="B382" t="s">
        <v>1710</v>
      </c>
      <c r="C382" t="s">
        <v>7</v>
      </c>
      <c r="D382" t="s">
        <v>23</v>
      </c>
      <c r="E382" s="3">
        <v>73240</v>
      </c>
      <c r="F382" s="3" t="s">
        <v>2654</v>
      </c>
      <c r="G382" t="s">
        <v>21</v>
      </c>
      <c r="H382" t="s">
        <v>28</v>
      </c>
      <c r="I382" s="28" t="str">
        <f t="shared" si="5"/>
        <v>Support|Average</v>
      </c>
      <c r="J382" s="31">
        <f>VLOOKUP(Emp[[#This Row],[Bonus Criteria]], Bonus[],2,FALSE)</f>
        <v>2.8000000000000001E-2</v>
      </c>
      <c r="K382" s="32">
        <f>Emp[[#This Row],[Salary]]+Emp[[#This Row],[Salary]]*Emp[[#This Row],[Bonus Percentage]]</f>
        <v>75290.720000000001</v>
      </c>
      <c r="L382"/>
      <c r="N382" s="28"/>
    </row>
    <row r="383" spans="1:14" x14ac:dyDescent="0.2">
      <c r="A383" t="s">
        <v>1711</v>
      </c>
      <c r="B383" t="s">
        <v>1712</v>
      </c>
      <c r="C383" t="s">
        <v>12</v>
      </c>
      <c r="D383" t="s">
        <v>34</v>
      </c>
      <c r="E383" s="3">
        <v>53920</v>
      </c>
      <c r="F383" s="3" t="s">
        <v>2652</v>
      </c>
      <c r="G383" t="s">
        <v>21</v>
      </c>
      <c r="H383" t="s">
        <v>24</v>
      </c>
      <c r="I383" s="28" t="str">
        <f t="shared" si="5"/>
        <v>Business Development|Poor</v>
      </c>
      <c r="J383" s="31">
        <f>VLOOKUP(Emp[[#This Row],[Bonus Criteria]], Bonus[],2,FALSE)</f>
        <v>1.7999999999999999E-2</v>
      </c>
      <c r="K383" s="32">
        <f>Emp[[#This Row],[Salary]]+Emp[[#This Row],[Salary]]*Emp[[#This Row],[Bonus Percentage]]</f>
        <v>54890.559999999998</v>
      </c>
      <c r="L383"/>
      <c r="N383" s="28"/>
    </row>
    <row r="384" spans="1:14" x14ac:dyDescent="0.2">
      <c r="A384" t="s">
        <v>1713</v>
      </c>
      <c r="B384" t="s">
        <v>1714</v>
      </c>
      <c r="C384" t="s">
        <v>12</v>
      </c>
      <c r="D384" t="s">
        <v>13</v>
      </c>
      <c r="E384" s="3">
        <v>113690</v>
      </c>
      <c r="F384" s="3" t="s">
        <v>2658</v>
      </c>
      <c r="G384" t="s">
        <v>21</v>
      </c>
      <c r="H384" t="s">
        <v>28</v>
      </c>
      <c r="I384" s="28" t="str">
        <f t="shared" si="5"/>
        <v>Engineering|Average</v>
      </c>
      <c r="J384" s="31">
        <f>VLOOKUP(Emp[[#This Row],[Bonus Criteria]], Bonus[],2,FALSE)</f>
        <v>3.5000000000000003E-2</v>
      </c>
      <c r="K384" s="32">
        <f>Emp[[#This Row],[Salary]]+Emp[[#This Row],[Salary]]*Emp[[#This Row],[Bonus Percentage]]</f>
        <v>117669.15</v>
      </c>
      <c r="L384"/>
      <c r="N384" s="28"/>
    </row>
    <row r="385" spans="1:14" x14ac:dyDescent="0.2">
      <c r="A385" t="s">
        <v>1715</v>
      </c>
      <c r="B385" t="s">
        <v>1716</v>
      </c>
      <c r="C385" t="s">
        <v>7</v>
      </c>
      <c r="D385" t="s">
        <v>34</v>
      </c>
      <c r="E385" s="3">
        <v>101790</v>
      </c>
      <c r="F385" s="3" t="s">
        <v>2657</v>
      </c>
      <c r="G385" t="s">
        <v>9</v>
      </c>
      <c r="H385" t="s">
        <v>28</v>
      </c>
      <c r="I385" s="28" t="str">
        <f t="shared" si="5"/>
        <v>Business Development|Average</v>
      </c>
      <c r="J385" s="31">
        <f>VLOOKUP(Emp[[#This Row],[Bonus Criteria]], Bonus[],2,FALSE)</f>
        <v>2.4E-2</v>
      </c>
      <c r="K385" s="32">
        <f>Emp[[#This Row],[Salary]]+Emp[[#This Row],[Salary]]*Emp[[#This Row],[Bonus Percentage]]</f>
        <v>104232.96000000001</v>
      </c>
      <c r="L385"/>
      <c r="N385" s="28"/>
    </row>
    <row r="386" spans="1:14" x14ac:dyDescent="0.2">
      <c r="A386" t="s">
        <v>1717</v>
      </c>
      <c r="B386" t="s">
        <v>1718</v>
      </c>
      <c r="C386" t="s">
        <v>12</v>
      </c>
      <c r="D386" t="s">
        <v>13</v>
      </c>
      <c r="E386" s="3">
        <v>38930</v>
      </c>
      <c r="F386" s="3" t="s">
        <v>2650</v>
      </c>
      <c r="G386" t="s">
        <v>17</v>
      </c>
      <c r="H386" t="s">
        <v>28</v>
      </c>
      <c r="I386" s="28" t="str">
        <f t="shared" ref="I386:I449" si="6">D386&amp;"|"&amp;H386</f>
        <v>Engineering|Average</v>
      </c>
      <c r="J386" s="31">
        <f>VLOOKUP(Emp[[#This Row],[Bonus Criteria]], Bonus[],2,FALSE)</f>
        <v>3.5000000000000003E-2</v>
      </c>
      <c r="K386" s="32">
        <f>Emp[[#This Row],[Salary]]+Emp[[#This Row],[Salary]]*Emp[[#This Row],[Bonus Percentage]]</f>
        <v>40292.550000000003</v>
      </c>
      <c r="L386"/>
      <c r="N386" s="28"/>
    </row>
    <row r="387" spans="1:14" x14ac:dyDescent="0.2">
      <c r="A387" t="s">
        <v>1719</v>
      </c>
      <c r="B387" t="s">
        <v>1720</v>
      </c>
      <c r="C387" t="s">
        <v>7</v>
      </c>
      <c r="D387" t="s">
        <v>27</v>
      </c>
      <c r="E387" s="3">
        <v>57090</v>
      </c>
      <c r="F387" s="3" t="s">
        <v>2652</v>
      </c>
      <c r="G387" t="s">
        <v>21</v>
      </c>
      <c r="H387" t="s">
        <v>51</v>
      </c>
      <c r="I387" s="28" t="str">
        <f t="shared" si="6"/>
        <v>Human Resources|Very Poor</v>
      </c>
      <c r="J387" s="31">
        <f>VLOOKUP(Emp[[#This Row],[Bonus Criteria]], Bonus[],2,FALSE)</f>
        <v>5.0000000000000001E-3</v>
      </c>
      <c r="K387" s="32">
        <f>Emp[[#This Row],[Salary]]+Emp[[#This Row],[Salary]]*Emp[[#This Row],[Bonus Percentage]]</f>
        <v>57375.45</v>
      </c>
      <c r="L387"/>
      <c r="N387" s="28"/>
    </row>
    <row r="388" spans="1:14" x14ac:dyDescent="0.2">
      <c r="A388" t="s">
        <v>1721</v>
      </c>
      <c r="B388" t="s">
        <v>1722</v>
      </c>
      <c r="C388" t="s">
        <v>7</v>
      </c>
      <c r="D388" t="s">
        <v>37</v>
      </c>
      <c r="E388" s="3">
        <v>106170</v>
      </c>
      <c r="F388" s="3" t="s">
        <v>2657</v>
      </c>
      <c r="G388" t="s">
        <v>9</v>
      </c>
      <c r="H388" t="s">
        <v>24</v>
      </c>
      <c r="I388" s="28" t="str">
        <f t="shared" si="6"/>
        <v>Product Management|Poor</v>
      </c>
      <c r="J388" s="31">
        <f>VLOOKUP(Emp[[#This Row],[Bonus Criteria]], Bonus[],2,FALSE)</f>
        <v>0.01</v>
      </c>
      <c r="K388" s="32">
        <f>Emp[[#This Row],[Salary]]+Emp[[#This Row],[Salary]]*Emp[[#This Row],[Bonus Percentage]]</f>
        <v>107231.7</v>
      </c>
      <c r="L388"/>
      <c r="N388" s="28"/>
    </row>
    <row r="389" spans="1:14" x14ac:dyDescent="0.2">
      <c r="A389" t="s">
        <v>1723</v>
      </c>
      <c r="B389" t="s">
        <v>1724</v>
      </c>
      <c r="C389" t="s">
        <v>12</v>
      </c>
      <c r="D389" t="s">
        <v>27</v>
      </c>
      <c r="E389" s="3">
        <v>59550</v>
      </c>
      <c r="F389" s="3" t="s">
        <v>2652</v>
      </c>
      <c r="G389" t="s">
        <v>17</v>
      </c>
      <c r="H389" t="s">
        <v>28</v>
      </c>
      <c r="I389" s="28" t="str">
        <f t="shared" si="6"/>
        <v>Human Resources|Average</v>
      </c>
      <c r="J389" s="31">
        <f>VLOOKUP(Emp[[#This Row],[Bonus Criteria]], Bonus[],2,FALSE)</f>
        <v>2.7E-2</v>
      </c>
      <c r="K389" s="32">
        <f>Emp[[#This Row],[Salary]]+Emp[[#This Row],[Salary]]*Emp[[#This Row],[Bonus Percentage]]</f>
        <v>61157.85</v>
      </c>
      <c r="L389"/>
      <c r="N389" s="28"/>
    </row>
    <row r="390" spans="1:14" x14ac:dyDescent="0.2">
      <c r="A390" t="s">
        <v>1507</v>
      </c>
      <c r="B390" t="s">
        <v>1725</v>
      </c>
      <c r="C390" t="s">
        <v>7</v>
      </c>
      <c r="D390" t="s">
        <v>37</v>
      </c>
      <c r="E390" s="3">
        <v>89960</v>
      </c>
      <c r="F390" s="3" t="s">
        <v>2655</v>
      </c>
      <c r="G390" t="s">
        <v>9</v>
      </c>
      <c r="H390" t="s">
        <v>24</v>
      </c>
      <c r="I390" s="28" t="str">
        <f t="shared" si="6"/>
        <v>Product Management|Poor</v>
      </c>
      <c r="J390" s="31">
        <f>VLOOKUP(Emp[[#This Row],[Bonus Criteria]], Bonus[],2,FALSE)</f>
        <v>0.01</v>
      </c>
      <c r="K390" s="32">
        <f>Emp[[#This Row],[Salary]]+Emp[[#This Row],[Salary]]*Emp[[#This Row],[Bonus Percentage]]</f>
        <v>90859.6</v>
      </c>
      <c r="L390"/>
      <c r="N390" s="28"/>
    </row>
    <row r="391" spans="1:14" x14ac:dyDescent="0.2">
      <c r="A391" t="s">
        <v>1726</v>
      </c>
      <c r="B391" t="s">
        <v>1727</v>
      </c>
      <c r="C391" t="s">
        <v>978</v>
      </c>
      <c r="D391" t="s">
        <v>23</v>
      </c>
      <c r="E391" s="3">
        <v>58850</v>
      </c>
      <c r="F391" s="3" t="s">
        <v>2652</v>
      </c>
      <c r="G391" t="s">
        <v>9</v>
      </c>
      <c r="H391" t="s">
        <v>24</v>
      </c>
      <c r="I391" s="28" t="str">
        <f t="shared" si="6"/>
        <v>Support|Poor</v>
      </c>
      <c r="J391" s="31">
        <f>VLOOKUP(Emp[[#This Row],[Bonus Criteria]], Bonus[],2,FALSE)</f>
        <v>0.01</v>
      </c>
      <c r="K391" s="32">
        <f>Emp[[#This Row],[Salary]]+Emp[[#This Row],[Salary]]*Emp[[#This Row],[Bonus Percentage]]</f>
        <v>59438.5</v>
      </c>
      <c r="L391"/>
      <c r="N391" s="28"/>
    </row>
    <row r="392" spans="1:14" x14ac:dyDescent="0.2">
      <c r="A392" t="s">
        <v>1728</v>
      </c>
      <c r="B392" t="s">
        <v>1729</v>
      </c>
      <c r="C392" t="s">
        <v>12</v>
      </c>
      <c r="D392" t="s">
        <v>37</v>
      </c>
      <c r="E392" s="3">
        <v>68200</v>
      </c>
      <c r="F392" s="3" t="s">
        <v>2653</v>
      </c>
      <c r="G392" t="s">
        <v>9</v>
      </c>
      <c r="H392" t="s">
        <v>28</v>
      </c>
      <c r="I392" s="28" t="str">
        <f t="shared" si="6"/>
        <v>Product Management|Average</v>
      </c>
      <c r="J392" s="31">
        <f>VLOOKUP(Emp[[#This Row],[Bonus Criteria]], Bonus[],2,FALSE)</f>
        <v>3.2000000000000001E-2</v>
      </c>
      <c r="K392" s="32">
        <f>Emp[[#This Row],[Salary]]+Emp[[#This Row],[Salary]]*Emp[[#This Row],[Bonus Percentage]]</f>
        <v>70382.399999999994</v>
      </c>
      <c r="L392"/>
      <c r="N392" s="28"/>
    </row>
    <row r="393" spans="1:14" x14ac:dyDescent="0.2">
      <c r="A393" t="s">
        <v>1730</v>
      </c>
      <c r="B393" t="s">
        <v>1731</v>
      </c>
      <c r="C393" t="s">
        <v>7</v>
      </c>
      <c r="D393" t="s">
        <v>67</v>
      </c>
      <c r="E393" s="3">
        <v>90130</v>
      </c>
      <c r="F393" s="3" t="s">
        <v>2656</v>
      </c>
      <c r="G393" t="s">
        <v>21</v>
      </c>
      <c r="H393" t="s">
        <v>14</v>
      </c>
      <c r="I393" s="28" t="str">
        <f t="shared" si="6"/>
        <v>Marketing|Good</v>
      </c>
      <c r="J393" s="31">
        <f>VLOOKUP(Emp[[#This Row],[Bonus Criteria]], Bonus[],2,FALSE)</f>
        <v>5.8000000000000003E-2</v>
      </c>
      <c r="K393" s="32">
        <f>Emp[[#This Row],[Salary]]+Emp[[#This Row],[Salary]]*Emp[[#This Row],[Bonus Percentage]]</f>
        <v>95357.54</v>
      </c>
      <c r="L393"/>
      <c r="N393" s="28"/>
    </row>
    <row r="394" spans="1:14" x14ac:dyDescent="0.2">
      <c r="A394" t="s">
        <v>1732</v>
      </c>
      <c r="B394" t="s">
        <v>1733</v>
      </c>
      <c r="C394" t="s">
        <v>12</v>
      </c>
      <c r="D394" t="s">
        <v>31</v>
      </c>
      <c r="E394" s="3">
        <v>45060</v>
      </c>
      <c r="F394" s="3" t="s">
        <v>2651</v>
      </c>
      <c r="G394" t="s">
        <v>21</v>
      </c>
      <c r="H394" t="s">
        <v>14</v>
      </c>
      <c r="I394" s="28" t="str">
        <f t="shared" si="6"/>
        <v>Services|Good</v>
      </c>
      <c r="J394" s="31">
        <f>VLOOKUP(Emp[[#This Row],[Bonus Criteria]], Bonus[],2,FALSE)</f>
        <v>5.2999999999999999E-2</v>
      </c>
      <c r="K394" s="32">
        <f>Emp[[#This Row],[Salary]]+Emp[[#This Row],[Salary]]*Emp[[#This Row],[Bonus Percentage]]</f>
        <v>47448.18</v>
      </c>
      <c r="L394"/>
      <c r="N394" s="28"/>
    </row>
    <row r="395" spans="1:14" x14ac:dyDescent="0.2">
      <c r="A395" t="s">
        <v>1734</v>
      </c>
      <c r="B395" t="s">
        <v>1735</v>
      </c>
      <c r="C395" t="s">
        <v>7</v>
      </c>
      <c r="D395" t="s">
        <v>37</v>
      </c>
      <c r="E395" s="3">
        <v>66370</v>
      </c>
      <c r="F395" s="3" t="s">
        <v>2653</v>
      </c>
      <c r="G395" t="s">
        <v>9</v>
      </c>
      <c r="H395" t="s">
        <v>28</v>
      </c>
      <c r="I395" s="28" t="str">
        <f t="shared" si="6"/>
        <v>Product Management|Average</v>
      </c>
      <c r="J395" s="31">
        <f>VLOOKUP(Emp[[#This Row],[Bonus Criteria]], Bonus[],2,FALSE)</f>
        <v>3.2000000000000001E-2</v>
      </c>
      <c r="K395" s="32">
        <f>Emp[[#This Row],[Salary]]+Emp[[#This Row],[Salary]]*Emp[[#This Row],[Bonus Percentage]]</f>
        <v>68493.84</v>
      </c>
      <c r="L395"/>
      <c r="N395" s="28"/>
    </row>
    <row r="396" spans="1:14" x14ac:dyDescent="0.2">
      <c r="A396" t="s">
        <v>1350</v>
      </c>
      <c r="B396" t="s">
        <v>1736</v>
      </c>
      <c r="C396" t="s">
        <v>12</v>
      </c>
      <c r="D396" t="s">
        <v>31</v>
      </c>
      <c r="E396" s="3">
        <v>85880</v>
      </c>
      <c r="F396" s="3" t="s">
        <v>2655</v>
      </c>
      <c r="G396" t="s">
        <v>17</v>
      </c>
      <c r="H396" t="s">
        <v>14</v>
      </c>
      <c r="I396" s="28" t="str">
        <f t="shared" si="6"/>
        <v>Services|Good</v>
      </c>
      <c r="J396" s="31">
        <f>VLOOKUP(Emp[[#This Row],[Bonus Criteria]], Bonus[],2,FALSE)</f>
        <v>5.2999999999999999E-2</v>
      </c>
      <c r="K396" s="32">
        <f>Emp[[#This Row],[Salary]]+Emp[[#This Row],[Salary]]*Emp[[#This Row],[Bonus Percentage]]</f>
        <v>90431.64</v>
      </c>
      <c r="L396"/>
      <c r="N396" s="28"/>
    </row>
    <row r="397" spans="1:14" x14ac:dyDescent="0.2">
      <c r="A397" t="s">
        <v>1737</v>
      </c>
      <c r="B397" t="s">
        <v>1738</v>
      </c>
      <c r="C397" t="s">
        <v>7</v>
      </c>
      <c r="D397" t="s">
        <v>23</v>
      </c>
      <c r="E397" s="3">
        <v>59260</v>
      </c>
      <c r="F397" s="3" t="s">
        <v>2652</v>
      </c>
      <c r="G397" t="s">
        <v>9</v>
      </c>
      <c r="H397" t="s">
        <v>24</v>
      </c>
      <c r="I397" s="28" t="str">
        <f t="shared" si="6"/>
        <v>Support|Poor</v>
      </c>
      <c r="J397" s="31">
        <f>VLOOKUP(Emp[[#This Row],[Bonus Criteria]], Bonus[],2,FALSE)</f>
        <v>0.01</v>
      </c>
      <c r="K397" s="32">
        <f>Emp[[#This Row],[Salary]]+Emp[[#This Row],[Salary]]*Emp[[#This Row],[Bonus Percentage]]</f>
        <v>59852.6</v>
      </c>
      <c r="L397"/>
      <c r="N397" s="28"/>
    </row>
    <row r="398" spans="1:14" x14ac:dyDescent="0.2">
      <c r="A398" t="s">
        <v>1739</v>
      </c>
      <c r="B398" t="s">
        <v>1740</v>
      </c>
      <c r="C398" t="s">
        <v>7</v>
      </c>
      <c r="D398" t="s">
        <v>20</v>
      </c>
      <c r="E398" s="3">
        <v>61790</v>
      </c>
      <c r="F398" s="3" t="s">
        <v>2653</v>
      </c>
      <c r="G398" t="s">
        <v>17</v>
      </c>
      <c r="H398" t="s">
        <v>28</v>
      </c>
      <c r="I398" s="28" t="str">
        <f t="shared" si="6"/>
        <v>Legal|Average</v>
      </c>
      <c r="J398" s="31">
        <f>VLOOKUP(Emp[[#This Row],[Bonus Criteria]], Bonus[],2,FALSE)</f>
        <v>2.1000000000000001E-2</v>
      </c>
      <c r="K398" s="32">
        <f>Emp[[#This Row],[Salary]]+Emp[[#This Row],[Salary]]*Emp[[#This Row],[Bonus Percentage]]</f>
        <v>63087.59</v>
      </c>
      <c r="L398"/>
      <c r="N398" s="28"/>
    </row>
    <row r="399" spans="1:14" x14ac:dyDescent="0.2">
      <c r="A399" t="s">
        <v>1741</v>
      </c>
      <c r="B399" t="s">
        <v>1742</v>
      </c>
      <c r="C399" t="s">
        <v>7</v>
      </c>
      <c r="D399" t="s">
        <v>42</v>
      </c>
      <c r="E399" s="3">
        <v>48180</v>
      </c>
      <c r="F399" s="3" t="s">
        <v>2651</v>
      </c>
      <c r="G399" t="s">
        <v>17</v>
      </c>
      <c r="H399" t="s">
        <v>14</v>
      </c>
      <c r="I399" s="28" t="str">
        <f t="shared" si="6"/>
        <v>Training|Good</v>
      </c>
      <c r="J399" s="31">
        <f>VLOOKUP(Emp[[#This Row],[Bonus Criteria]], Bonus[],2,FALSE)</f>
        <v>5.8999999999999997E-2</v>
      </c>
      <c r="K399" s="32">
        <f>Emp[[#This Row],[Salary]]+Emp[[#This Row],[Salary]]*Emp[[#This Row],[Bonus Percentage]]</f>
        <v>51022.62</v>
      </c>
      <c r="L399"/>
      <c r="N399" s="28"/>
    </row>
    <row r="400" spans="1:14" x14ac:dyDescent="0.2">
      <c r="A400" t="s">
        <v>1743</v>
      </c>
      <c r="B400" t="s">
        <v>1744</v>
      </c>
      <c r="C400" t="s">
        <v>12</v>
      </c>
      <c r="D400" t="s">
        <v>37</v>
      </c>
      <c r="E400" s="3">
        <v>74800</v>
      </c>
      <c r="F400" s="3" t="s">
        <v>2654</v>
      </c>
      <c r="G400" t="s">
        <v>9</v>
      </c>
      <c r="H400" t="s">
        <v>51</v>
      </c>
      <c r="I400" s="28" t="str">
        <f t="shared" si="6"/>
        <v>Product Management|Very Poor</v>
      </c>
      <c r="J400" s="31">
        <f>VLOOKUP(Emp[[#This Row],[Bonus Criteria]], Bonus[],2,FALSE)</f>
        <v>5.0000000000000001E-3</v>
      </c>
      <c r="K400" s="32">
        <f>Emp[[#This Row],[Salary]]+Emp[[#This Row],[Salary]]*Emp[[#This Row],[Bonus Percentage]]</f>
        <v>75174</v>
      </c>
      <c r="L400"/>
      <c r="N400" s="28"/>
    </row>
    <row r="401" spans="1:14" x14ac:dyDescent="0.2">
      <c r="A401" t="s">
        <v>1745</v>
      </c>
      <c r="B401" t="s">
        <v>1746</v>
      </c>
      <c r="C401" t="s">
        <v>12</v>
      </c>
      <c r="D401" t="s">
        <v>34</v>
      </c>
      <c r="E401" s="3">
        <v>31020</v>
      </c>
      <c r="F401" s="3" t="s">
        <v>2650</v>
      </c>
      <c r="G401" t="s">
        <v>9</v>
      </c>
      <c r="H401" t="s">
        <v>28</v>
      </c>
      <c r="I401" s="28" t="str">
        <f t="shared" si="6"/>
        <v>Business Development|Average</v>
      </c>
      <c r="J401" s="31">
        <f>VLOOKUP(Emp[[#This Row],[Bonus Criteria]], Bonus[],2,FALSE)</f>
        <v>2.4E-2</v>
      </c>
      <c r="K401" s="32">
        <f>Emp[[#This Row],[Salary]]+Emp[[#This Row],[Salary]]*Emp[[#This Row],[Bonus Percentage]]</f>
        <v>31764.48</v>
      </c>
      <c r="L401"/>
      <c r="N401" s="28"/>
    </row>
    <row r="402" spans="1:14" x14ac:dyDescent="0.2">
      <c r="A402" t="s">
        <v>1747</v>
      </c>
      <c r="B402" t="s">
        <v>1748</v>
      </c>
      <c r="C402" t="s">
        <v>7</v>
      </c>
      <c r="D402" t="s">
        <v>37</v>
      </c>
      <c r="E402" s="3">
        <v>37550</v>
      </c>
      <c r="F402" s="3" t="s">
        <v>2650</v>
      </c>
      <c r="G402" t="s">
        <v>17</v>
      </c>
      <c r="H402" t="s">
        <v>28</v>
      </c>
      <c r="I402" s="28" t="str">
        <f t="shared" si="6"/>
        <v>Product Management|Average</v>
      </c>
      <c r="J402" s="31">
        <f>VLOOKUP(Emp[[#This Row],[Bonus Criteria]], Bonus[],2,FALSE)</f>
        <v>3.2000000000000001E-2</v>
      </c>
      <c r="K402" s="32">
        <f>Emp[[#This Row],[Salary]]+Emp[[#This Row],[Salary]]*Emp[[#This Row],[Bonus Percentage]]</f>
        <v>38751.599999999999</v>
      </c>
      <c r="L402"/>
      <c r="N402" s="28"/>
    </row>
    <row r="403" spans="1:14" x14ac:dyDescent="0.2">
      <c r="A403" t="s">
        <v>1342</v>
      </c>
      <c r="B403" t="s">
        <v>1343</v>
      </c>
      <c r="C403" t="s">
        <v>7</v>
      </c>
      <c r="D403" t="s">
        <v>67</v>
      </c>
      <c r="E403" s="3">
        <v>72040</v>
      </c>
      <c r="F403" s="3" t="s">
        <v>2654</v>
      </c>
      <c r="G403" t="s">
        <v>17</v>
      </c>
      <c r="H403" t="s">
        <v>14</v>
      </c>
      <c r="I403" s="28" t="str">
        <f t="shared" si="6"/>
        <v>Marketing|Good</v>
      </c>
      <c r="J403" s="31">
        <f>VLOOKUP(Emp[[#This Row],[Bonus Criteria]], Bonus[],2,FALSE)</f>
        <v>5.8000000000000003E-2</v>
      </c>
      <c r="K403" s="32">
        <f>Emp[[#This Row],[Salary]]+Emp[[#This Row],[Salary]]*Emp[[#This Row],[Bonus Percentage]]</f>
        <v>76218.320000000007</v>
      </c>
      <c r="L403"/>
      <c r="N403" s="28"/>
    </row>
    <row r="404" spans="1:14" x14ac:dyDescent="0.2">
      <c r="A404" t="s">
        <v>1749</v>
      </c>
      <c r="B404" t="s">
        <v>1750</v>
      </c>
      <c r="C404" t="s">
        <v>7</v>
      </c>
      <c r="D404" t="s">
        <v>27</v>
      </c>
      <c r="E404" s="3">
        <v>79570</v>
      </c>
      <c r="F404" s="3" t="s">
        <v>2654</v>
      </c>
      <c r="G404" t="s">
        <v>21</v>
      </c>
      <c r="H404" t="s">
        <v>28</v>
      </c>
      <c r="I404" s="28" t="str">
        <f t="shared" si="6"/>
        <v>Human Resources|Average</v>
      </c>
      <c r="J404" s="31">
        <f>VLOOKUP(Emp[[#This Row],[Bonus Criteria]], Bonus[],2,FALSE)</f>
        <v>2.7E-2</v>
      </c>
      <c r="K404" s="32">
        <f>Emp[[#This Row],[Salary]]+Emp[[#This Row],[Salary]]*Emp[[#This Row],[Bonus Percentage]]</f>
        <v>81718.39</v>
      </c>
      <c r="L404"/>
      <c r="N404" s="28"/>
    </row>
    <row r="405" spans="1:14" x14ac:dyDescent="0.2">
      <c r="A405" t="s">
        <v>1751</v>
      </c>
      <c r="B405" t="s">
        <v>1752</v>
      </c>
      <c r="C405" t="s">
        <v>7</v>
      </c>
      <c r="D405" t="s">
        <v>37</v>
      </c>
      <c r="E405" s="3">
        <v>81260</v>
      </c>
      <c r="F405" s="3" t="s">
        <v>2655</v>
      </c>
      <c r="G405" t="s">
        <v>17</v>
      </c>
      <c r="H405" t="s">
        <v>28</v>
      </c>
      <c r="I405" s="28" t="str">
        <f t="shared" si="6"/>
        <v>Product Management|Average</v>
      </c>
      <c r="J405" s="31">
        <f>VLOOKUP(Emp[[#This Row],[Bonus Criteria]], Bonus[],2,FALSE)</f>
        <v>3.2000000000000001E-2</v>
      </c>
      <c r="K405" s="32">
        <f>Emp[[#This Row],[Salary]]+Emp[[#This Row],[Salary]]*Emp[[#This Row],[Bonus Percentage]]</f>
        <v>83860.320000000007</v>
      </c>
      <c r="L405"/>
      <c r="N405" s="28"/>
    </row>
    <row r="406" spans="1:14" x14ac:dyDescent="0.2">
      <c r="A406" t="s">
        <v>1753</v>
      </c>
      <c r="B406" t="s">
        <v>1754</v>
      </c>
      <c r="C406" t="s">
        <v>7</v>
      </c>
      <c r="D406" t="s">
        <v>23</v>
      </c>
      <c r="E406" s="3">
        <v>36710</v>
      </c>
      <c r="F406" s="3" t="s">
        <v>2650</v>
      </c>
      <c r="G406" t="s">
        <v>17</v>
      </c>
      <c r="H406" t="s">
        <v>28</v>
      </c>
      <c r="I406" s="28" t="str">
        <f t="shared" si="6"/>
        <v>Support|Average</v>
      </c>
      <c r="J406" s="31">
        <f>VLOOKUP(Emp[[#This Row],[Bonus Criteria]], Bonus[],2,FALSE)</f>
        <v>2.8000000000000001E-2</v>
      </c>
      <c r="K406" s="32">
        <f>Emp[[#This Row],[Salary]]+Emp[[#This Row],[Salary]]*Emp[[#This Row],[Bonus Percentage]]</f>
        <v>37737.879999999997</v>
      </c>
      <c r="L406"/>
      <c r="N406" s="28"/>
    </row>
    <row r="407" spans="1:14" x14ac:dyDescent="0.2">
      <c r="A407" t="s">
        <v>1755</v>
      </c>
      <c r="B407" t="s">
        <v>1756</v>
      </c>
      <c r="C407" t="s">
        <v>12</v>
      </c>
      <c r="D407" t="s">
        <v>8</v>
      </c>
      <c r="E407" s="3">
        <v>98360</v>
      </c>
      <c r="F407" s="3" t="s">
        <v>2656</v>
      </c>
      <c r="G407" t="s">
        <v>17</v>
      </c>
      <c r="H407" t="s">
        <v>51</v>
      </c>
      <c r="I407" s="28" t="str">
        <f t="shared" si="6"/>
        <v>Sales|Very Poor</v>
      </c>
      <c r="J407" s="31">
        <f>VLOOKUP(Emp[[#This Row],[Bonus Criteria]], Bonus[],2,FALSE)</f>
        <v>5.0000000000000001E-3</v>
      </c>
      <c r="K407" s="32">
        <f>Emp[[#This Row],[Salary]]+Emp[[#This Row],[Salary]]*Emp[[#This Row],[Bonus Percentage]]</f>
        <v>98851.8</v>
      </c>
      <c r="L407"/>
      <c r="N407" s="28"/>
    </row>
    <row r="408" spans="1:14" x14ac:dyDescent="0.2">
      <c r="A408" t="s">
        <v>1757</v>
      </c>
      <c r="B408" t="s">
        <v>1758</v>
      </c>
      <c r="C408" t="s">
        <v>12</v>
      </c>
      <c r="D408" t="s">
        <v>27</v>
      </c>
      <c r="E408" s="3">
        <v>39680</v>
      </c>
      <c r="F408" s="3" t="s">
        <v>2650</v>
      </c>
      <c r="G408" t="s">
        <v>17</v>
      </c>
      <c r="H408" t="s">
        <v>24</v>
      </c>
      <c r="I408" s="28" t="str">
        <f t="shared" si="6"/>
        <v>Human Resources|Poor</v>
      </c>
      <c r="J408" s="31">
        <f>VLOOKUP(Emp[[#This Row],[Bonus Criteria]], Bonus[],2,FALSE)</f>
        <v>1.2999999999999999E-2</v>
      </c>
      <c r="K408" s="32">
        <f>Emp[[#This Row],[Salary]]+Emp[[#This Row],[Salary]]*Emp[[#This Row],[Bonus Percentage]]</f>
        <v>40195.839999999997</v>
      </c>
      <c r="L408"/>
      <c r="N408" s="28"/>
    </row>
    <row r="409" spans="1:14" x14ac:dyDescent="0.2">
      <c r="A409" t="s">
        <v>1728</v>
      </c>
      <c r="B409" t="s">
        <v>1759</v>
      </c>
      <c r="C409" t="s">
        <v>7</v>
      </c>
      <c r="D409" t="s">
        <v>8</v>
      </c>
      <c r="E409" s="3">
        <v>101390</v>
      </c>
      <c r="F409" s="3" t="s">
        <v>2657</v>
      </c>
      <c r="G409" t="s">
        <v>21</v>
      </c>
      <c r="H409" t="s">
        <v>14</v>
      </c>
      <c r="I409" s="28" t="str">
        <f t="shared" si="6"/>
        <v>Sales|Good</v>
      </c>
      <c r="J409" s="31">
        <f>VLOOKUP(Emp[[#This Row],[Bonus Criteria]], Bonus[],2,FALSE)</f>
        <v>5.0999999999999997E-2</v>
      </c>
      <c r="K409" s="32">
        <f>Emp[[#This Row],[Salary]]+Emp[[#This Row],[Salary]]*Emp[[#This Row],[Bonus Percentage]]</f>
        <v>106560.89</v>
      </c>
      <c r="L409"/>
      <c r="N409" s="28"/>
    </row>
    <row r="410" spans="1:14" x14ac:dyDescent="0.2">
      <c r="A410" t="s">
        <v>1760</v>
      </c>
      <c r="B410" t="s">
        <v>1761</v>
      </c>
      <c r="C410" t="s">
        <v>12</v>
      </c>
      <c r="D410" t="s">
        <v>34</v>
      </c>
      <c r="E410" s="3">
        <v>80700</v>
      </c>
      <c r="F410" s="3" t="s">
        <v>2655</v>
      </c>
      <c r="G410" t="s">
        <v>17</v>
      </c>
      <c r="H410" t="s">
        <v>14</v>
      </c>
      <c r="I410" s="28" t="str">
        <f t="shared" si="6"/>
        <v>Business Development|Good</v>
      </c>
      <c r="J410" s="31">
        <f>VLOOKUP(Emp[[#This Row],[Bonus Criteria]], Bonus[],2,FALSE)</f>
        <v>0.05</v>
      </c>
      <c r="K410" s="32">
        <f>Emp[[#This Row],[Salary]]+Emp[[#This Row],[Salary]]*Emp[[#This Row],[Bonus Percentage]]</f>
        <v>84735</v>
      </c>
      <c r="L410"/>
      <c r="N410" s="28"/>
    </row>
    <row r="411" spans="1:14" x14ac:dyDescent="0.2">
      <c r="A411" t="s">
        <v>1762</v>
      </c>
      <c r="B411" t="s">
        <v>1763</v>
      </c>
      <c r="C411" t="s">
        <v>12</v>
      </c>
      <c r="D411" t="s">
        <v>8</v>
      </c>
      <c r="E411" s="3">
        <v>78020</v>
      </c>
      <c r="F411" s="3" t="s">
        <v>2654</v>
      </c>
      <c r="G411" t="s">
        <v>9</v>
      </c>
      <c r="H411" t="s">
        <v>28</v>
      </c>
      <c r="I411" s="28" t="str">
        <f t="shared" si="6"/>
        <v>Sales|Average</v>
      </c>
      <c r="J411" s="31">
        <f>VLOOKUP(Emp[[#This Row],[Bonus Criteria]], Bonus[],2,FALSE)</f>
        <v>2.1000000000000001E-2</v>
      </c>
      <c r="K411" s="32">
        <f>Emp[[#This Row],[Salary]]+Emp[[#This Row],[Salary]]*Emp[[#This Row],[Bonus Percentage]]</f>
        <v>79658.42</v>
      </c>
      <c r="L411"/>
      <c r="N411" s="28"/>
    </row>
    <row r="412" spans="1:14" x14ac:dyDescent="0.2">
      <c r="A412" t="s">
        <v>1764</v>
      </c>
      <c r="B412" t="s">
        <v>1765</v>
      </c>
      <c r="C412" t="s">
        <v>7</v>
      </c>
      <c r="D412" t="s">
        <v>23</v>
      </c>
      <c r="E412" s="3">
        <v>115490</v>
      </c>
      <c r="F412" s="3" t="s">
        <v>2658</v>
      </c>
      <c r="G412" t="s">
        <v>17</v>
      </c>
      <c r="H412" t="s">
        <v>24</v>
      </c>
      <c r="I412" s="28" t="str">
        <f t="shared" si="6"/>
        <v>Support|Poor</v>
      </c>
      <c r="J412" s="31">
        <f>VLOOKUP(Emp[[#This Row],[Bonus Criteria]], Bonus[],2,FALSE)</f>
        <v>0.01</v>
      </c>
      <c r="K412" s="32">
        <f>Emp[[#This Row],[Salary]]+Emp[[#This Row],[Salary]]*Emp[[#This Row],[Bonus Percentage]]</f>
        <v>116644.9</v>
      </c>
      <c r="L412"/>
      <c r="N412" s="28"/>
    </row>
    <row r="413" spans="1:14" x14ac:dyDescent="0.2">
      <c r="A413" t="s">
        <v>1477</v>
      </c>
      <c r="B413" t="s">
        <v>1766</v>
      </c>
      <c r="C413" t="s">
        <v>7</v>
      </c>
      <c r="D413" t="s">
        <v>37</v>
      </c>
      <c r="E413" s="3">
        <v>111910</v>
      </c>
      <c r="F413" s="3" t="s">
        <v>2658</v>
      </c>
      <c r="G413" t="s">
        <v>17</v>
      </c>
      <c r="H413" t="s">
        <v>14</v>
      </c>
      <c r="I413" s="28" t="str">
        <f t="shared" si="6"/>
        <v>Product Management|Good</v>
      </c>
      <c r="J413" s="31">
        <f>VLOOKUP(Emp[[#This Row],[Bonus Criteria]], Bonus[],2,FALSE)</f>
        <v>4.1000000000000002E-2</v>
      </c>
      <c r="K413" s="32">
        <f>Emp[[#This Row],[Salary]]+Emp[[#This Row],[Salary]]*Emp[[#This Row],[Bonus Percentage]]</f>
        <v>116498.31</v>
      </c>
      <c r="L413"/>
      <c r="N413" s="28"/>
    </row>
    <row r="414" spans="1:14" x14ac:dyDescent="0.2">
      <c r="A414" t="s">
        <v>1767</v>
      </c>
      <c r="B414" t="s">
        <v>1768</v>
      </c>
      <c r="C414" t="s">
        <v>12</v>
      </c>
      <c r="D414" t="s">
        <v>31</v>
      </c>
      <c r="E414" s="3">
        <v>109050</v>
      </c>
      <c r="F414" s="3" t="s">
        <v>2657</v>
      </c>
      <c r="G414" t="s">
        <v>21</v>
      </c>
      <c r="H414" t="s">
        <v>28</v>
      </c>
      <c r="I414" s="28" t="str">
        <f t="shared" si="6"/>
        <v>Services|Average</v>
      </c>
      <c r="J414" s="31">
        <f>VLOOKUP(Emp[[#This Row],[Bonus Criteria]], Bonus[],2,FALSE)</f>
        <v>2.3E-2</v>
      </c>
      <c r="K414" s="32">
        <f>Emp[[#This Row],[Salary]]+Emp[[#This Row],[Salary]]*Emp[[#This Row],[Bonus Percentage]]</f>
        <v>111558.15</v>
      </c>
      <c r="L414"/>
      <c r="N414" s="28"/>
    </row>
    <row r="415" spans="1:14" x14ac:dyDescent="0.2">
      <c r="A415" t="s">
        <v>1576</v>
      </c>
      <c r="B415" t="s">
        <v>1577</v>
      </c>
      <c r="C415" t="s">
        <v>12</v>
      </c>
      <c r="D415" t="s">
        <v>42</v>
      </c>
      <c r="E415" s="3">
        <v>95680</v>
      </c>
      <c r="F415" s="3" t="s">
        <v>2656</v>
      </c>
      <c r="G415" t="s">
        <v>17</v>
      </c>
      <c r="H415" t="s">
        <v>28</v>
      </c>
      <c r="I415" s="28" t="str">
        <f t="shared" si="6"/>
        <v>Training|Average</v>
      </c>
      <c r="J415" s="31">
        <f>VLOOKUP(Emp[[#This Row],[Bonus Criteria]], Bonus[],2,FALSE)</f>
        <v>0.04</v>
      </c>
      <c r="K415" s="32">
        <f>Emp[[#This Row],[Salary]]+Emp[[#This Row],[Salary]]*Emp[[#This Row],[Bonus Percentage]]</f>
        <v>99507.199999999997</v>
      </c>
      <c r="L415"/>
      <c r="N415" s="28"/>
    </row>
    <row r="416" spans="1:14" x14ac:dyDescent="0.2">
      <c r="A416" t="s">
        <v>1769</v>
      </c>
      <c r="B416" t="s">
        <v>1770</v>
      </c>
      <c r="C416" t="s">
        <v>7</v>
      </c>
      <c r="D416" t="s">
        <v>31</v>
      </c>
      <c r="E416" s="3">
        <v>109380</v>
      </c>
      <c r="F416" s="3" t="s">
        <v>2657</v>
      </c>
      <c r="G416" t="s">
        <v>21</v>
      </c>
      <c r="H416" t="s">
        <v>28</v>
      </c>
      <c r="I416" s="28" t="str">
        <f t="shared" si="6"/>
        <v>Services|Average</v>
      </c>
      <c r="J416" s="31">
        <f>VLOOKUP(Emp[[#This Row],[Bonus Criteria]], Bonus[],2,FALSE)</f>
        <v>2.3E-2</v>
      </c>
      <c r="K416" s="32">
        <f>Emp[[#This Row],[Salary]]+Emp[[#This Row],[Salary]]*Emp[[#This Row],[Bonus Percentage]]</f>
        <v>111895.74</v>
      </c>
      <c r="L416"/>
      <c r="N416" s="28"/>
    </row>
    <row r="417" spans="1:14" x14ac:dyDescent="0.2">
      <c r="A417" t="s">
        <v>1771</v>
      </c>
      <c r="B417" t="s">
        <v>1772</v>
      </c>
      <c r="C417" t="s">
        <v>7</v>
      </c>
      <c r="D417" t="s">
        <v>50</v>
      </c>
      <c r="E417" s="3">
        <v>69710</v>
      </c>
      <c r="F417" s="3" t="s">
        <v>2653</v>
      </c>
      <c r="G417" t="s">
        <v>21</v>
      </c>
      <c r="H417" t="s">
        <v>28</v>
      </c>
      <c r="I417" s="28" t="str">
        <f t="shared" si="6"/>
        <v>Research and Development|Average</v>
      </c>
      <c r="J417" s="31">
        <f>VLOOKUP(Emp[[#This Row],[Bonus Criteria]], Bonus[],2,FALSE)</f>
        <v>3.3000000000000002E-2</v>
      </c>
      <c r="K417" s="32">
        <f>Emp[[#This Row],[Salary]]+Emp[[#This Row],[Salary]]*Emp[[#This Row],[Bonus Percentage]]</f>
        <v>72010.429999999993</v>
      </c>
      <c r="L417"/>
      <c r="N417" s="28"/>
    </row>
    <row r="418" spans="1:14" x14ac:dyDescent="0.2">
      <c r="A418" t="s">
        <v>1773</v>
      </c>
      <c r="B418" t="s">
        <v>1774</v>
      </c>
      <c r="C418" t="s">
        <v>12</v>
      </c>
      <c r="D418" t="s">
        <v>23</v>
      </c>
      <c r="E418" s="3">
        <v>30000</v>
      </c>
      <c r="F418" s="3" t="s">
        <v>2650</v>
      </c>
      <c r="G418" t="s">
        <v>21</v>
      </c>
      <c r="H418" t="s">
        <v>28</v>
      </c>
      <c r="I418" s="28" t="str">
        <f t="shared" si="6"/>
        <v>Support|Average</v>
      </c>
      <c r="J418" s="31">
        <f>VLOOKUP(Emp[[#This Row],[Bonus Criteria]], Bonus[],2,FALSE)</f>
        <v>2.8000000000000001E-2</v>
      </c>
      <c r="K418" s="32">
        <f>Emp[[#This Row],[Salary]]+Emp[[#This Row],[Salary]]*Emp[[#This Row],[Bonus Percentage]]</f>
        <v>30840</v>
      </c>
      <c r="L418"/>
      <c r="N418" s="28"/>
    </row>
    <row r="419" spans="1:14" x14ac:dyDescent="0.2">
      <c r="A419" t="s">
        <v>1775</v>
      </c>
      <c r="B419" t="s">
        <v>1776</v>
      </c>
      <c r="C419" t="s">
        <v>7</v>
      </c>
      <c r="D419" t="s">
        <v>20</v>
      </c>
      <c r="E419" s="3">
        <v>57620</v>
      </c>
      <c r="F419" s="3" t="s">
        <v>2652</v>
      </c>
      <c r="G419" t="s">
        <v>9</v>
      </c>
      <c r="H419" t="s">
        <v>51</v>
      </c>
      <c r="I419" s="28" t="str">
        <f t="shared" si="6"/>
        <v>Legal|Very Poor</v>
      </c>
      <c r="J419" s="31">
        <f>VLOOKUP(Emp[[#This Row],[Bonus Criteria]], Bonus[],2,FALSE)</f>
        <v>5.0000000000000001E-3</v>
      </c>
      <c r="K419" s="32">
        <f>Emp[[#This Row],[Salary]]+Emp[[#This Row],[Salary]]*Emp[[#This Row],[Bonus Percentage]]</f>
        <v>57908.1</v>
      </c>
      <c r="L419"/>
      <c r="N419" s="28"/>
    </row>
    <row r="420" spans="1:14" x14ac:dyDescent="0.2">
      <c r="A420" t="s">
        <v>1129</v>
      </c>
      <c r="B420" t="s">
        <v>1130</v>
      </c>
      <c r="C420" t="s">
        <v>12</v>
      </c>
      <c r="D420" t="s">
        <v>27</v>
      </c>
      <c r="E420" s="3">
        <v>35940</v>
      </c>
      <c r="F420" s="3" t="s">
        <v>2650</v>
      </c>
      <c r="G420" t="s">
        <v>9</v>
      </c>
      <c r="H420" t="s">
        <v>24</v>
      </c>
      <c r="I420" s="28" t="str">
        <f t="shared" si="6"/>
        <v>Human Resources|Poor</v>
      </c>
      <c r="J420" s="31">
        <f>VLOOKUP(Emp[[#This Row],[Bonus Criteria]], Bonus[],2,FALSE)</f>
        <v>1.2999999999999999E-2</v>
      </c>
      <c r="K420" s="32">
        <f>Emp[[#This Row],[Salary]]+Emp[[#This Row],[Salary]]*Emp[[#This Row],[Bonus Percentage]]</f>
        <v>36407.22</v>
      </c>
      <c r="L420"/>
      <c r="N420" s="28"/>
    </row>
    <row r="421" spans="1:14" x14ac:dyDescent="0.2">
      <c r="A421" t="s">
        <v>1777</v>
      </c>
      <c r="B421" t="s">
        <v>1778</v>
      </c>
      <c r="C421" t="s">
        <v>12</v>
      </c>
      <c r="D421" t="s">
        <v>42</v>
      </c>
      <c r="E421" s="3">
        <v>101190</v>
      </c>
      <c r="F421" s="3" t="s">
        <v>2657</v>
      </c>
      <c r="G421" t="s">
        <v>17</v>
      </c>
      <c r="H421" t="s">
        <v>28</v>
      </c>
      <c r="I421" s="28" t="str">
        <f t="shared" si="6"/>
        <v>Training|Average</v>
      </c>
      <c r="J421" s="31">
        <f>VLOOKUP(Emp[[#This Row],[Bonus Criteria]], Bonus[],2,FALSE)</f>
        <v>0.04</v>
      </c>
      <c r="K421" s="32">
        <f>Emp[[#This Row],[Salary]]+Emp[[#This Row],[Salary]]*Emp[[#This Row],[Bonus Percentage]]</f>
        <v>105237.6</v>
      </c>
      <c r="L421"/>
      <c r="N421" s="28"/>
    </row>
    <row r="422" spans="1:14" x14ac:dyDescent="0.2">
      <c r="A422" t="s">
        <v>1779</v>
      </c>
      <c r="B422" t="s">
        <v>1780</v>
      </c>
      <c r="C422" t="s">
        <v>12</v>
      </c>
      <c r="D422" t="s">
        <v>20</v>
      </c>
      <c r="E422" s="3">
        <v>48980</v>
      </c>
      <c r="F422" s="3" t="s">
        <v>2651</v>
      </c>
      <c r="G422" t="s">
        <v>17</v>
      </c>
      <c r="H422" t="s">
        <v>10</v>
      </c>
      <c r="I422" s="28" t="str">
        <f t="shared" si="6"/>
        <v>Legal|Very Good</v>
      </c>
      <c r="J422" s="31">
        <f>VLOOKUP(Emp[[#This Row],[Bonus Criteria]], Bonus[],2,FALSE)</f>
        <v>6.4000000000000001E-2</v>
      </c>
      <c r="K422" s="32">
        <f>Emp[[#This Row],[Salary]]+Emp[[#This Row],[Salary]]*Emp[[#This Row],[Bonus Percentage]]</f>
        <v>52114.720000000001</v>
      </c>
      <c r="L422"/>
      <c r="N422" s="28"/>
    </row>
    <row r="423" spans="1:14" x14ac:dyDescent="0.2">
      <c r="A423" t="s">
        <v>1781</v>
      </c>
      <c r="B423" t="s">
        <v>1782</v>
      </c>
      <c r="C423" t="s">
        <v>12</v>
      </c>
      <c r="D423" t="s">
        <v>53</v>
      </c>
      <c r="E423" s="3">
        <v>45450</v>
      </c>
      <c r="F423" s="3" t="s">
        <v>2651</v>
      </c>
      <c r="G423" t="s">
        <v>21</v>
      </c>
      <c r="H423" t="s">
        <v>10</v>
      </c>
      <c r="I423" s="28" t="str">
        <f t="shared" si="6"/>
        <v>Accounting|Very Good</v>
      </c>
      <c r="J423" s="31">
        <f>VLOOKUP(Emp[[#This Row],[Bonus Criteria]], Bonus[],2,FALSE)</f>
        <v>7.0999999999999994E-2</v>
      </c>
      <c r="K423" s="32">
        <f>Emp[[#This Row],[Salary]]+Emp[[#This Row],[Salary]]*Emp[[#This Row],[Bonus Percentage]]</f>
        <v>48676.95</v>
      </c>
      <c r="L423"/>
      <c r="N423" s="28"/>
    </row>
    <row r="424" spans="1:14" x14ac:dyDescent="0.2">
      <c r="A424" t="s">
        <v>1783</v>
      </c>
      <c r="B424" t="s">
        <v>1784</v>
      </c>
      <c r="C424" t="s">
        <v>7</v>
      </c>
      <c r="D424" t="s">
        <v>23</v>
      </c>
      <c r="E424" s="3">
        <v>54140</v>
      </c>
      <c r="F424" s="3" t="s">
        <v>2652</v>
      </c>
      <c r="G424" t="s">
        <v>17</v>
      </c>
      <c r="H424" t="s">
        <v>28</v>
      </c>
      <c r="I424" s="28" t="str">
        <f t="shared" si="6"/>
        <v>Support|Average</v>
      </c>
      <c r="J424" s="31">
        <f>VLOOKUP(Emp[[#This Row],[Bonus Criteria]], Bonus[],2,FALSE)</f>
        <v>2.8000000000000001E-2</v>
      </c>
      <c r="K424" s="32">
        <f>Emp[[#This Row],[Salary]]+Emp[[#This Row],[Salary]]*Emp[[#This Row],[Bonus Percentage]]</f>
        <v>55655.92</v>
      </c>
      <c r="L424"/>
      <c r="N424" s="28"/>
    </row>
    <row r="425" spans="1:14" x14ac:dyDescent="0.2">
      <c r="A425" t="s">
        <v>1785</v>
      </c>
      <c r="B425" t="s">
        <v>1786</v>
      </c>
      <c r="C425" t="s">
        <v>12</v>
      </c>
      <c r="D425" t="s">
        <v>27</v>
      </c>
      <c r="E425" s="3">
        <v>117520</v>
      </c>
      <c r="F425" s="3" t="s">
        <v>2658</v>
      </c>
      <c r="G425" t="s">
        <v>21</v>
      </c>
      <c r="H425" t="s">
        <v>28</v>
      </c>
      <c r="I425" s="28" t="str">
        <f t="shared" si="6"/>
        <v>Human Resources|Average</v>
      </c>
      <c r="J425" s="31">
        <f>VLOOKUP(Emp[[#This Row],[Bonus Criteria]], Bonus[],2,FALSE)</f>
        <v>2.7E-2</v>
      </c>
      <c r="K425" s="32">
        <f>Emp[[#This Row],[Salary]]+Emp[[#This Row],[Salary]]*Emp[[#This Row],[Bonus Percentage]]</f>
        <v>120693.04</v>
      </c>
      <c r="L425"/>
      <c r="N425" s="28"/>
    </row>
    <row r="426" spans="1:14" x14ac:dyDescent="0.2">
      <c r="A426" t="s">
        <v>1787</v>
      </c>
      <c r="B426" t="s">
        <v>1788</v>
      </c>
      <c r="C426" t="s">
        <v>7</v>
      </c>
      <c r="D426" t="s">
        <v>53</v>
      </c>
      <c r="E426" s="3">
        <v>93210</v>
      </c>
      <c r="F426" s="3" t="s">
        <v>2656</v>
      </c>
      <c r="G426" t="s">
        <v>9</v>
      </c>
      <c r="H426" t="s">
        <v>24</v>
      </c>
      <c r="I426" s="28" t="str">
        <f t="shared" si="6"/>
        <v>Accounting|Poor</v>
      </c>
      <c r="J426" s="31">
        <f>VLOOKUP(Emp[[#This Row],[Bonus Criteria]], Bonus[],2,FALSE)</f>
        <v>1.2E-2</v>
      </c>
      <c r="K426" s="32">
        <f>Emp[[#This Row],[Salary]]+Emp[[#This Row],[Salary]]*Emp[[#This Row],[Bonus Percentage]]</f>
        <v>94328.52</v>
      </c>
      <c r="L426"/>
      <c r="N426" s="28"/>
    </row>
    <row r="427" spans="1:14" x14ac:dyDescent="0.2">
      <c r="A427" t="s">
        <v>1789</v>
      </c>
      <c r="B427" t="s">
        <v>1790</v>
      </c>
      <c r="C427" t="s">
        <v>7</v>
      </c>
      <c r="D427" t="s">
        <v>42</v>
      </c>
      <c r="E427" s="3">
        <v>110890</v>
      </c>
      <c r="F427" s="3" t="s">
        <v>2658</v>
      </c>
      <c r="G427" t="s">
        <v>17</v>
      </c>
      <c r="H427" t="s">
        <v>24</v>
      </c>
      <c r="I427" s="28" t="str">
        <f t="shared" si="6"/>
        <v>Training|Poor</v>
      </c>
      <c r="J427" s="31">
        <f>VLOOKUP(Emp[[#This Row],[Bonus Criteria]], Bonus[],2,FALSE)</f>
        <v>1.9E-2</v>
      </c>
      <c r="K427" s="32">
        <f>Emp[[#This Row],[Salary]]+Emp[[#This Row],[Salary]]*Emp[[#This Row],[Bonus Percentage]]</f>
        <v>112996.91</v>
      </c>
      <c r="L427"/>
      <c r="N427" s="28"/>
    </row>
    <row r="428" spans="1:14" x14ac:dyDescent="0.2">
      <c r="A428" t="s">
        <v>1791</v>
      </c>
      <c r="B428" t="s">
        <v>1792</v>
      </c>
      <c r="C428" t="s">
        <v>12</v>
      </c>
      <c r="D428" t="s">
        <v>42</v>
      </c>
      <c r="E428" s="3">
        <v>96660</v>
      </c>
      <c r="F428" s="3" t="s">
        <v>2656</v>
      </c>
      <c r="G428" t="s">
        <v>21</v>
      </c>
      <c r="H428" t="s">
        <v>28</v>
      </c>
      <c r="I428" s="28" t="str">
        <f t="shared" si="6"/>
        <v>Training|Average</v>
      </c>
      <c r="J428" s="31">
        <f>VLOOKUP(Emp[[#This Row],[Bonus Criteria]], Bonus[],2,FALSE)</f>
        <v>0.04</v>
      </c>
      <c r="K428" s="32">
        <f>Emp[[#This Row],[Salary]]+Emp[[#This Row],[Salary]]*Emp[[#This Row],[Bonus Percentage]]</f>
        <v>100526.39999999999</v>
      </c>
      <c r="L428"/>
      <c r="N428" s="28"/>
    </row>
    <row r="429" spans="1:14" x14ac:dyDescent="0.2">
      <c r="A429" t="s">
        <v>1793</v>
      </c>
      <c r="B429" t="s">
        <v>1794</v>
      </c>
      <c r="C429" t="s">
        <v>7</v>
      </c>
      <c r="D429" t="s">
        <v>31</v>
      </c>
      <c r="E429" s="3">
        <v>118360</v>
      </c>
      <c r="F429" s="3" t="s">
        <v>2658</v>
      </c>
      <c r="G429" t="s">
        <v>21</v>
      </c>
      <c r="H429" t="s">
        <v>28</v>
      </c>
      <c r="I429" s="28" t="str">
        <f t="shared" si="6"/>
        <v>Services|Average</v>
      </c>
      <c r="J429" s="31">
        <f>VLOOKUP(Emp[[#This Row],[Bonus Criteria]], Bonus[],2,FALSE)</f>
        <v>2.3E-2</v>
      </c>
      <c r="K429" s="32">
        <f>Emp[[#This Row],[Salary]]+Emp[[#This Row],[Salary]]*Emp[[#This Row],[Bonus Percentage]]</f>
        <v>121082.28</v>
      </c>
      <c r="L429"/>
      <c r="N429" s="28"/>
    </row>
    <row r="430" spans="1:14" x14ac:dyDescent="0.2">
      <c r="A430" t="s">
        <v>1795</v>
      </c>
      <c r="B430" t="s">
        <v>1796</v>
      </c>
      <c r="C430" t="s">
        <v>12</v>
      </c>
      <c r="D430" t="s">
        <v>23</v>
      </c>
      <c r="E430" s="3">
        <v>88030</v>
      </c>
      <c r="F430" s="3" t="s">
        <v>2655</v>
      </c>
      <c r="G430" t="s">
        <v>17</v>
      </c>
      <c r="H430" t="s">
        <v>28</v>
      </c>
      <c r="I430" s="28" t="str">
        <f t="shared" si="6"/>
        <v>Support|Average</v>
      </c>
      <c r="J430" s="31">
        <f>VLOOKUP(Emp[[#This Row],[Bonus Criteria]], Bonus[],2,FALSE)</f>
        <v>2.8000000000000001E-2</v>
      </c>
      <c r="K430" s="32">
        <f>Emp[[#This Row],[Salary]]+Emp[[#This Row],[Salary]]*Emp[[#This Row],[Bonus Percentage]]</f>
        <v>90494.84</v>
      </c>
      <c r="L430"/>
      <c r="N430" s="28"/>
    </row>
    <row r="431" spans="1:14" x14ac:dyDescent="0.2">
      <c r="A431" t="s">
        <v>1797</v>
      </c>
      <c r="B431" t="s">
        <v>1798</v>
      </c>
      <c r="C431" t="s">
        <v>7</v>
      </c>
      <c r="D431" t="s">
        <v>34</v>
      </c>
      <c r="E431" s="3">
        <v>51520</v>
      </c>
      <c r="F431" s="3" t="s">
        <v>2652</v>
      </c>
      <c r="G431" t="s">
        <v>17</v>
      </c>
      <c r="H431" t="s">
        <v>28</v>
      </c>
      <c r="I431" s="28" t="str">
        <f t="shared" si="6"/>
        <v>Business Development|Average</v>
      </c>
      <c r="J431" s="31">
        <f>VLOOKUP(Emp[[#This Row],[Bonus Criteria]], Bonus[],2,FALSE)</f>
        <v>2.4E-2</v>
      </c>
      <c r="K431" s="32">
        <f>Emp[[#This Row],[Salary]]+Emp[[#This Row],[Salary]]*Emp[[#This Row],[Bonus Percentage]]</f>
        <v>52756.480000000003</v>
      </c>
      <c r="L431"/>
      <c r="N431" s="28"/>
    </row>
    <row r="432" spans="1:14" x14ac:dyDescent="0.2">
      <c r="A432" t="s">
        <v>1799</v>
      </c>
      <c r="B432" t="s">
        <v>1800</v>
      </c>
      <c r="C432" t="s">
        <v>7</v>
      </c>
      <c r="D432" t="s">
        <v>23</v>
      </c>
      <c r="E432" s="3">
        <v>61210</v>
      </c>
      <c r="F432" s="3" t="s">
        <v>2653</v>
      </c>
      <c r="G432" t="s">
        <v>21</v>
      </c>
      <c r="H432" t="s">
        <v>28</v>
      </c>
      <c r="I432" s="28" t="str">
        <f t="shared" si="6"/>
        <v>Support|Average</v>
      </c>
      <c r="J432" s="31">
        <f>VLOOKUP(Emp[[#This Row],[Bonus Criteria]], Bonus[],2,FALSE)</f>
        <v>2.8000000000000001E-2</v>
      </c>
      <c r="K432" s="32">
        <f>Emp[[#This Row],[Salary]]+Emp[[#This Row],[Salary]]*Emp[[#This Row],[Bonus Percentage]]</f>
        <v>62923.88</v>
      </c>
      <c r="L432"/>
      <c r="N432" s="28"/>
    </row>
    <row r="433" spans="1:14" x14ac:dyDescent="0.2">
      <c r="A433" t="s">
        <v>1801</v>
      </c>
      <c r="B433" t="s">
        <v>1802</v>
      </c>
      <c r="C433" t="s">
        <v>7</v>
      </c>
      <c r="D433" t="s">
        <v>50</v>
      </c>
      <c r="E433" s="3">
        <v>52750</v>
      </c>
      <c r="F433" s="3" t="s">
        <v>2652</v>
      </c>
      <c r="G433" t="s">
        <v>21</v>
      </c>
      <c r="H433" t="s">
        <v>28</v>
      </c>
      <c r="I433" s="28" t="str">
        <f t="shared" si="6"/>
        <v>Research and Development|Average</v>
      </c>
      <c r="J433" s="31">
        <f>VLOOKUP(Emp[[#This Row],[Bonus Criteria]], Bonus[],2,FALSE)</f>
        <v>3.3000000000000002E-2</v>
      </c>
      <c r="K433" s="32">
        <f>Emp[[#This Row],[Salary]]+Emp[[#This Row],[Salary]]*Emp[[#This Row],[Bonus Percentage]]</f>
        <v>54490.75</v>
      </c>
      <c r="L433"/>
      <c r="N433" s="28"/>
    </row>
    <row r="434" spans="1:14" x14ac:dyDescent="0.2">
      <c r="A434" t="s">
        <v>1803</v>
      </c>
      <c r="B434" t="s">
        <v>1804</v>
      </c>
      <c r="C434" t="s">
        <v>7</v>
      </c>
      <c r="D434" t="s">
        <v>37</v>
      </c>
      <c r="E434" s="3">
        <v>47270</v>
      </c>
      <c r="F434" s="3" t="s">
        <v>2651</v>
      </c>
      <c r="G434" t="s">
        <v>21</v>
      </c>
      <c r="H434" t="s">
        <v>28</v>
      </c>
      <c r="I434" s="28" t="str">
        <f t="shared" si="6"/>
        <v>Product Management|Average</v>
      </c>
      <c r="J434" s="31">
        <f>VLOOKUP(Emp[[#This Row],[Bonus Criteria]], Bonus[],2,FALSE)</f>
        <v>3.2000000000000001E-2</v>
      </c>
      <c r="K434" s="32">
        <f>Emp[[#This Row],[Salary]]+Emp[[#This Row],[Salary]]*Emp[[#This Row],[Bonus Percentage]]</f>
        <v>48782.64</v>
      </c>
      <c r="L434"/>
      <c r="N434" s="28"/>
    </row>
    <row r="435" spans="1:14" x14ac:dyDescent="0.2">
      <c r="A435" t="s">
        <v>1805</v>
      </c>
      <c r="B435" t="s">
        <v>1806</v>
      </c>
      <c r="C435" t="s">
        <v>7</v>
      </c>
      <c r="D435" t="s">
        <v>8</v>
      </c>
      <c r="E435" s="3">
        <v>118060</v>
      </c>
      <c r="F435" s="3" t="s">
        <v>2658</v>
      </c>
      <c r="G435" t="s">
        <v>21</v>
      </c>
      <c r="H435" t="s">
        <v>14</v>
      </c>
      <c r="I435" s="28" t="str">
        <f t="shared" si="6"/>
        <v>Sales|Good</v>
      </c>
      <c r="J435" s="31">
        <f>VLOOKUP(Emp[[#This Row],[Bonus Criteria]], Bonus[],2,FALSE)</f>
        <v>5.0999999999999997E-2</v>
      </c>
      <c r="K435" s="32">
        <f>Emp[[#This Row],[Salary]]+Emp[[#This Row],[Salary]]*Emp[[#This Row],[Bonus Percentage]]</f>
        <v>124081.06</v>
      </c>
      <c r="L435"/>
      <c r="N435" s="28"/>
    </row>
    <row r="436" spans="1:14" x14ac:dyDescent="0.2">
      <c r="A436" t="s">
        <v>1807</v>
      </c>
      <c r="B436" t="s">
        <v>1808</v>
      </c>
      <c r="C436" t="s">
        <v>7</v>
      </c>
      <c r="D436" t="s">
        <v>67</v>
      </c>
      <c r="E436" s="3">
        <v>37360</v>
      </c>
      <c r="F436" s="3" t="s">
        <v>2650</v>
      </c>
      <c r="G436" t="s">
        <v>9</v>
      </c>
      <c r="H436" t="s">
        <v>28</v>
      </c>
      <c r="I436" s="28" t="str">
        <f t="shared" si="6"/>
        <v>Marketing|Average</v>
      </c>
      <c r="J436" s="31">
        <f>VLOOKUP(Emp[[#This Row],[Bonus Criteria]], Bonus[],2,FALSE)</f>
        <v>3.5000000000000003E-2</v>
      </c>
      <c r="K436" s="32">
        <f>Emp[[#This Row],[Salary]]+Emp[[#This Row],[Salary]]*Emp[[#This Row],[Bonus Percentage]]</f>
        <v>38667.599999999999</v>
      </c>
      <c r="L436"/>
      <c r="N436" s="28"/>
    </row>
    <row r="437" spans="1:14" x14ac:dyDescent="0.2">
      <c r="A437" t="s">
        <v>1809</v>
      </c>
      <c r="B437" t="s">
        <v>1810</v>
      </c>
      <c r="C437" t="s">
        <v>12</v>
      </c>
      <c r="D437" t="s">
        <v>34</v>
      </c>
      <c r="E437" s="3">
        <v>66510</v>
      </c>
      <c r="F437" s="3" t="s">
        <v>2653</v>
      </c>
      <c r="G437" t="s">
        <v>21</v>
      </c>
      <c r="H437" t="s">
        <v>28</v>
      </c>
      <c r="I437" s="28" t="str">
        <f t="shared" si="6"/>
        <v>Business Development|Average</v>
      </c>
      <c r="J437" s="31">
        <f>VLOOKUP(Emp[[#This Row],[Bonus Criteria]], Bonus[],2,FALSE)</f>
        <v>2.4E-2</v>
      </c>
      <c r="K437" s="32">
        <f>Emp[[#This Row],[Salary]]+Emp[[#This Row],[Salary]]*Emp[[#This Row],[Bonus Percentage]]</f>
        <v>68106.240000000005</v>
      </c>
      <c r="L437"/>
      <c r="N437" s="28"/>
    </row>
    <row r="438" spans="1:14" x14ac:dyDescent="0.2">
      <c r="A438" t="s">
        <v>1811</v>
      </c>
      <c r="B438" t="s">
        <v>1812</v>
      </c>
      <c r="C438" t="s">
        <v>12</v>
      </c>
      <c r="D438" t="s">
        <v>67</v>
      </c>
      <c r="E438" s="3">
        <v>29530</v>
      </c>
      <c r="F438" s="3" t="s">
        <v>2649</v>
      </c>
      <c r="G438" t="s">
        <v>21</v>
      </c>
      <c r="H438" t="s">
        <v>51</v>
      </c>
      <c r="I438" s="28" t="str">
        <f t="shared" si="6"/>
        <v>Marketing|Very Poor</v>
      </c>
      <c r="J438" s="31">
        <f>VLOOKUP(Emp[[#This Row],[Bonus Criteria]], Bonus[],2,FALSE)</f>
        <v>5.0000000000000001E-3</v>
      </c>
      <c r="K438" s="32">
        <f>Emp[[#This Row],[Salary]]+Emp[[#This Row],[Salary]]*Emp[[#This Row],[Bonus Percentage]]</f>
        <v>29677.65</v>
      </c>
      <c r="L438"/>
      <c r="N438" s="28"/>
    </row>
    <row r="439" spans="1:14" x14ac:dyDescent="0.2">
      <c r="A439" t="s">
        <v>1813</v>
      </c>
      <c r="B439" t="s">
        <v>1814</v>
      </c>
      <c r="C439" t="s">
        <v>12</v>
      </c>
      <c r="D439" t="s">
        <v>50</v>
      </c>
      <c r="E439" s="3">
        <v>60440</v>
      </c>
      <c r="F439" s="3" t="s">
        <v>2653</v>
      </c>
      <c r="G439" t="s">
        <v>9</v>
      </c>
      <c r="H439" t="s">
        <v>10</v>
      </c>
      <c r="I439" s="28" t="str">
        <f t="shared" si="6"/>
        <v>Research and Development|Very Good</v>
      </c>
      <c r="J439" s="31">
        <f>VLOOKUP(Emp[[#This Row],[Bonus Criteria]], Bonus[],2,FALSE)</f>
        <v>8.4000000000000005E-2</v>
      </c>
      <c r="K439" s="32">
        <f>Emp[[#This Row],[Salary]]+Emp[[#This Row],[Salary]]*Emp[[#This Row],[Bonus Percentage]]</f>
        <v>65516.959999999999</v>
      </c>
      <c r="L439"/>
      <c r="N439" s="28"/>
    </row>
    <row r="440" spans="1:14" x14ac:dyDescent="0.2">
      <c r="A440" t="s">
        <v>1815</v>
      </c>
      <c r="B440" t="s">
        <v>1816</v>
      </c>
      <c r="C440" t="s">
        <v>7</v>
      </c>
      <c r="D440" t="s">
        <v>13</v>
      </c>
      <c r="E440" s="3">
        <v>90530</v>
      </c>
      <c r="F440" s="3" t="s">
        <v>2656</v>
      </c>
      <c r="G440" t="s">
        <v>9</v>
      </c>
      <c r="H440" t="s">
        <v>51</v>
      </c>
      <c r="I440" s="28" t="str">
        <f t="shared" si="6"/>
        <v>Engineering|Very Poor</v>
      </c>
      <c r="J440" s="31">
        <f>VLOOKUP(Emp[[#This Row],[Bonus Criteria]], Bonus[],2,FALSE)</f>
        <v>5.0000000000000001E-3</v>
      </c>
      <c r="K440" s="32">
        <f>Emp[[#This Row],[Salary]]+Emp[[#This Row],[Salary]]*Emp[[#This Row],[Bonus Percentage]]</f>
        <v>90982.65</v>
      </c>
      <c r="L440"/>
      <c r="N440" s="28"/>
    </row>
    <row r="441" spans="1:14" x14ac:dyDescent="0.2">
      <c r="A441" t="s">
        <v>1817</v>
      </c>
      <c r="B441" t="s">
        <v>1818</v>
      </c>
      <c r="C441" t="s">
        <v>7</v>
      </c>
      <c r="D441" t="s">
        <v>42</v>
      </c>
      <c r="E441" s="3">
        <v>67950</v>
      </c>
      <c r="F441" s="3" t="s">
        <v>2653</v>
      </c>
      <c r="G441" t="s">
        <v>21</v>
      </c>
      <c r="H441" t="s">
        <v>10</v>
      </c>
      <c r="I441" s="28" t="str">
        <f t="shared" si="6"/>
        <v>Training|Very Good</v>
      </c>
      <c r="J441" s="31">
        <f>VLOOKUP(Emp[[#This Row],[Bonus Criteria]], Bonus[],2,FALSE)</f>
        <v>6.3E-2</v>
      </c>
      <c r="K441" s="32">
        <f>Emp[[#This Row],[Salary]]+Emp[[#This Row],[Salary]]*Emp[[#This Row],[Bonus Percentage]]</f>
        <v>72230.850000000006</v>
      </c>
      <c r="L441"/>
      <c r="N441" s="28"/>
    </row>
    <row r="442" spans="1:14" x14ac:dyDescent="0.2">
      <c r="A442" t="s">
        <v>1819</v>
      </c>
      <c r="B442" t="s">
        <v>1820</v>
      </c>
      <c r="C442" t="s">
        <v>7</v>
      </c>
      <c r="D442" t="s">
        <v>53</v>
      </c>
      <c r="E442" s="3">
        <v>105120</v>
      </c>
      <c r="F442" s="3" t="s">
        <v>2657</v>
      </c>
      <c r="G442" t="s">
        <v>21</v>
      </c>
      <c r="H442" t="s">
        <v>28</v>
      </c>
      <c r="I442" s="28" t="str">
        <f t="shared" si="6"/>
        <v>Accounting|Average</v>
      </c>
      <c r="J442" s="31">
        <f>VLOOKUP(Emp[[#This Row],[Bonus Criteria]], Bonus[],2,FALSE)</f>
        <v>0.02</v>
      </c>
      <c r="K442" s="32">
        <f>Emp[[#This Row],[Salary]]+Emp[[#This Row],[Salary]]*Emp[[#This Row],[Bonus Percentage]]</f>
        <v>107222.39999999999</v>
      </c>
      <c r="L442"/>
      <c r="N442" s="28"/>
    </row>
    <row r="443" spans="1:14" x14ac:dyDescent="0.2">
      <c r="A443" t="s">
        <v>1821</v>
      </c>
      <c r="B443" t="s">
        <v>1822</v>
      </c>
      <c r="C443" t="s">
        <v>7</v>
      </c>
      <c r="D443" t="s">
        <v>42</v>
      </c>
      <c r="E443" s="3">
        <v>60570</v>
      </c>
      <c r="F443" s="3" t="s">
        <v>2653</v>
      </c>
      <c r="G443" t="s">
        <v>9</v>
      </c>
      <c r="H443" t="s">
        <v>14</v>
      </c>
      <c r="I443" s="28" t="str">
        <f t="shared" si="6"/>
        <v>Training|Good</v>
      </c>
      <c r="J443" s="31">
        <f>VLOOKUP(Emp[[#This Row],[Bonus Criteria]], Bonus[],2,FALSE)</f>
        <v>5.8999999999999997E-2</v>
      </c>
      <c r="K443" s="32">
        <f>Emp[[#This Row],[Salary]]+Emp[[#This Row],[Salary]]*Emp[[#This Row],[Bonus Percentage]]</f>
        <v>64143.63</v>
      </c>
      <c r="L443"/>
      <c r="N443" s="28"/>
    </row>
    <row r="444" spans="1:14" x14ac:dyDescent="0.2">
      <c r="A444" t="s">
        <v>1171</v>
      </c>
      <c r="B444" t="s">
        <v>1823</v>
      </c>
      <c r="C444" t="s">
        <v>12</v>
      </c>
      <c r="D444" t="s">
        <v>42</v>
      </c>
      <c r="E444" s="3">
        <v>119110</v>
      </c>
      <c r="F444" s="3" t="s">
        <v>2658</v>
      </c>
      <c r="G444" t="s">
        <v>21</v>
      </c>
      <c r="H444" t="s">
        <v>14</v>
      </c>
      <c r="I444" s="28" t="str">
        <f t="shared" si="6"/>
        <v>Training|Good</v>
      </c>
      <c r="J444" s="31">
        <f>VLOOKUP(Emp[[#This Row],[Bonus Criteria]], Bonus[],2,FALSE)</f>
        <v>5.8999999999999997E-2</v>
      </c>
      <c r="K444" s="32">
        <f>Emp[[#This Row],[Salary]]+Emp[[#This Row],[Salary]]*Emp[[#This Row],[Bonus Percentage]]</f>
        <v>126137.49</v>
      </c>
      <c r="L444"/>
      <c r="N444" s="28"/>
    </row>
    <row r="445" spans="1:14" x14ac:dyDescent="0.2">
      <c r="A445" t="s">
        <v>1824</v>
      </c>
      <c r="B445" t="s">
        <v>1825</v>
      </c>
      <c r="C445" t="s">
        <v>7</v>
      </c>
      <c r="D445" t="s">
        <v>31</v>
      </c>
      <c r="E445" s="3">
        <v>104770</v>
      </c>
      <c r="F445" s="3" t="s">
        <v>2657</v>
      </c>
      <c r="G445" t="s">
        <v>21</v>
      </c>
      <c r="H445" t="s">
        <v>24</v>
      </c>
      <c r="I445" s="28" t="str">
        <f t="shared" si="6"/>
        <v>Services|Poor</v>
      </c>
      <c r="J445" s="31">
        <f>VLOOKUP(Emp[[#This Row],[Bonus Criteria]], Bonus[],2,FALSE)</f>
        <v>1.4999999999999999E-2</v>
      </c>
      <c r="K445" s="32">
        <f>Emp[[#This Row],[Salary]]+Emp[[#This Row],[Salary]]*Emp[[#This Row],[Bonus Percentage]]</f>
        <v>106341.55</v>
      </c>
      <c r="L445"/>
      <c r="N445" s="28"/>
    </row>
    <row r="446" spans="1:14" x14ac:dyDescent="0.2">
      <c r="A446" t="s">
        <v>1826</v>
      </c>
      <c r="B446" t="s">
        <v>1827</v>
      </c>
      <c r="C446" t="s">
        <v>7</v>
      </c>
      <c r="D446" t="s">
        <v>8</v>
      </c>
      <c r="E446" s="3">
        <v>70360</v>
      </c>
      <c r="F446" s="3" t="s">
        <v>2654</v>
      </c>
      <c r="G446" t="s">
        <v>9</v>
      </c>
      <c r="H446" t="s">
        <v>28</v>
      </c>
      <c r="I446" s="28" t="str">
        <f t="shared" si="6"/>
        <v>Sales|Average</v>
      </c>
      <c r="J446" s="31">
        <f>VLOOKUP(Emp[[#This Row],[Bonus Criteria]], Bonus[],2,FALSE)</f>
        <v>2.1000000000000001E-2</v>
      </c>
      <c r="K446" s="32">
        <f>Emp[[#This Row],[Salary]]+Emp[[#This Row],[Salary]]*Emp[[#This Row],[Bonus Percentage]]</f>
        <v>71837.56</v>
      </c>
      <c r="L446"/>
      <c r="N446" s="28"/>
    </row>
    <row r="447" spans="1:14" x14ac:dyDescent="0.2">
      <c r="A447" t="s">
        <v>1828</v>
      </c>
      <c r="B447" t="s">
        <v>1829</v>
      </c>
      <c r="C447" t="s">
        <v>12</v>
      </c>
      <c r="D447" t="s">
        <v>34</v>
      </c>
      <c r="E447" s="3">
        <v>33630</v>
      </c>
      <c r="F447" s="3" t="s">
        <v>2650</v>
      </c>
      <c r="G447" t="s">
        <v>17</v>
      </c>
      <c r="H447" t="s">
        <v>24</v>
      </c>
      <c r="I447" s="28" t="str">
        <f t="shared" si="6"/>
        <v>Business Development|Poor</v>
      </c>
      <c r="J447" s="31">
        <f>VLOOKUP(Emp[[#This Row],[Bonus Criteria]], Bonus[],2,FALSE)</f>
        <v>1.7999999999999999E-2</v>
      </c>
      <c r="K447" s="32">
        <f>Emp[[#This Row],[Salary]]+Emp[[#This Row],[Salary]]*Emp[[#This Row],[Bonus Percentage]]</f>
        <v>34235.339999999997</v>
      </c>
      <c r="L447"/>
      <c r="N447" s="28"/>
    </row>
    <row r="448" spans="1:14" x14ac:dyDescent="0.2">
      <c r="A448" t="s">
        <v>1184</v>
      </c>
      <c r="B448" t="s">
        <v>1830</v>
      </c>
      <c r="C448" t="s">
        <v>7</v>
      </c>
      <c r="D448" t="s">
        <v>42</v>
      </c>
      <c r="E448" s="3">
        <v>53870</v>
      </c>
      <c r="F448" s="3" t="s">
        <v>2652</v>
      </c>
      <c r="G448" t="s">
        <v>17</v>
      </c>
      <c r="H448" t="s">
        <v>14</v>
      </c>
      <c r="I448" s="28" t="str">
        <f t="shared" si="6"/>
        <v>Training|Good</v>
      </c>
      <c r="J448" s="31">
        <f>VLOOKUP(Emp[[#This Row],[Bonus Criteria]], Bonus[],2,FALSE)</f>
        <v>5.8999999999999997E-2</v>
      </c>
      <c r="K448" s="32">
        <f>Emp[[#This Row],[Salary]]+Emp[[#This Row],[Salary]]*Emp[[#This Row],[Bonus Percentage]]</f>
        <v>57048.33</v>
      </c>
      <c r="L448"/>
      <c r="N448" s="28"/>
    </row>
    <row r="449" spans="1:14" x14ac:dyDescent="0.2">
      <c r="A449" t="s">
        <v>1831</v>
      </c>
      <c r="B449" t="s">
        <v>1832</v>
      </c>
      <c r="C449" t="s">
        <v>12</v>
      </c>
      <c r="D449" t="s">
        <v>13</v>
      </c>
      <c r="E449" s="3">
        <v>111190</v>
      </c>
      <c r="F449" s="3" t="s">
        <v>2658</v>
      </c>
      <c r="G449" t="s">
        <v>9</v>
      </c>
      <c r="H449" t="s">
        <v>28</v>
      </c>
      <c r="I449" s="28" t="str">
        <f t="shared" si="6"/>
        <v>Engineering|Average</v>
      </c>
      <c r="J449" s="31">
        <f>VLOOKUP(Emp[[#This Row],[Bonus Criteria]], Bonus[],2,FALSE)</f>
        <v>3.5000000000000003E-2</v>
      </c>
      <c r="K449" s="32">
        <f>Emp[[#This Row],[Salary]]+Emp[[#This Row],[Salary]]*Emp[[#This Row],[Bonus Percentage]]</f>
        <v>115081.65</v>
      </c>
      <c r="L449"/>
      <c r="N449" s="28"/>
    </row>
    <row r="450" spans="1:14" x14ac:dyDescent="0.2">
      <c r="A450" t="s">
        <v>1833</v>
      </c>
      <c r="B450" t="s">
        <v>1834</v>
      </c>
      <c r="C450" t="s">
        <v>12</v>
      </c>
      <c r="D450" t="s">
        <v>20</v>
      </c>
      <c r="E450" s="3">
        <v>29970</v>
      </c>
      <c r="F450" s="3" t="s">
        <v>2649</v>
      </c>
      <c r="G450" t="s">
        <v>21</v>
      </c>
      <c r="H450" t="s">
        <v>28</v>
      </c>
      <c r="I450" s="28" t="str">
        <f t="shared" ref="I450:I513" si="7">D450&amp;"|"&amp;H450</f>
        <v>Legal|Average</v>
      </c>
      <c r="J450" s="31">
        <f>VLOOKUP(Emp[[#This Row],[Bonus Criteria]], Bonus[],2,FALSE)</f>
        <v>2.1000000000000001E-2</v>
      </c>
      <c r="K450" s="32">
        <f>Emp[[#This Row],[Salary]]+Emp[[#This Row],[Salary]]*Emp[[#This Row],[Bonus Percentage]]</f>
        <v>30599.37</v>
      </c>
      <c r="L450"/>
      <c r="N450" s="28"/>
    </row>
    <row r="451" spans="1:14" x14ac:dyDescent="0.2">
      <c r="A451" t="s">
        <v>1835</v>
      </c>
      <c r="B451" t="s">
        <v>1836</v>
      </c>
      <c r="C451" t="s">
        <v>7</v>
      </c>
      <c r="D451" t="s">
        <v>23</v>
      </c>
      <c r="E451" s="3">
        <v>64960</v>
      </c>
      <c r="F451" s="3" t="s">
        <v>2653</v>
      </c>
      <c r="G451" t="s">
        <v>9</v>
      </c>
      <c r="H451" t="s">
        <v>28</v>
      </c>
      <c r="I451" s="28" t="str">
        <f t="shared" si="7"/>
        <v>Support|Average</v>
      </c>
      <c r="J451" s="31">
        <f>VLOOKUP(Emp[[#This Row],[Bonus Criteria]], Bonus[],2,FALSE)</f>
        <v>2.8000000000000001E-2</v>
      </c>
      <c r="K451" s="32">
        <f>Emp[[#This Row],[Salary]]+Emp[[#This Row],[Salary]]*Emp[[#This Row],[Bonus Percentage]]</f>
        <v>66778.880000000005</v>
      </c>
      <c r="L451"/>
      <c r="N451" s="28"/>
    </row>
    <row r="452" spans="1:14" x14ac:dyDescent="0.2">
      <c r="A452" t="s">
        <v>1837</v>
      </c>
      <c r="B452" t="s">
        <v>1838</v>
      </c>
      <c r="C452" t="s">
        <v>7</v>
      </c>
      <c r="D452" t="s">
        <v>37</v>
      </c>
      <c r="E452" s="3">
        <v>111230</v>
      </c>
      <c r="F452" s="3" t="s">
        <v>2658</v>
      </c>
      <c r="G452" t="s">
        <v>17</v>
      </c>
      <c r="H452" t="s">
        <v>28</v>
      </c>
      <c r="I452" s="28" t="str">
        <f t="shared" si="7"/>
        <v>Product Management|Average</v>
      </c>
      <c r="J452" s="31">
        <f>VLOOKUP(Emp[[#This Row],[Bonus Criteria]], Bonus[],2,FALSE)</f>
        <v>3.2000000000000001E-2</v>
      </c>
      <c r="K452" s="32">
        <f>Emp[[#This Row],[Salary]]+Emp[[#This Row],[Salary]]*Emp[[#This Row],[Bonus Percentage]]</f>
        <v>114789.36</v>
      </c>
      <c r="L452"/>
      <c r="N452" s="28"/>
    </row>
    <row r="453" spans="1:14" x14ac:dyDescent="0.2">
      <c r="A453" t="s">
        <v>1839</v>
      </c>
      <c r="B453" t="s">
        <v>1840</v>
      </c>
      <c r="C453" t="s">
        <v>12</v>
      </c>
      <c r="D453" t="s">
        <v>8</v>
      </c>
      <c r="E453" s="3">
        <v>99530</v>
      </c>
      <c r="F453" s="3" t="s">
        <v>2656</v>
      </c>
      <c r="G453" t="s">
        <v>17</v>
      </c>
      <c r="H453" t="s">
        <v>28</v>
      </c>
      <c r="I453" s="28" t="str">
        <f t="shared" si="7"/>
        <v>Sales|Average</v>
      </c>
      <c r="J453" s="31">
        <f>VLOOKUP(Emp[[#This Row],[Bonus Criteria]], Bonus[],2,FALSE)</f>
        <v>2.1000000000000001E-2</v>
      </c>
      <c r="K453" s="32">
        <f>Emp[[#This Row],[Salary]]+Emp[[#This Row],[Salary]]*Emp[[#This Row],[Bonus Percentage]]</f>
        <v>101620.13</v>
      </c>
      <c r="L453"/>
      <c r="N453" s="28"/>
    </row>
    <row r="454" spans="1:14" x14ac:dyDescent="0.2">
      <c r="A454" t="s">
        <v>1841</v>
      </c>
      <c r="B454" t="s">
        <v>1842</v>
      </c>
      <c r="C454" t="s">
        <v>12</v>
      </c>
      <c r="D454" t="s">
        <v>50</v>
      </c>
      <c r="E454" s="3">
        <v>35980</v>
      </c>
      <c r="F454" s="3" t="s">
        <v>2650</v>
      </c>
      <c r="G454" t="s">
        <v>9</v>
      </c>
      <c r="H454" t="s">
        <v>10</v>
      </c>
      <c r="I454" s="28" t="str">
        <f t="shared" si="7"/>
        <v>Research and Development|Very Good</v>
      </c>
      <c r="J454" s="31">
        <f>VLOOKUP(Emp[[#This Row],[Bonus Criteria]], Bonus[],2,FALSE)</f>
        <v>8.4000000000000005E-2</v>
      </c>
      <c r="K454" s="32">
        <f>Emp[[#This Row],[Salary]]+Emp[[#This Row],[Salary]]*Emp[[#This Row],[Bonus Percentage]]</f>
        <v>39002.32</v>
      </c>
      <c r="L454"/>
      <c r="N454" s="28"/>
    </row>
    <row r="455" spans="1:14" x14ac:dyDescent="0.2">
      <c r="A455" t="s">
        <v>1493</v>
      </c>
      <c r="B455" t="s">
        <v>1494</v>
      </c>
      <c r="C455" t="s">
        <v>12</v>
      </c>
      <c r="D455" t="s">
        <v>34</v>
      </c>
      <c r="E455" s="3">
        <v>72500</v>
      </c>
      <c r="F455" s="3" t="s">
        <v>2654</v>
      </c>
      <c r="G455" t="s">
        <v>21</v>
      </c>
      <c r="H455" t="s">
        <v>14</v>
      </c>
      <c r="I455" s="28" t="str">
        <f t="shared" si="7"/>
        <v>Business Development|Good</v>
      </c>
      <c r="J455" s="31">
        <f>VLOOKUP(Emp[[#This Row],[Bonus Criteria]], Bonus[],2,FALSE)</f>
        <v>0.05</v>
      </c>
      <c r="K455" s="32">
        <f>Emp[[#This Row],[Salary]]+Emp[[#This Row],[Salary]]*Emp[[#This Row],[Bonus Percentage]]</f>
        <v>76125</v>
      </c>
      <c r="L455"/>
      <c r="N455" s="28"/>
    </row>
    <row r="456" spans="1:14" x14ac:dyDescent="0.2">
      <c r="A456" t="s">
        <v>1843</v>
      </c>
      <c r="B456" t="s">
        <v>1844</v>
      </c>
      <c r="C456" t="s">
        <v>7</v>
      </c>
      <c r="D456" t="s">
        <v>67</v>
      </c>
      <c r="E456" s="3">
        <v>65700</v>
      </c>
      <c r="F456" s="3" t="s">
        <v>2653</v>
      </c>
      <c r="G456" t="s">
        <v>17</v>
      </c>
      <c r="H456" t="s">
        <v>51</v>
      </c>
      <c r="I456" s="28" t="str">
        <f t="shared" si="7"/>
        <v>Marketing|Very Poor</v>
      </c>
      <c r="J456" s="31">
        <f>VLOOKUP(Emp[[#This Row],[Bonus Criteria]], Bonus[],2,FALSE)</f>
        <v>5.0000000000000001E-3</v>
      </c>
      <c r="K456" s="32">
        <f>Emp[[#This Row],[Salary]]+Emp[[#This Row],[Salary]]*Emp[[#This Row],[Bonus Percentage]]</f>
        <v>66028.5</v>
      </c>
      <c r="L456"/>
      <c r="N456" s="28"/>
    </row>
    <row r="457" spans="1:14" x14ac:dyDescent="0.2">
      <c r="A457" t="s">
        <v>1845</v>
      </c>
      <c r="B457" t="s">
        <v>1846</v>
      </c>
      <c r="C457" t="s">
        <v>12</v>
      </c>
      <c r="D457" t="s">
        <v>31</v>
      </c>
      <c r="E457" s="3">
        <v>109170</v>
      </c>
      <c r="F457" s="3" t="s">
        <v>2657</v>
      </c>
      <c r="G457" t="s">
        <v>9</v>
      </c>
      <c r="H457" t="s">
        <v>14</v>
      </c>
      <c r="I457" s="28" t="str">
        <f t="shared" si="7"/>
        <v>Services|Good</v>
      </c>
      <c r="J457" s="31">
        <f>VLOOKUP(Emp[[#This Row],[Bonus Criteria]], Bonus[],2,FALSE)</f>
        <v>5.2999999999999999E-2</v>
      </c>
      <c r="K457" s="32">
        <f>Emp[[#This Row],[Salary]]+Emp[[#This Row],[Salary]]*Emp[[#This Row],[Bonus Percentage]]</f>
        <v>114956.01</v>
      </c>
      <c r="L457"/>
      <c r="N457" s="28"/>
    </row>
    <row r="458" spans="1:14" x14ac:dyDescent="0.2">
      <c r="A458" t="s">
        <v>1847</v>
      </c>
      <c r="B458" t="s">
        <v>1848</v>
      </c>
      <c r="C458" t="s">
        <v>7</v>
      </c>
      <c r="D458" t="s">
        <v>23</v>
      </c>
      <c r="E458" s="3">
        <v>95020</v>
      </c>
      <c r="F458" s="3" t="s">
        <v>2656</v>
      </c>
      <c r="G458" t="s">
        <v>9</v>
      </c>
      <c r="H458" t="s">
        <v>28</v>
      </c>
      <c r="I458" s="28" t="str">
        <f t="shared" si="7"/>
        <v>Support|Average</v>
      </c>
      <c r="J458" s="31">
        <f>VLOOKUP(Emp[[#This Row],[Bonus Criteria]], Bonus[],2,FALSE)</f>
        <v>2.8000000000000001E-2</v>
      </c>
      <c r="K458" s="32">
        <f>Emp[[#This Row],[Salary]]+Emp[[#This Row],[Salary]]*Emp[[#This Row],[Bonus Percentage]]</f>
        <v>97680.56</v>
      </c>
      <c r="L458"/>
      <c r="N458" s="28"/>
    </row>
    <row r="459" spans="1:14" x14ac:dyDescent="0.2">
      <c r="A459" t="s">
        <v>1228</v>
      </c>
      <c r="B459" t="s">
        <v>1229</v>
      </c>
      <c r="C459" t="s">
        <v>12</v>
      </c>
      <c r="D459" t="s">
        <v>37</v>
      </c>
      <c r="E459" s="3">
        <v>72500</v>
      </c>
      <c r="F459" s="3" t="s">
        <v>2654</v>
      </c>
      <c r="G459" t="s">
        <v>17</v>
      </c>
      <c r="H459" t="s">
        <v>24</v>
      </c>
      <c r="I459" s="28" t="str">
        <f t="shared" si="7"/>
        <v>Product Management|Poor</v>
      </c>
      <c r="J459" s="31">
        <f>VLOOKUP(Emp[[#This Row],[Bonus Criteria]], Bonus[],2,FALSE)</f>
        <v>0.01</v>
      </c>
      <c r="K459" s="32">
        <f>Emp[[#This Row],[Salary]]+Emp[[#This Row],[Salary]]*Emp[[#This Row],[Bonus Percentage]]</f>
        <v>73225</v>
      </c>
      <c r="L459"/>
      <c r="N459" s="28"/>
    </row>
    <row r="460" spans="1:14" x14ac:dyDescent="0.2">
      <c r="A460" t="s">
        <v>1849</v>
      </c>
      <c r="B460" t="s">
        <v>1850</v>
      </c>
      <c r="C460" t="s">
        <v>12</v>
      </c>
      <c r="D460" t="s">
        <v>37</v>
      </c>
      <c r="E460" s="3">
        <v>87290</v>
      </c>
      <c r="F460" s="3" t="s">
        <v>2655</v>
      </c>
      <c r="G460" t="s">
        <v>21</v>
      </c>
      <c r="H460" t="s">
        <v>14</v>
      </c>
      <c r="I460" s="28" t="str">
        <f t="shared" si="7"/>
        <v>Product Management|Good</v>
      </c>
      <c r="J460" s="31">
        <f>VLOOKUP(Emp[[#This Row],[Bonus Criteria]], Bonus[],2,FALSE)</f>
        <v>4.1000000000000002E-2</v>
      </c>
      <c r="K460" s="32">
        <f>Emp[[#This Row],[Salary]]+Emp[[#This Row],[Salary]]*Emp[[#This Row],[Bonus Percentage]]</f>
        <v>90868.89</v>
      </c>
      <c r="L460"/>
      <c r="N460" s="28"/>
    </row>
    <row r="461" spans="1:14" x14ac:dyDescent="0.2">
      <c r="A461" t="s">
        <v>1851</v>
      </c>
      <c r="B461" t="s">
        <v>1852</v>
      </c>
      <c r="C461" t="s">
        <v>12</v>
      </c>
      <c r="D461" t="s">
        <v>13</v>
      </c>
      <c r="E461" s="3">
        <v>97110</v>
      </c>
      <c r="F461" s="3" t="s">
        <v>2656</v>
      </c>
      <c r="G461" t="s">
        <v>17</v>
      </c>
      <c r="H461" t="s">
        <v>28</v>
      </c>
      <c r="I461" s="28" t="str">
        <f t="shared" si="7"/>
        <v>Engineering|Average</v>
      </c>
      <c r="J461" s="31">
        <f>VLOOKUP(Emp[[#This Row],[Bonus Criteria]], Bonus[],2,FALSE)</f>
        <v>3.5000000000000003E-2</v>
      </c>
      <c r="K461" s="32">
        <f>Emp[[#This Row],[Salary]]+Emp[[#This Row],[Salary]]*Emp[[#This Row],[Bonus Percentage]]</f>
        <v>100508.85</v>
      </c>
      <c r="L461"/>
      <c r="N461" s="28"/>
    </row>
    <row r="462" spans="1:14" x14ac:dyDescent="0.2">
      <c r="A462" t="s">
        <v>1853</v>
      </c>
      <c r="B462" t="s">
        <v>1854</v>
      </c>
      <c r="C462" t="s">
        <v>12</v>
      </c>
      <c r="D462" t="s">
        <v>50</v>
      </c>
      <c r="E462" s="3">
        <v>59430</v>
      </c>
      <c r="F462" s="3" t="s">
        <v>2652</v>
      </c>
      <c r="G462" t="s">
        <v>9</v>
      </c>
      <c r="H462" t="s">
        <v>28</v>
      </c>
      <c r="I462" s="28" t="str">
        <f t="shared" si="7"/>
        <v>Research and Development|Average</v>
      </c>
      <c r="J462" s="31">
        <f>VLOOKUP(Emp[[#This Row],[Bonus Criteria]], Bonus[],2,FALSE)</f>
        <v>3.3000000000000002E-2</v>
      </c>
      <c r="K462" s="32">
        <f>Emp[[#This Row],[Salary]]+Emp[[#This Row],[Salary]]*Emp[[#This Row],[Bonus Percentage]]</f>
        <v>61391.19</v>
      </c>
      <c r="L462"/>
      <c r="N462" s="28"/>
    </row>
    <row r="463" spans="1:14" x14ac:dyDescent="0.2">
      <c r="A463" t="s">
        <v>1855</v>
      </c>
      <c r="B463" t="s">
        <v>1856</v>
      </c>
      <c r="C463" t="s">
        <v>7</v>
      </c>
      <c r="D463" t="s">
        <v>67</v>
      </c>
      <c r="E463" s="3">
        <v>112120</v>
      </c>
      <c r="F463" s="3" t="s">
        <v>2658</v>
      </c>
      <c r="G463" t="s">
        <v>9</v>
      </c>
      <c r="H463" t="s">
        <v>28</v>
      </c>
      <c r="I463" s="28" t="str">
        <f t="shared" si="7"/>
        <v>Marketing|Average</v>
      </c>
      <c r="J463" s="31">
        <f>VLOOKUP(Emp[[#This Row],[Bonus Criteria]], Bonus[],2,FALSE)</f>
        <v>3.5000000000000003E-2</v>
      </c>
      <c r="K463" s="32">
        <f>Emp[[#This Row],[Salary]]+Emp[[#This Row],[Salary]]*Emp[[#This Row],[Bonus Percentage]]</f>
        <v>116044.2</v>
      </c>
      <c r="L463"/>
      <c r="N463" s="28"/>
    </row>
    <row r="464" spans="1:14" x14ac:dyDescent="0.2">
      <c r="A464" t="s">
        <v>1857</v>
      </c>
      <c r="B464" t="s">
        <v>1858</v>
      </c>
      <c r="C464" t="s">
        <v>12</v>
      </c>
      <c r="D464" t="s">
        <v>20</v>
      </c>
      <c r="E464" s="3">
        <v>75870</v>
      </c>
      <c r="F464" s="3" t="s">
        <v>2654</v>
      </c>
      <c r="G464" t="s">
        <v>9</v>
      </c>
      <c r="H464" t="s">
        <v>28</v>
      </c>
      <c r="I464" s="28" t="str">
        <f t="shared" si="7"/>
        <v>Legal|Average</v>
      </c>
      <c r="J464" s="31">
        <f>VLOOKUP(Emp[[#This Row],[Bonus Criteria]], Bonus[],2,FALSE)</f>
        <v>2.1000000000000001E-2</v>
      </c>
      <c r="K464" s="32">
        <f>Emp[[#This Row],[Salary]]+Emp[[#This Row],[Salary]]*Emp[[#This Row],[Bonus Percentage]]</f>
        <v>77463.27</v>
      </c>
      <c r="L464"/>
      <c r="N464" s="28"/>
    </row>
    <row r="465" spans="1:14" x14ac:dyDescent="0.2">
      <c r="A465" t="s">
        <v>1859</v>
      </c>
      <c r="B465" t="s">
        <v>1860</v>
      </c>
      <c r="C465" t="s">
        <v>12</v>
      </c>
      <c r="D465" t="s">
        <v>23</v>
      </c>
      <c r="E465" s="3">
        <v>93270</v>
      </c>
      <c r="F465" s="3" t="s">
        <v>2656</v>
      </c>
      <c r="G465" t="s">
        <v>9</v>
      </c>
      <c r="H465" t="s">
        <v>28</v>
      </c>
      <c r="I465" s="28" t="str">
        <f t="shared" si="7"/>
        <v>Support|Average</v>
      </c>
      <c r="J465" s="31">
        <f>VLOOKUP(Emp[[#This Row],[Bonus Criteria]], Bonus[],2,FALSE)</f>
        <v>2.8000000000000001E-2</v>
      </c>
      <c r="K465" s="32">
        <f>Emp[[#This Row],[Salary]]+Emp[[#This Row],[Salary]]*Emp[[#This Row],[Bonus Percentage]]</f>
        <v>95881.56</v>
      </c>
      <c r="L465"/>
      <c r="N465" s="28"/>
    </row>
    <row r="466" spans="1:14" x14ac:dyDescent="0.2">
      <c r="A466" t="s">
        <v>1861</v>
      </c>
      <c r="B466" t="s">
        <v>1862</v>
      </c>
      <c r="C466" t="s">
        <v>12</v>
      </c>
      <c r="D466" t="s">
        <v>42</v>
      </c>
      <c r="E466" s="3">
        <v>42730</v>
      </c>
      <c r="F466" s="3" t="s">
        <v>2651</v>
      </c>
      <c r="G466" t="s">
        <v>9</v>
      </c>
      <c r="H466" t="s">
        <v>28</v>
      </c>
      <c r="I466" s="28" t="str">
        <f t="shared" si="7"/>
        <v>Training|Average</v>
      </c>
      <c r="J466" s="31">
        <f>VLOOKUP(Emp[[#This Row],[Bonus Criteria]], Bonus[],2,FALSE)</f>
        <v>0.04</v>
      </c>
      <c r="K466" s="32">
        <f>Emp[[#This Row],[Salary]]+Emp[[#This Row],[Salary]]*Emp[[#This Row],[Bonus Percentage]]</f>
        <v>44439.199999999997</v>
      </c>
      <c r="L466"/>
      <c r="N466" s="28"/>
    </row>
    <row r="467" spans="1:14" x14ac:dyDescent="0.2">
      <c r="A467" t="s">
        <v>1760</v>
      </c>
      <c r="B467" t="s">
        <v>1863</v>
      </c>
      <c r="C467" t="s">
        <v>12</v>
      </c>
      <c r="D467" t="s">
        <v>31</v>
      </c>
      <c r="E467" s="3">
        <v>80610</v>
      </c>
      <c r="F467" s="3" t="s">
        <v>2655</v>
      </c>
      <c r="G467" t="s">
        <v>17</v>
      </c>
      <c r="H467" t="s">
        <v>28</v>
      </c>
      <c r="I467" s="28" t="str">
        <f t="shared" si="7"/>
        <v>Services|Average</v>
      </c>
      <c r="J467" s="31">
        <f>VLOOKUP(Emp[[#This Row],[Bonus Criteria]], Bonus[],2,FALSE)</f>
        <v>2.3E-2</v>
      </c>
      <c r="K467" s="32">
        <f>Emp[[#This Row],[Salary]]+Emp[[#This Row],[Salary]]*Emp[[#This Row],[Bonus Percentage]]</f>
        <v>82464.03</v>
      </c>
      <c r="L467"/>
      <c r="N467" s="28"/>
    </row>
    <row r="468" spans="1:14" x14ac:dyDescent="0.2">
      <c r="A468" t="s">
        <v>1864</v>
      </c>
      <c r="B468" t="s">
        <v>1865</v>
      </c>
      <c r="C468" t="s">
        <v>12</v>
      </c>
      <c r="D468" t="s">
        <v>31</v>
      </c>
      <c r="E468" s="3">
        <v>69060</v>
      </c>
      <c r="F468" s="3" t="s">
        <v>2653</v>
      </c>
      <c r="G468" t="s">
        <v>9</v>
      </c>
      <c r="H468" t="s">
        <v>51</v>
      </c>
      <c r="I468" s="28" t="str">
        <f t="shared" si="7"/>
        <v>Services|Very Poor</v>
      </c>
      <c r="J468" s="31">
        <f>VLOOKUP(Emp[[#This Row],[Bonus Criteria]], Bonus[],2,FALSE)</f>
        <v>5.0000000000000001E-3</v>
      </c>
      <c r="K468" s="32">
        <f>Emp[[#This Row],[Salary]]+Emp[[#This Row],[Salary]]*Emp[[#This Row],[Bonus Percentage]]</f>
        <v>69405.3</v>
      </c>
      <c r="L468"/>
      <c r="N468" s="28"/>
    </row>
    <row r="469" spans="1:14" x14ac:dyDescent="0.2">
      <c r="A469" t="s">
        <v>1866</v>
      </c>
      <c r="B469" t="s">
        <v>1867</v>
      </c>
      <c r="C469" t="s">
        <v>7</v>
      </c>
      <c r="D469" t="s">
        <v>37</v>
      </c>
      <c r="E469" s="3">
        <v>31280</v>
      </c>
      <c r="F469" s="3" t="s">
        <v>2650</v>
      </c>
      <c r="G469" t="s">
        <v>17</v>
      </c>
      <c r="H469" t="s">
        <v>28</v>
      </c>
      <c r="I469" s="28" t="str">
        <f t="shared" si="7"/>
        <v>Product Management|Average</v>
      </c>
      <c r="J469" s="31">
        <f>VLOOKUP(Emp[[#This Row],[Bonus Criteria]], Bonus[],2,FALSE)</f>
        <v>3.2000000000000001E-2</v>
      </c>
      <c r="K469" s="32">
        <f>Emp[[#This Row],[Salary]]+Emp[[#This Row],[Salary]]*Emp[[#This Row],[Bonus Percentage]]</f>
        <v>32280.959999999999</v>
      </c>
      <c r="L469"/>
      <c r="N469" s="28"/>
    </row>
    <row r="470" spans="1:14" x14ac:dyDescent="0.2">
      <c r="A470" t="s">
        <v>1868</v>
      </c>
      <c r="B470" t="s">
        <v>1869</v>
      </c>
      <c r="C470" t="s">
        <v>7</v>
      </c>
      <c r="D470" t="s">
        <v>34</v>
      </c>
      <c r="E470" s="3">
        <v>96610</v>
      </c>
      <c r="F470" s="3" t="s">
        <v>2656</v>
      </c>
      <c r="G470" t="s">
        <v>21</v>
      </c>
      <c r="H470" t="s">
        <v>10</v>
      </c>
      <c r="I470" s="28" t="str">
        <f t="shared" si="7"/>
        <v>Business Development|Very Good</v>
      </c>
      <c r="J470" s="31">
        <f>VLOOKUP(Emp[[#This Row],[Bonus Criteria]], Bonus[],2,FALSE)</f>
        <v>7.2999999999999995E-2</v>
      </c>
      <c r="K470" s="32">
        <f>Emp[[#This Row],[Salary]]+Emp[[#This Row],[Salary]]*Emp[[#This Row],[Bonus Percentage]]</f>
        <v>103662.53</v>
      </c>
      <c r="L470"/>
      <c r="N470" s="28"/>
    </row>
    <row r="471" spans="1:14" x14ac:dyDescent="0.2">
      <c r="A471" t="s">
        <v>1870</v>
      </c>
      <c r="B471" t="s">
        <v>1871</v>
      </c>
      <c r="C471" t="s">
        <v>12</v>
      </c>
      <c r="D471" t="s">
        <v>34</v>
      </c>
      <c r="E471" s="3">
        <v>37020</v>
      </c>
      <c r="F471" s="3" t="s">
        <v>2650</v>
      </c>
      <c r="G471" t="s">
        <v>21</v>
      </c>
      <c r="H471" t="s">
        <v>28</v>
      </c>
      <c r="I471" s="28" t="str">
        <f t="shared" si="7"/>
        <v>Business Development|Average</v>
      </c>
      <c r="J471" s="31">
        <f>VLOOKUP(Emp[[#This Row],[Bonus Criteria]], Bonus[],2,FALSE)</f>
        <v>2.4E-2</v>
      </c>
      <c r="K471" s="32">
        <f>Emp[[#This Row],[Salary]]+Emp[[#This Row],[Salary]]*Emp[[#This Row],[Bonus Percentage]]</f>
        <v>37908.480000000003</v>
      </c>
      <c r="L471"/>
      <c r="N471" s="28"/>
    </row>
    <row r="472" spans="1:14" x14ac:dyDescent="0.2">
      <c r="A472" t="s">
        <v>1872</v>
      </c>
      <c r="B472" t="s">
        <v>1873</v>
      </c>
      <c r="C472" t="s">
        <v>7</v>
      </c>
      <c r="D472" t="s">
        <v>42</v>
      </c>
      <c r="E472" s="3">
        <v>54970</v>
      </c>
      <c r="F472" s="3" t="s">
        <v>2652</v>
      </c>
      <c r="G472" t="s">
        <v>9</v>
      </c>
      <c r="H472" t="s">
        <v>28</v>
      </c>
      <c r="I472" s="28" t="str">
        <f t="shared" si="7"/>
        <v>Training|Average</v>
      </c>
      <c r="J472" s="31">
        <f>VLOOKUP(Emp[[#This Row],[Bonus Criteria]], Bonus[],2,FALSE)</f>
        <v>0.04</v>
      </c>
      <c r="K472" s="32">
        <f>Emp[[#This Row],[Salary]]+Emp[[#This Row],[Salary]]*Emp[[#This Row],[Bonus Percentage]]</f>
        <v>57168.800000000003</v>
      </c>
      <c r="L472"/>
      <c r="N472" s="28"/>
    </row>
    <row r="473" spans="1:14" x14ac:dyDescent="0.2">
      <c r="A473" t="s">
        <v>1874</v>
      </c>
      <c r="B473" t="s">
        <v>1875</v>
      </c>
      <c r="C473" t="s">
        <v>7</v>
      </c>
      <c r="D473" t="s">
        <v>31</v>
      </c>
      <c r="E473" s="3">
        <v>41910</v>
      </c>
      <c r="F473" s="3" t="s">
        <v>2651</v>
      </c>
      <c r="G473" t="s">
        <v>9</v>
      </c>
      <c r="H473" t="s">
        <v>24</v>
      </c>
      <c r="I473" s="28" t="str">
        <f t="shared" si="7"/>
        <v>Services|Poor</v>
      </c>
      <c r="J473" s="31">
        <f>VLOOKUP(Emp[[#This Row],[Bonus Criteria]], Bonus[],2,FALSE)</f>
        <v>1.4999999999999999E-2</v>
      </c>
      <c r="K473" s="32">
        <f>Emp[[#This Row],[Salary]]+Emp[[#This Row],[Salary]]*Emp[[#This Row],[Bonus Percentage]]</f>
        <v>42538.65</v>
      </c>
      <c r="L473"/>
      <c r="N473" s="28"/>
    </row>
    <row r="474" spans="1:14" x14ac:dyDescent="0.2">
      <c r="A474" t="s">
        <v>1876</v>
      </c>
      <c r="B474" t="s">
        <v>1877</v>
      </c>
      <c r="C474" t="s">
        <v>7</v>
      </c>
      <c r="D474" t="s">
        <v>23</v>
      </c>
      <c r="E474" s="3">
        <v>116970</v>
      </c>
      <c r="F474" s="3" t="s">
        <v>2658</v>
      </c>
      <c r="G474" t="s">
        <v>17</v>
      </c>
      <c r="H474" t="s">
        <v>10</v>
      </c>
      <c r="I474" s="28" t="str">
        <f t="shared" si="7"/>
        <v>Support|Very Good</v>
      </c>
      <c r="J474" s="31">
        <f>VLOOKUP(Emp[[#This Row],[Bonus Criteria]], Bonus[],2,FALSE)</f>
        <v>7.5999999999999998E-2</v>
      </c>
      <c r="K474" s="32">
        <f>Emp[[#This Row],[Salary]]+Emp[[#This Row],[Salary]]*Emp[[#This Row],[Bonus Percentage]]</f>
        <v>125859.72</v>
      </c>
      <c r="L474"/>
      <c r="N474" s="28"/>
    </row>
    <row r="475" spans="1:14" x14ac:dyDescent="0.2">
      <c r="A475" t="s">
        <v>1795</v>
      </c>
      <c r="B475" t="s">
        <v>1796</v>
      </c>
      <c r="C475" t="s">
        <v>12</v>
      </c>
      <c r="D475" t="s">
        <v>23</v>
      </c>
      <c r="E475" s="3">
        <v>88030</v>
      </c>
      <c r="F475" s="3" t="s">
        <v>2655</v>
      </c>
      <c r="G475" t="s">
        <v>21</v>
      </c>
      <c r="H475" t="s">
        <v>10</v>
      </c>
      <c r="I475" s="28" t="str">
        <f t="shared" si="7"/>
        <v>Support|Very Good</v>
      </c>
      <c r="J475" s="31">
        <f>VLOOKUP(Emp[[#This Row],[Bonus Criteria]], Bonus[],2,FALSE)</f>
        <v>7.5999999999999998E-2</v>
      </c>
      <c r="K475" s="32">
        <f>Emp[[#This Row],[Salary]]+Emp[[#This Row],[Salary]]*Emp[[#This Row],[Bonus Percentage]]</f>
        <v>94720.28</v>
      </c>
      <c r="L475"/>
      <c r="N475" s="28"/>
    </row>
    <row r="476" spans="1:14" x14ac:dyDescent="0.2">
      <c r="A476" t="s">
        <v>1878</v>
      </c>
      <c r="B476" t="s">
        <v>1879</v>
      </c>
      <c r="C476" t="s">
        <v>12</v>
      </c>
      <c r="D476" t="s">
        <v>27</v>
      </c>
      <c r="E476" s="3">
        <v>86390</v>
      </c>
      <c r="F476" s="3" t="s">
        <v>2655</v>
      </c>
      <c r="G476" t="s">
        <v>17</v>
      </c>
      <c r="H476" t="s">
        <v>14</v>
      </c>
      <c r="I476" s="28" t="str">
        <f t="shared" si="7"/>
        <v>Human Resources|Good</v>
      </c>
      <c r="J476" s="31">
        <f>VLOOKUP(Emp[[#This Row],[Bonus Criteria]], Bonus[],2,FALSE)</f>
        <v>5.3999999999999999E-2</v>
      </c>
      <c r="K476" s="32">
        <f>Emp[[#This Row],[Salary]]+Emp[[#This Row],[Salary]]*Emp[[#This Row],[Bonus Percentage]]</f>
        <v>91055.06</v>
      </c>
      <c r="L476"/>
      <c r="N476" s="28"/>
    </row>
    <row r="477" spans="1:14" x14ac:dyDescent="0.2">
      <c r="A477" t="s">
        <v>1880</v>
      </c>
      <c r="B477" t="s">
        <v>1881</v>
      </c>
      <c r="C477" t="s">
        <v>12</v>
      </c>
      <c r="D477" t="s">
        <v>53</v>
      </c>
      <c r="E477" s="3">
        <v>71820</v>
      </c>
      <c r="F477" s="3" t="s">
        <v>2654</v>
      </c>
      <c r="G477" t="s">
        <v>21</v>
      </c>
      <c r="H477" t="s">
        <v>28</v>
      </c>
      <c r="I477" s="28" t="str">
        <f t="shared" si="7"/>
        <v>Accounting|Average</v>
      </c>
      <c r="J477" s="31">
        <f>VLOOKUP(Emp[[#This Row],[Bonus Criteria]], Bonus[],2,FALSE)</f>
        <v>0.02</v>
      </c>
      <c r="K477" s="32">
        <f>Emp[[#This Row],[Salary]]+Emp[[#This Row],[Salary]]*Emp[[#This Row],[Bonus Percentage]]</f>
        <v>73256.399999999994</v>
      </c>
      <c r="L477"/>
      <c r="N477" s="28"/>
    </row>
    <row r="478" spans="1:14" x14ac:dyDescent="0.2">
      <c r="A478" t="s">
        <v>1882</v>
      </c>
      <c r="B478" t="s">
        <v>1883</v>
      </c>
      <c r="C478" t="s">
        <v>7</v>
      </c>
      <c r="D478" t="s">
        <v>50</v>
      </c>
      <c r="E478" s="3">
        <v>85460</v>
      </c>
      <c r="F478" s="3" t="s">
        <v>2655</v>
      </c>
      <c r="G478" t="s">
        <v>21</v>
      </c>
      <c r="H478" t="s">
        <v>28</v>
      </c>
      <c r="I478" s="28" t="str">
        <f t="shared" si="7"/>
        <v>Research and Development|Average</v>
      </c>
      <c r="J478" s="31">
        <f>VLOOKUP(Emp[[#This Row],[Bonus Criteria]], Bonus[],2,FALSE)</f>
        <v>3.3000000000000002E-2</v>
      </c>
      <c r="K478" s="32">
        <f>Emp[[#This Row],[Salary]]+Emp[[#This Row],[Salary]]*Emp[[#This Row],[Bonus Percentage]]</f>
        <v>88280.18</v>
      </c>
      <c r="L478"/>
      <c r="N478" s="28"/>
    </row>
    <row r="479" spans="1:14" x14ac:dyDescent="0.2">
      <c r="A479" t="s">
        <v>1884</v>
      </c>
      <c r="B479" t="s">
        <v>1885</v>
      </c>
      <c r="C479" t="s">
        <v>12</v>
      </c>
      <c r="D479" t="s">
        <v>34</v>
      </c>
      <c r="E479" s="3">
        <v>91190</v>
      </c>
      <c r="F479" s="3" t="s">
        <v>2656</v>
      </c>
      <c r="G479" t="s">
        <v>9</v>
      </c>
      <c r="H479" t="s">
        <v>24</v>
      </c>
      <c r="I479" s="28" t="str">
        <f t="shared" si="7"/>
        <v>Business Development|Poor</v>
      </c>
      <c r="J479" s="31">
        <f>VLOOKUP(Emp[[#This Row],[Bonus Criteria]], Bonus[],2,FALSE)</f>
        <v>1.7999999999999999E-2</v>
      </c>
      <c r="K479" s="32">
        <f>Emp[[#This Row],[Salary]]+Emp[[#This Row],[Salary]]*Emp[[#This Row],[Bonus Percentage]]</f>
        <v>92831.42</v>
      </c>
      <c r="L479"/>
      <c r="N479" s="28"/>
    </row>
    <row r="480" spans="1:14" x14ac:dyDescent="0.2">
      <c r="A480" t="s">
        <v>1886</v>
      </c>
      <c r="B480" t="s">
        <v>1887</v>
      </c>
      <c r="C480" t="s">
        <v>978</v>
      </c>
      <c r="D480" t="s">
        <v>23</v>
      </c>
      <c r="E480" s="3">
        <v>93160</v>
      </c>
      <c r="F480" s="3" t="s">
        <v>2656</v>
      </c>
      <c r="G480" t="s">
        <v>9</v>
      </c>
      <c r="H480" t="s">
        <v>28</v>
      </c>
      <c r="I480" s="28" t="str">
        <f t="shared" si="7"/>
        <v>Support|Average</v>
      </c>
      <c r="J480" s="31">
        <f>VLOOKUP(Emp[[#This Row],[Bonus Criteria]], Bonus[],2,FALSE)</f>
        <v>2.8000000000000001E-2</v>
      </c>
      <c r="K480" s="32">
        <f>Emp[[#This Row],[Salary]]+Emp[[#This Row],[Salary]]*Emp[[#This Row],[Bonus Percentage]]</f>
        <v>95768.48</v>
      </c>
      <c r="L480"/>
      <c r="N480" s="28"/>
    </row>
    <row r="481" spans="1:14" x14ac:dyDescent="0.2">
      <c r="A481" t="s">
        <v>1888</v>
      </c>
      <c r="B481" t="s">
        <v>1889</v>
      </c>
      <c r="C481" t="s">
        <v>7</v>
      </c>
      <c r="D481" t="s">
        <v>67</v>
      </c>
      <c r="E481" s="3">
        <v>110950</v>
      </c>
      <c r="F481" s="3" t="s">
        <v>2658</v>
      </c>
      <c r="G481" t="s">
        <v>21</v>
      </c>
      <c r="H481" t="s">
        <v>24</v>
      </c>
      <c r="I481" s="28" t="str">
        <f t="shared" si="7"/>
        <v>Marketing|Poor</v>
      </c>
      <c r="J481" s="31">
        <f>VLOOKUP(Emp[[#This Row],[Bonus Criteria]], Bonus[],2,FALSE)</f>
        <v>1.2999999999999999E-2</v>
      </c>
      <c r="K481" s="32">
        <f>Emp[[#This Row],[Salary]]+Emp[[#This Row],[Salary]]*Emp[[#This Row],[Bonus Percentage]]</f>
        <v>112392.35</v>
      </c>
      <c r="L481"/>
      <c r="N481" s="28"/>
    </row>
    <row r="482" spans="1:14" x14ac:dyDescent="0.2">
      <c r="A482" t="s">
        <v>1890</v>
      </c>
      <c r="B482" t="s">
        <v>1891</v>
      </c>
      <c r="C482" t="s">
        <v>12</v>
      </c>
      <c r="D482" t="s">
        <v>37</v>
      </c>
      <c r="E482" s="3">
        <v>35990</v>
      </c>
      <c r="F482" s="3" t="s">
        <v>2650</v>
      </c>
      <c r="G482" t="s">
        <v>17</v>
      </c>
      <c r="H482" t="s">
        <v>28</v>
      </c>
      <c r="I482" s="28" t="str">
        <f t="shared" si="7"/>
        <v>Product Management|Average</v>
      </c>
      <c r="J482" s="31">
        <f>VLOOKUP(Emp[[#This Row],[Bonus Criteria]], Bonus[],2,FALSE)</f>
        <v>3.2000000000000001E-2</v>
      </c>
      <c r="K482" s="32">
        <f>Emp[[#This Row],[Salary]]+Emp[[#This Row],[Salary]]*Emp[[#This Row],[Bonus Percentage]]</f>
        <v>37141.68</v>
      </c>
      <c r="L482"/>
      <c r="N482" s="28"/>
    </row>
    <row r="483" spans="1:14" x14ac:dyDescent="0.2">
      <c r="A483" t="s">
        <v>1892</v>
      </c>
      <c r="B483" t="s">
        <v>1893</v>
      </c>
      <c r="C483" t="s">
        <v>7</v>
      </c>
      <c r="D483" t="s">
        <v>13</v>
      </c>
      <c r="E483" s="3">
        <v>39970</v>
      </c>
      <c r="F483" s="3" t="s">
        <v>2650</v>
      </c>
      <c r="G483" t="s">
        <v>21</v>
      </c>
      <c r="H483" t="s">
        <v>28</v>
      </c>
      <c r="I483" s="28" t="str">
        <f t="shared" si="7"/>
        <v>Engineering|Average</v>
      </c>
      <c r="J483" s="31">
        <f>VLOOKUP(Emp[[#This Row],[Bonus Criteria]], Bonus[],2,FALSE)</f>
        <v>3.5000000000000003E-2</v>
      </c>
      <c r="K483" s="32">
        <f>Emp[[#This Row],[Salary]]+Emp[[#This Row],[Salary]]*Emp[[#This Row],[Bonus Percentage]]</f>
        <v>41368.949999999997</v>
      </c>
      <c r="L483"/>
      <c r="N483" s="28"/>
    </row>
    <row r="484" spans="1:14" x14ac:dyDescent="0.2">
      <c r="A484" t="s">
        <v>1894</v>
      </c>
      <c r="B484" t="s">
        <v>1895</v>
      </c>
      <c r="C484" t="s">
        <v>7</v>
      </c>
      <c r="D484" t="s">
        <v>42</v>
      </c>
      <c r="E484" s="3">
        <v>79520</v>
      </c>
      <c r="F484" s="3" t="s">
        <v>2654</v>
      </c>
      <c r="G484" t="s">
        <v>21</v>
      </c>
      <c r="H484" t="s">
        <v>28</v>
      </c>
      <c r="I484" s="28" t="str">
        <f t="shared" si="7"/>
        <v>Training|Average</v>
      </c>
      <c r="J484" s="31">
        <f>VLOOKUP(Emp[[#This Row],[Bonus Criteria]], Bonus[],2,FALSE)</f>
        <v>0.04</v>
      </c>
      <c r="K484" s="32">
        <f>Emp[[#This Row],[Salary]]+Emp[[#This Row],[Salary]]*Emp[[#This Row],[Bonus Percentage]]</f>
        <v>82700.800000000003</v>
      </c>
      <c r="L484"/>
      <c r="N484" s="28"/>
    </row>
    <row r="485" spans="1:14" x14ac:dyDescent="0.2">
      <c r="A485" t="s">
        <v>1896</v>
      </c>
      <c r="B485" t="s">
        <v>1897</v>
      </c>
      <c r="C485" t="s">
        <v>7</v>
      </c>
      <c r="D485" t="s">
        <v>20</v>
      </c>
      <c r="E485" s="3">
        <v>52120</v>
      </c>
      <c r="F485" s="3" t="s">
        <v>2652</v>
      </c>
      <c r="G485" t="s">
        <v>17</v>
      </c>
      <c r="H485" t="s">
        <v>24</v>
      </c>
      <c r="I485" s="28" t="str">
        <f t="shared" si="7"/>
        <v>Legal|Poor</v>
      </c>
      <c r="J485" s="31">
        <f>VLOOKUP(Emp[[#This Row],[Bonus Criteria]], Bonus[],2,FALSE)</f>
        <v>1.9E-2</v>
      </c>
      <c r="K485" s="32">
        <f>Emp[[#This Row],[Salary]]+Emp[[#This Row],[Salary]]*Emp[[#This Row],[Bonus Percentage]]</f>
        <v>53110.28</v>
      </c>
      <c r="L485"/>
      <c r="N485" s="28"/>
    </row>
    <row r="486" spans="1:14" x14ac:dyDescent="0.2">
      <c r="A486" t="s">
        <v>1898</v>
      </c>
      <c r="B486" t="s">
        <v>1899</v>
      </c>
      <c r="C486" t="s">
        <v>7</v>
      </c>
      <c r="D486" t="s">
        <v>23</v>
      </c>
      <c r="E486" s="3">
        <v>60010</v>
      </c>
      <c r="F486" s="3" t="s">
        <v>2653</v>
      </c>
      <c r="G486" t="s">
        <v>9</v>
      </c>
      <c r="H486" t="s">
        <v>28</v>
      </c>
      <c r="I486" s="28" t="str">
        <f t="shared" si="7"/>
        <v>Support|Average</v>
      </c>
      <c r="J486" s="31">
        <f>VLOOKUP(Emp[[#This Row],[Bonus Criteria]], Bonus[],2,FALSE)</f>
        <v>2.8000000000000001E-2</v>
      </c>
      <c r="K486" s="32">
        <f>Emp[[#This Row],[Salary]]+Emp[[#This Row],[Salary]]*Emp[[#This Row],[Bonus Percentage]]</f>
        <v>61690.28</v>
      </c>
      <c r="L486"/>
      <c r="N486" s="28"/>
    </row>
    <row r="487" spans="1:14" x14ac:dyDescent="0.2">
      <c r="A487" t="s">
        <v>1900</v>
      </c>
      <c r="B487" t="s">
        <v>1901</v>
      </c>
      <c r="C487" t="s">
        <v>12</v>
      </c>
      <c r="D487" t="s">
        <v>53</v>
      </c>
      <c r="E487" s="3">
        <v>35440</v>
      </c>
      <c r="F487" s="3" t="s">
        <v>2650</v>
      </c>
      <c r="G487" t="s">
        <v>17</v>
      </c>
      <c r="H487" t="s">
        <v>14</v>
      </c>
      <c r="I487" s="28" t="str">
        <f t="shared" si="7"/>
        <v>Accounting|Good</v>
      </c>
      <c r="J487" s="31">
        <f>VLOOKUP(Emp[[#This Row],[Bonus Criteria]], Bonus[],2,FALSE)</f>
        <v>5.8000000000000003E-2</v>
      </c>
      <c r="K487" s="32">
        <f>Emp[[#This Row],[Salary]]+Emp[[#This Row],[Salary]]*Emp[[#This Row],[Bonus Percentage]]</f>
        <v>37495.519999999997</v>
      </c>
      <c r="L487"/>
      <c r="N487" s="28"/>
    </row>
    <row r="488" spans="1:14" x14ac:dyDescent="0.2">
      <c r="A488" t="s">
        <v>976</v>
      </c>
      <c r="B488" t="s">
        <v>977</v>
      </c>
      <c r="C488" t="s">
        <v>978</v>
      </c>
      <c r="D488" t="s">
        <v>20</v>
      </c>
      <c r="E488" s="3">
        <v>56370</v>
      </c>
      <c r="F488" s="3" t="s">
        <v>2652</v>
      </c>
      <c r="G488" t="s">
        <v>17</v>
      </c>
      <c r="H488" t="s">
        <v>28</v>
      </c>
      <c r="I488" s="28" t="str">
        <f t="shared" si="7"/>
        <v>Legal|Average</v>
      </c>
      <c r="J488" s="31">
        <f>VLOOKUP(Emp[[#This Row],[Bonus Criteria]], Bonus[],2,FALSE)</f>
        <v>2.1000000000000001E-2</v>
      </c>
      <c r="K488" s="32">
        <f>Emp[[#This Row],[Salary]]+Emp[[#This Row],[Salary]]*Emp[[#This Row],[Bonus Percentage]]</f>
        <v>57553.77</v>
      </c>
      <c r="L488"/>
      <c r="N488" s="28"/>
    </row>
    <row r="489" spans="1:14" x14ac:dyDescent="0.2">
      <c r="A489" t="s">
        <v>1902</v>
      </c>
      <c r="B489" t="s">
        <v>1903</v>
      </c>
      <c r="C489" t="s">
        <v>12</v>
      </c>
      <c r="D489" t="s">
        <v>20</v>
      </c>
      <c r="E489" s="3">
        <v>105610</v>
      </c>
      <c r="F489" s="3" t="s">
        <v>2657</v>
      </c>
      <c r="G489" t="s">
        <v>9</v>
      </c>
      <c r="H489" t="s">
        <v>24</v>
      </c>
      <c r="I489" s="28" t="str">
        <f t="shared" si="7"/>
        <v>Legal|Poor</v>
      </c>
      <c r="J489" s="31">
        <f>VLOOKUP(Emp[[#This Row],[Bonus Criteria]], Bonus[],2,FALSE)</f>
        <v>1.9E-2</v>
      </c>
      <c r="K489" s="32">
        <f>Emp[[#This Row],[Salary]]+Emp[[#This Row],[Salary]]*Emp[[#This Row],[Bonus Percentage]]</f>
        <v>107616.59</v>
      </c>
      <c r="L489"/>
      <c r="N489" s="28"/>
    </row>
    <row r="490" spans="1:14" x14ac:dyDescent="0.2">
      <c r="A490" t="s">
        <v>1904</v>
      </c>
      <c r="B490" t="s">
        <v>1905</v>
      </c>
      <c r="C490" t="s">
        <v>7</v>
      </c>
      <c r="D490" t="s">
        <v>53</v>
      </c>
      <c r="E490" s="3">
        <v>113280</v>
      </c>
      <c r="F490" s="3" t="s">
        <v>2658</v>
      </c>
      <c r="G490" t="s">
        <v>17</v>
      </c>
      <c r="H490" t="s">
        <v>14</v>
      </c>
      <c r="I490" s="28" t="str">
        <f t="shared" si="7"/>
        <v>Accounting|Good</v>
      </c>
      <c r="J490" s="31">
        <f>VLOOKUP(Emp[[#This Row],[Bonus Criteria]], Bonus[],2,FALSE)</f>
        <v>5.8000000000000003E-2</v>
      </c>
      <c r="K490" s="32">
        <f>Emp[[#This Row],[Salary]]+Emp[[#This Row],[Salary]]*Emp[[#This Row],[Bonus Percentage]]</f>
        <v>119850.24000000001</v>
      </c>
      <c r="L490"/>
      <c r="N490" s="28"/>
    </row>
    <row r="491" spans="1:14" x14ac:dyDescent="0.2">
      <c r="A491" t="s">
        <v>1906</v>
      </c>
      <c r="B491" t="s">
        <v>1907</v>
      </c>
      <c r="C491" t="s">
        <v>12</v>
      </c>
      <c r="D491" t="s">
        <v>13</v>
      </c>
      <c r="E491" s="3">
        <v>41980</v>
      </c>
      <c r="F491" s="3" t="s">
        <v>2651</v>
      </c>
      <c r="G491" t="s">
        <v>9</v>
      </c>
      <c r="H491" t="s">
        <v>28</v>
      </c>
      <c r="I491" s="28" t="str">
        <f t="shared" si="7"/>
        <v>Engineering|Average</v>
      </c>
      <c r="J491" s="31">
        <f>VLOOKUP(Emp[[#This Row],[Bonus Criteria]], Bonus[],2,FALSE)</f>
        <v>3.5000000000000003E-2</v>
      </c>
      <c r="K491" s="32">
        <f>Emp[[#This Row],[Salary]]+Emp[[#This Row],[Salary]]*Emp[[#This Row],[Bonus Percentage]]</f>
        <v>43449.3</v>
      </c>
      <c r="L491"/>
      <c r="N491" s="28"/>
    </row>
    <row r="492" spans="1:14" x14ac:dyDescent="0.2">
      <c r="A492" t="s">
        <v>1908</v>
      </c>
      <c r="B492" t="s">
        <v>1909</v>
      </c>
      <c r="C492" t="s">
        <v>7</v>
      </c>
      <c r="D492" t="s">
        <v>34</v>
      </c>
      <c r="E492" s="3">
        <v>103670</v>
      </c>
      <c r="F492" s="3" t="s">
        <v>2657</v>
      </c>
      <c r="G492" t="s">
        <v>9</v>
      </c>
      <c r="H492" t="s">
        <v>28</v>
      </c>
      <c r="I492" s="28" t="str">
        <f t="shared" si="7"/>
        <v>Business Development|Average</v>
      </c>
      <c r="J492" s="31">
        <f>VLOOKUP(Emp[[#This Row],[Bonus Criteria]], Bonus[],2,FALSE)</f>
        <v>2.4E-2</v>
      </c>
      <c r="K492" s="32">
        <f>Emp[[#This Row],[Salary]]+Emp[[#This Row],[Salary]]*Emp[[#This Row],[Bonus Percentage]]</f>
        <v>106158.08</v>
      </c>
      <c r="L492"/>
      <c r="N492" s="28"/>
    </row>
    <row r="493" spans="1:14" x14ac:dyDescent="0.2">
      <c r="A493" t="s">
        <v>1910</v>
      </c>
      <c r="B493" t="s">
        <v>1911</v>
      </c>
      <c r="C493" t="s">
        <v>12</v>
      </c>
      <c r="D493" t="s">
        <v>31</v>
      </c>
      <c r="E493" s="3">
        <v>89690</v>
      </c>
      <c r="F493" s="3" t="s">
        <v>2655</v>
      </c>
      <c r="G493" t="s">
        <v>21</v>
      </c>
      <c r="H493" t="s">
        <v>14</v>
      </c>
      <c r="I493" s="28" t="str">
        <f t="shared" si="7"/>
        <v>Services|Good</v>
      </c>
      <c r="J493" s="31">
        <f>VLOOKUP(Emp[[#This Row],[Bonus Criteria]], Bonus[],2,FALSE)</f>
        <v>5.2999999999999999E-2</v>
      </c>
      <c r="K493" s="32">
        <f>Emp[[#This Row],[Salary]]+Emp[[#This Row],[Salary]]*Emp[[#This Row],[Bonus Percentage]]</f>
        <v>94443.57</v>
      </c>
      <c r="L493"/>
      <c r="N493" s="28"/>
    </row>
    <row r="494" spans="1:14" x14ac:dyDescent="0.2">
      <c r="A494" t="s">
        <v>1912</v>
      </c>
      <c r="B494" t="s">
        <v>1913</v>
      </c>
      <c r="C494" t="s">
        <v>12</v>
      </c>
      <c r="D494" t="s">
        <v>50</v>
      </c>
      <c r="E494" s="3">
        <v>87620</v>
      </c>
      <c r="F494" s="3" t="s">
        <v>2655</v>
      </c>
      <c r="G494" t="s">
        <v>17</v>
      </c>
      <c r="H494" t="s">
        <v>14</v>
      </c>
      <c r="I494" s="28" t="str">
        <f t="shared" si="7"/>
        <v>Research and Development|Good</v>
      </c>
      <c r="J494" s="31">
        <f>VLOOKUP(Emp[[#This Row],[Bonus Criteria]], Bonus[],2,FALSE)</f>
        <v>5.3999999999999999E-2</v>
      </c>
      <c r="K494" s="32">
        <f>Emp[[#This Row],[Salary]]+Emp[[#This Row],[Salary]]*Emp[[#This Row],[Bonus Percentage]]</f>
        <v>92351.48</v>
      </c>
      <c r="L494"/>
      <c r="N494" s="28"/>
    </row>
    <row r="495" spans="1:14" x14ac:dyDescent="0.2">
      <c r="A495" t="s">
        <v>1525</v>
      </c>
      <c r="B495" t="s">
        <v>1914</v>
      </c>
      <c r="C495" t="s">
        <v>12</v>
      </c>
      <c r="D495" t="s">
        <v>50</v>
      </c>
      <c r="E495" s="3">
        <v>48250</v>
      </c>
      <c r="F495" s="3" t="s">
        <v>2651</v>
      </c>
      <c r="G495" t="s">
        <v>21</v>
      </c>
      <c r="H495" t="s">
        <v>24</v>
      </c>
      <c r="I495" s="28" t="str">
        <f t="shared" si="7"/>
        <v>Research and Development|Poor</v>
      </c>
      <c r="J495" s="31">
        <f>VLOOKUP(Emp[[#This Row],[Bonus Criteria]], Bonus[],2,FALSE)</f>
        <v>0.02</v>
      </c>
      <c r="K495" s="32">
        <f>Emp[[#This Row],[Salary]]+Emp[[#This Row],[Salary]]*Emp[[#This Row],[Bonus Percentage]]</f>
        <v>49215</v>
      </c>
      <c r="L495"/>
      <c r="N495" s="28"/>
    </row>
    <row r="496" spans="1:14" x14ac:dyDescent="0.2">
      <c r="A496" t="s">
        <v>1915</v>
      </c>
      <c r="B496" t="s">
        <v>1916</v>
      </c>
      <c r="C496" t="s">
        <v>7</v>
      </c>
      <c r="D496" t="s">
        <v>67</v>
      </c>
      <c r="E496" s="3">
        <v>85780</v>
      </c>
      <c r="F496" s="3" t="s">
        <v>2655</v>
      </c>
      <c r="G496" t="s">
        <v>17</v>
      </c>
      <c r="H496" t="s">
        <v>24</v>
      </c>
      <c r="I496" s="28" t="str">
        <f t="shared" si="7"/>
        <v>Marketing|Poor</v>
      </c>
      <c r="J496" s="31">
        <f>VLOOKUP(Emp[[#This Row],[Bonus Criteria]], Bonus[],2,FALSE)</f>
        <v>1.2999999999999999E-2</v>
      </c>
      <c r="K496" s="32">
        <f>Emp[[#This Row],[Salary]]+Emp[[#This Row],[Salary]]*Emp[[#This Row],[Bonus Percentage]]</f>
        <v>86895.14</v>
      </c>
      <c r="L496"/>
      <c r="N496" s="28"/>
    </row>
    <row r="497" spans="1:14" x14ac:dyDescent="0.2">
      <c r="A497" t="s">
        <v>1917</v>
      </c>
      <c r="B497" t="s">
        <v>1918</v>
      </c>
      <c r="C497" t="s">
        <v>7</v>
      </c>
      <c r="D497" t="s">
        <v>8</v>
      </c>
      <c r="E497" s="3">
        <v>54010</v>
      </c>
      <c r="F497" s="3" t="s">
        <v>2652</v>
      </c>
      <c r="G497" t="s">
        <v>21</v>
      </c>
      <c r="H497" t="s">
        <v>24</v>
      </c>
      <c r="I497" s="28" t="str">
        <f t="shared" si="7"/>
        <v>Sales|Poor</v>
      </c>
      <c r="J497" s="31">
        <f>VLOOKUP(Emp[[#This Row],[Bonus Criteria]], Bonus[],2,FALSE)</f>
        <v>1.2E-2</v>
      </c>
      <c r="K497" s="32">
        <f>Emp[[#This Row],[Salary]]+Emp[[#This Row],[Salary]]*Emp[[#This Row],[Bonus Percentage]]</f>
        <v>54658.12</v>
      </c>
      <c r="L497"/>
      <c r="N497" s="28"/>
    </row>
    <row r="498" spans="1:14" x14ac:dyDescent="0.2">
      <c r="A498" t="s">
        <v>1919</v>
      </c>
      <c r="B498" t="s">
        <v>1920</v>
      </c>
      <c r="C498" t="s">
        <v>12</v>
      </c>
      <c r="D498" t="s">
        <v>50</v>
      </c>
      <c r="E498" s="3">
        <v>31020</v>
      </c>
      <c r="F498" s="3" t="s">
        <v>2650</v>
      </c>
      <c r="G498" t="s">
        <v>17</v>
      </c>
      <c r="H498" t="s">
        <v>28</v>
      </c>
      <c r="I498" s="28" t="str">
        <f t="shared" si="7"/>
        <v>Research and Development|Average</v>
      </c>
      <c r="J498" s="31">
        <f>VLOOKUP(Emp[[#This Row],[Bonus Criteria]], Bonus[],2,FALSE)</f>
        <v>3.3000000000000002E-2</v>
      </c>
      <c r="K498" s="32">
        <f>Emp[[#This Row],[Salary]]+Emp[[#This Row],[Salary]]*Emp[[#This Row],[Bonus Percentage]]</f>
        <v>32043.66</v>
      </c>
      <c r="L498"/>
      <c r="N498" s="28"/>
    </row>
    <row r="499" spans="1:14" x14ac:dyDescent="0.2">
      <c r="A499" t="s">
        <v>1921</v>
      </c>
      <c r="B499" t="s">
        <v>1922</v>
      </c>
      <c r="C499" t="s">
        <v>12</v>
      </c>
      <c r="D499" t="s">
        <v>37</v>
      </c>
      <c r="E499" s="3">
        <v>75480</v>
      </c>
      <c r="F499" s="3" t="s">
        <v>2654</v>
      </c>
      <c r="G499" t="s">
        <v>21</v>
      </c>
      <c r="H499" t="s">
        <v>28</v>
      </c>
      <c r="I499" s="28" t="str">
        <f t="shared" si="7"/>
        <v>Product Management|Average</v>
      </c>
      <c r="J499" s="31">
        <f>VLOOKUP(Emp[[#This Row],[Bonus Criteria]], Bonus[],2,FALSE)</f>
        <v>3.2000000000000001E-2</v>
      </c>
      <c r="K499" s="32">
        <f>Emp[[#This Row],[Salary]]+Emp[[#This Row],[Salary]]*Emp[[#This Row],[Bonus Percentage]]</f>
        <v>77895.360000000001</v>
      </c>
      <c r="L499"/>
      <c r="N499" s="28"/>
    </row>
    <row r="500" spans="1:14" x14ac:dyDescent="0.2">
      <c r="A500" t="s">
        <v>1923</v>
      </c>
      <c r="B500" t="s">
        <v>1924</v>
      </c>
      <c r="C500" t="s">
        <v>7</v>
      </c>
      <c r="D500" t="s">
        <v>27</v>
      </c>
      <c r="E500" s="3">
        <v>93500</v>
      </c>
      <c r="F500" s="3" t="s">
        <v>2656</v>
      </c>
      <c r="G500" t="s">
        <v>17</v>
      </c>
      <c r="H500" t="s">
        <v>28</v>
      </c>
      <c r="I500" s="28" t="str">
        <f t="shared" si="7"/>
        <v>Human Resources|Average</v>
      </c>
      <c r="J500" s="31">
        <f>VLOOKUP(Emp[[#This Row],[Bonus Criteria]], Bonus[],2,FALSE)</f>
        <v>2.7E-2</v>
      </c>
      <c r="K500" s="32">
        <f>Emp[[#This Row],[Salary]]+Emp[[#This Row],[Salary]]*Emp[[#This Row],[Bonus Percentage]]</f>
        <v>96024.5</v>
      </c>
      <c r="L500"/>
      <c r="N500" s="28"/>
    </row>
    <row r="501" spans="1:14" x14ac:dyDescent="0.2">
      <c r="A501" t="s">
        <v>1925</v>
      </c>
      <c r="B501" t="s">
        <v>1926</v>
      </c>
      <c r="C501" t="s">
        <v>12</v>
      </c>
      <c r="D501" t="s">
        <v>31</v>
      </c>
      <c r="E501" s="3">
        <v>98630</v>
      </c>
      <c r="F501" s="3" t="s">
        <v>2656</v>
      </c>
      <c r="G501" t="s">
        <v>9</v>
      </c>
      <c r="H501" t="s">
        <v>14</v>
      </c>
      <c r="I501" s="28" t="str">
        <f t="shared" si="7"/>
        <v>Services|Good</v>
      </c>
      <c r="J501" s="31">
        <f>VLOOKUP(Emp[[#This Row],[Bonus Criteria]], Bonus[],2,FALSE)</f>
        <v>5.2999999999999999E-2</v>
      </c>
      <c r="K501" s="32">
        <f>Emp[[#This Row],[Salary]]+Emp[[#This Row],[Salary]]*Emp[[#This Row],[Bonus Percentage]]</f>
        <v>103857.39</v>
      </c>
      <c r="L501"/>
      <c r="N501" s="28"/>
    </row>
    <row r="502" spans="1:14" x14ac:dyDescent="0.2">
      <c r="A502" t="s">
        <v>1927</v>
      </c>
      <c r="B502" t="s">
        <v>1928</v>
      </c>
      <c r="C502" t="s">
        <v>7</v>
      </c>
      <c r="D502" t="s">
        <v>31</v>
      </c>
      <c r="E502" s="3">
        <v>76390</v>
      </c>
      <c r="F502" s="3" t="s">
        <v>2654</v>
      </c>
      <c r="G502" t="s">
        <v>9</v>
      </c>
      <c r="H502" t="s">
        <v>28</v>
      </c>
      <c r="I502" s="28" t="str">
        <f t="shared" si="7"/>
        <v>Services|Average</v>
      </c>
      <c r="J502" s="31">
        <f>VLOOKUP(Emp[[#This Row],[Bonus Criteria]], Bonus[],2,FALSE)</f>
        <v>2.3E-2</v>
      </c>
      <c r="K502" s="32">
        <f>Emp[[#This Row],[Salary]]+Emp[[#This Row],[Salary]]*Emp[[#This Row],[Bonus Percentage]]</f>
        <v>78146.97</v>
      </c>
      <c r="L502"/>
      <c r="N502" s="28"/>
    </row>
    <row r="503" spans="1:14" x14ac:dyDescent="0.2">
      <c r="A503" t="s">
        <v>1929</v>
      </c>
      <c r="B503" t="s">
        <v>1930</v>
      </c>
      <c r="C503" t="s">
        <v>12</v>
      </c>
      <c r="D503" t="s">
        <v>67</v>
      </c>
      <c r="E503" s="3">
        <v>68010</v>
      </c>
      <c r="F503" s="3" t="s">
        <v>2653</v>
      </c>
      <c r="G503" t="s">
        <v>17</v>
      </c>
      <c r="H503" t="s">
        <v>28</v>
      </c>
      <c r="I503" s="28" t="str">
        <f t="shared" si="7"/>
        <v>Marketing|Average</v>
      </c>
      <c r="J503" s="31">
        <f>VLOOKUP(Emp[[#This Row],[Bonus Criteria]], Bonus[],2,FALSE)</f>
        <v>3.5000000000000003E-2</v>
      </c>
      <c r="K503" s="32">
        <f>Emp[[#This Row],[Salary]]+Emp[[#This Row],[Salary]]*Emp[[#This Row],[Bonus Percentage]]</f>
        <v>70390.350000000006</v>
      </c>
      <c r="L503"/>
      <c r="N503" s="28"/>
    </row>
    <row r="504" spans="1:14" x14ac:dyDescent="0.2">
      <c r="A504" t="s">
        <v>1931</v>
      </c>
      <c r="B504" t="s">
        <v>1932</v>
      </c>
      <c r="C504" t="s">
        <v>7</v>
      </c>
      <c r="D504" t="s">
        <v>27</v>
      </c>
      <c r="E504" s="3">
        <v>58030</v>
      </c>
      <c r="F504" s="3" t="s">
        <v>2652</v>
      </c>
      <c r="G504" t="s">
        <v>21</v>
      </c>
      <c r="H504" t="s">
        <v>14</v>
      </c>
      <c r="I504" s="28" t="str">
        <f t="shared" si="7"/>
        <v>Human Resources|Good</v>
      </c>
      <c r="J504" s="31">
        <f>VLOOKUP(Emp[[#This Row],[Bonus Criteria]], Bonus[],2,FALSE)</f>
        <v>5.3999999999999999E-2</v>
      </c>
      <c r="K504" s="32">
        <f>Emp[[#This Row],[Salary]]+Emp[[#This Row],[Salary]]*Emp[[#This Row],[Bonus Percentage]]</f>
        <v>61163.62</v>
      </c>
      <c r="L504"/>
      <c r="N504" s="28"/>
    </row>
    <row r="505" spans="1:14" x14ac:dyDescent="0.2">
      <c r="A505" t="s">
        <v>1933</v>
      </c>
      <c r="B505" t="s">
        <v>1934</v>
      </c>
      <c r="C505" t="s">
        <v>7</v>
      </c>
      <c r="D505" t="s">
        <v>42</v>
      </c>
      <c r="E505" s="3">
        <v>59300</v>
      </c>
      <c r="F505" s="3" t="s">
        <v>2652</v>
      </c>
      <c r="G505" t="s">
        <v>21</v>
      </c>
      <c r="H505" t="s">
        <v>14</v>
      </c>
      <c r="I505" s="28" t="str">
        <f t="shared" si="7"/>
        <v>Training|Good</v>
      </c>
      <c r="J505" s="31">
        <f>VLOOKUP(Emp[[#This Row],[Bonus Criteria]], Bonus[],2,FALSE)</f>
        <v>5.8999999999999997E-2</v>
      </c>
      <c r="K505" s="32">
        <f>Emp[[#This Row],[Salary]]+Emp[[#This Row],[Salary]]*Emp[[#This Row],[Bonus Percentage]]</f>
        <v>62798.7</v>
      </c>
      <c r="L505"/>
      <c r="N505" s="28"/>
    </row>
    <row r="506" spans="1:14" x14ac:dyDescent="0.2">
      <c r="A506" t="s">
        <v>1935</v>
      </c>
      <c r="B506" t="s">
        <v>1936</v>
      </c>
      <c r="C506" t="s">
        <v>12</v>
      </c>
      <c r="D506" t="s">
        <v>37</v>
      </c>
      <c r="E506" s="3">
        <v>51800</v>
      </c>
      <c r="F506" s="3" t="s">
        <v>2652</v>
      </c>
      <c r="G506" t="s">
        <v>17</v>
      </c>
      <c r="H506" t="s">
        <v>28</v>
      </c>
      <c r="I506" s="28" t="str">
        <f t="shared" si="7"/>
        <v>Product Management|Average</v>
      </c>
      <c r="J506" s="31">
        <f>VLOOKUP(Emp[[#This Row],[Bonus Criteria]], Bonus[],2,FALSE)</f>
        <v>3.2000000000000001E-2</v>
      </c>
      <c r="K506" s="32">
        <f>Emp[[#This Row],[Salary]]+Emp[[#This Row],[Salary]]*Emp[[#This Row],[Bonus Percentage]]</f>
        <v>53457.599999999999</v>
      </c>
      <c r="L506"/>
      <c r="N506" s="28"/>
    </row>
    <row r="507" spans="1:14" x14ac:dyDescent="0.2">
      <c r="A507" t="s">
        <v>1039</v>
      </c>
      <c r="B507" t="s">
        <v>1937</v>
      </c>
      <c r="C507" t="s">
        <v>7</v>
      </c>
      <c r="D507" t="s">
        <v>53</v>
      </c>
      <c r="E507" s="3">
        <v>57930</v>
      </c>
      <c r="F507" s="3" t="s">
        <v>2652</v>
      </c>
      <c r="G507" t="s">
        <v>17</v>
      </c>
      <c r="H507" t="s">
        <v>10</v>
      </c>
      <c r="I507" s="28" t="str">
        <f t="shared" si="7"/>
        <v>Accounting|Very Good</v>
      </c>
      <c r="J507" s="31">
        <f>VLOOKUP(Emp[[#This Row],[Bonus Criteria]], Bonus[],2,FALSE)</f>
        <v>7.0999999999999994E-2</v>
      </c>
      <c r="K507" s="32">
        <f>Emp[[#This Row],[Salary]]+Emp[[#This Row],[Salary]]*Emp[[#This Row],[Bonus Percentage]]</f>
        <v>62043.03</v>
      </c>
      <c r="L507"/>
      <c r="N507" s="28"/>
    </row>
    <row r="508" spans="1:14" x14ac:dyDescent="0.2">
      <c r="A508" t="s">
        <v>1938</v>
      </c>
      <c r="B508" t="s">
        <v>1939</v>
      </c>
      <c r="C508" t="s">
        <v>7</v>
      </c>
      <c r="D508" t="s">
        <v>13</v>
      </c>
      <c r="E508" s="3">
        <v>40530</v>
      </c>
      <c r="F508" s="3" t="s">
        <v>2651</v>
      </c>
      <c r="G508" t="s">
        <v>9</v>
      </c>
      <c r="H508" t="s">
        <v>28</v>
      </c>
      <c r="I508" s="28" t="str">
        <f t="shared" si="7"/>
        <v>Engineering|Average</v>
      </c>
      <c r="J508" s="31">
        <f>VLOOKUP(Emp[[#This Row],[Bonus Criteria]], Bonus[],2,FALSE)</f>
        <v>3.5000000000000003E-2</v>
      </c>
      <c r="K508" s="32">
        <f>Emp[[#This Row],[Salary]]+Emp[[#This Row],[Salary]]*Emp[[#This Row],[Bonus Percentage]]</f>
        <v>41948.55</v>
      </c>
      <c r="L508"/>
      <c r="N508" s="28"/>
    </row>
    <row r="509" spans="1:14" x14ac:dyDescent="0.2">
      <c r="A509" t="s">
        <v>1940</v>
      </c>
      <c r="B509" t="s">
        <v>1941</v>
      </c>
      <c r="C509" t="s">
        <v>7</v>
      </c>
      <c r="D509" t="s">
        <v>50</v>
      </c>
      <c r="E509" s="3">
        <v>48290</v>
      </c>
      <c r="F509" s="3" t="s">
        <v>2651</v>
      </c>
      <c r="G509" t="s">
        <v>21</v>
      </c>
      <c r="H509" t="s">
        <v>28</v>
      </c>
      <c r="I509" s="28" t="str">
        <f t="shared" si="7"/>
        <v>Research and Development|Average</v>
      </c>
      <c r="J509" s="31">
        <f>VLOOKUP(Emp[[#This Row],[Bonus Criteria]], Bonus[],2,FALSE)</f>
        <v>3.3000000000000002E-2</v>
      </c>
      <c r="K509" s="32">
        <f>Emp[[#This Row],[Salary]]+Emp[[#This Row],[Salary]]*Emp[[#This Row],[Bonus Percentage]]</f>
        <v>49883.57</v>
      </c>
      <c r="L509"/>
      <c r="N509" s="28"/>
    </row>
    <row r="510" spans="1:14" x14ac:dyDescent="0.2">
      <c r="A510" t="s">
        <v>1942</v>
      </c>
      <c r="B510" t="s">
        <v>1623</v>
      </c>
      <c r="C510" t="s">
        <v>7</v>
      </c>
      <c r="D510" t="s">
        <v>23</v>
      </c>
      <c r="E510" s="3">
        <v>63720</v>
      </c>
      <c r="F510" s="3" t="s">
        <v>2653</v>
      </c>
      <c r="G510" t="s">
        <v>21</v>
      </c>
      <c r="H510" t="s">
        <v>10</v>
      </c>
      <c r="I510" s="28" t="str">
        <f t="shared" si="7"/>
        <v>Support|Very Good</v>
      </c>
      <c r="J510" s="31">
        <f>VLOOKUP(Emp[[#This Row],[Bonus Criteria]], Bonus[],2,FALSE)</f>
        <v>7.5999999999999998E-2</v>
      </c>
      <c r="K510" s="32">
        <f>Emp[[#This Row],[Salary]]+Emp[[#This Row],[Salary]]*Emp[[#This Row],[Bonus Percentage]]</f>
        <v>68562.720000000001</v>
      </c>
      <c r="L510"/>
      <c r="N510" s="28"/>
    </row>
    <row r="511" spans="1:14" x14ac:dyDescent="0.2">
      <c r="A511" t="s">
        <v>1943</v>
      </c>
      <c r="B511" t="s">
        <v>1944</v>
      </c>
      <c r="C511" t="s">
        <v>7</v>
      </c>
      <c r="D511" t="s">
        <v>8</v>
      </c>
      <c r="E511" s="3">
        <v>84500</v>
      </c>
      <c r="F511" s="3" t="s">
        <v>2655</v>
      </c>
      <c r="G511" t="s">
        <v>21</v>
      </c>
      <c r="H511" t="s">
        <v>28</v>
      </c>
      <c r="I511" s="28" t="str">
        <f t="shared" si="7"/>
        <v>Sales|Average</v>
      </c>
      <c r="J511" s="31">
        <f>VLOOKUP(Emp[[#This Row],[Bonus Criteria]], Bonus[],2,FALSE)</f>
        <v>2.1000000000000001E-2</v>
      </c>
      <c r="K511" s="32">
        <f>Emp[[#This Row],[Salary]]+Emp[[#This Row],[Salary]]*Emp[[#This Row],[Bonus Percentage]]</f>
        <v>86274.5</v>
      </c>
      <c r="L511"/>
      <c r="N511" s="28"/>
    </row>
    <row r="512" spans="1:14" x14ac:dyDescent="0.2">
      <c r="A512" t="s">
        <v>1945</v>
      </c>
      <c r="B512" t="s">
        <v>1946</v>
      </c>
      <c r="C512" t="s">
        <v>7</v>
      </c>
      <c r="D512" t="s">
        <v>53</v>
      </c>
      <c r="E512" s="3">
        <v>67430</v>
      </c>
      <c r="F512" s="3" t="s">
        <v>2653</v>
      </c>
      <c r="G512" t="s">
        <v>21</v>
      </c>
      <c r="H512" t="s">
        <v>28</v>
      </c>
      <c r="I512" s="28" t="str">
        <f t="shared" si="7"/>
        <v>Accounting|Average</v>
      </c>
      <c r="J512" s="31">
        <f>VLOOKUP(Emp[[#This Row],[Bonus Criteria]], Bonus[],2,FALSE)</f>
        <v>0.02</v>
      </c>
      <c r="K512" s="32">
        <f>Emp[[#This Row],[Salary]]+Emp[[#This Row],[Salary]]*Emp[[#This Row],[Bonus Percentage]]</f>
        <v>68778.600000000006</v>
      </c>
      <c r="L512"/>
      <c r="N512" s="28"/>
    </row>
    <row r="513" spans="1:14" x14ac:dyDescent="0.2">
      <c r="A513" t="s">
        <v>1888</v>
      </c>
      <c r="B513" t="s">
        <v>1947</v>
      </c>
      <c r="C513" t="s">
        <v>7</v>
      </c>
      <c r="D513" t="s">
        <v>34</v>
      </c>
      <c r="E513" s="3">
        <v>69760</v>
      </c>
      <c r="F513" s="3" t="s">
        <v>2653</v>
      </c>
      <c r="G513" t="s">
        <v>21</v>
      </c>
      <c r="H513" t="s">
        <v>28</v>
      </c>
      <c r="I513" s="28" t="str">
        <f t="shared" si="7"/>
        <v>Business Development|Average</v>
      </c>
      <c r="J513" s="31">
        <f>VLOOKUP(Emp[[#This Row],[Bonus Criteria]], Bonus[],2,FALSE)</f>
        <v>2.4E-2</v>
      </c>
      <c r="K513" s="32">
        <f>Emp[[#This Row],[Salary]]+Emp[[#This Row],[Salary]]*Emp[[#This Row],[Bonus Percentage]]</f>
        <v>71434.240000000005</v>
      </c>
      <c r="L513"/>
      <c r="N513" s="28"/>
    </row>
    <row r="514" spans="1:14" x14ac:dyDescent="0.2">
      <c r="A514" t="s">
        <v>1948</v>
      </c>
      <c r="B514" t="s">
        <v>1949</v>
      </c>
      <c r="C514" t="s">
        <v>12</v>
      </c>
      <c r="D514" t="s">
        <v>34</v>
      </c>
      <c r="E514" s="3">
        <v>33030</v>
      </c>
      <c r="F514" s="3" t="s">
        <v>2650</v>
      </c>
      <c r="G514" t="s">
        <v>9</v>
      </c>
      <c r="H514" t="s">
        <v>14</v>
      </c>
      <c r="I514" s="28" t="str">
        <f t="shared" ref="I514:I577" si="8">D514&amp;"|"&amp;H514</f>
        <v>Business Development|Good</v>
      </c>
      <c r="J514" s="31">
        <f>VLOOKUP(Emp[[#This Row],[Bonus Criteria]], Bonus[],2,FALSE)</f>
        <v>0.05</v>
      </c>
      <c r="K514" s="32">
        <f>Emp[[#This Row],[Salary]]+Emp[[#This Row],[Salary]]*Emp[[#This Row],[Bonus Percentage]]</f>
        <v>34681.5</v>
      </c>
      <c r="L514"/>
      <c r="N514" s="28"/>
    </row>
    <row r="515" spans="1:14" x14ac:dyDescent="0.2">
      <c r="A515" t="s">
        <v>1950</v>
      </c>
      <c r="B515" t="s">
        <v>1951</v>
      </c>
      <c r="C515" t="s">
        <v>7</v>
      </c>
      <c r="D515" t="s">
        <v>34</v>
      </c>
      <c r="E515" s="3">
        <v>80170</v>
      </c>
      <c r="F515" s="3" t="s">
        <v>2655</v>
      </c>
      <c r="G515" t="s">
        <v>9</v>
      </c>
      <c r="H515" t="s">
        <v>28</v>
      </c>
      <c r="I515" s="28" t="str">
        <f t="shared" si="8"/>
        <v>Business Development|Average</v>
      </c>
      <c r="J515" s="31">
        <f>VLOOKUP(Emp[[#This Row],[Bonus Criteria]], Bonus[],2,FALSE)</f>
        <v>2.4E-2</v>
      </c>
      <c r="K515" s="32">
        <f>Emp[[#This Row],[Salary]]+Emp[[#This Row],[Salary]]*Emp[[#This Row],[Bonus Percentage]]</f>
        <v>82094.080000000002</v>
      </c>
      <c r="L515"/>
      <c r="N515" s="28"/>
    </row>
    <row r="516" spans="1:14" x14ac:dyDescent="0.2">
      <c r="A516" t="s">
        <v>1952</v>
      </c>
      <c r="B516" t="s">
        <v>1953</v>
      </c>
      <c r="C516" t="s">
        <v>7</v>
      </c>
      <c r="D516" t="s">
        <v>42</v>
      </c>
      <c r="E516" s="3">
        <v>43510</v>
      </c>
      <c r="F516" s="3" t="s">
        <v>2651</v>
      </c>
      <c r="G516" t="s">
        <v>21</v>
      </c>
      <c r="H516" t="s">
        <v>28</v>
      </c>
      <c r="I516" s="28" t="str">
        <f t="shared" si="8"/>
        <v>Training|Average</v>
      </c>
      <c r="J516" s="31">
        <f>VLOOKUP(Emp[[#This Row],[Bonus Criteria]], Bonus[],2,FALSE)</f>
        <v>0.04</v>
      </c>
      <c r="K516" s="32">
        <f>Emp[[#This Row],[Salary]]+Emp[[#This Row],[Salary]]*Emp[[#This Row],[Bonus Percentage]]</f>
        <v>45250.400000000001</v>
      </c>
      <c r="L516"/>
      <c r="N516" s="28"/>
    </row>
    <row r="517" spans="1:14" x14ac:dyDescent="0.2">
      <c r="A517" t="s">
        <v>1954</v>
      </c>
      <c r="B517" t="s">
        <v>1955</v>
      </c>
      <c r="C517" t="s">
        <v>12</v>
      </c>
      <c r="D517" t="s">
        <v>8</v>
      </c>
      <c r="E517" s="3">
        <v>49390</v>
      </c>
      <c r="F517" s="3" t="s">
        <v>2651</v>
      </c>
      <c r="G517" t="s">
        <v>9</v>
      </c>
      <c r="H517" t="s">
        <v>28</v>
      </c>
      <c r="I517" s="28" t="str">
        <f t="shared" si="8"/>
        <v>Sales|Average</v>
      </c>
      <c r="J517" s="31">
        <f>VLOOKUP(Emp[[#This Row],[Bonus Criteria]], Bonus[],2,FALSE)</f>
        <v>2.1000000000000001E-2</v>
      </c>
      <c r="K517" s="32">
        <f>Emp[[#This Row],[Salary]]+Emp[[#This Row],[Salary]]*Emp[[#This Row],[Bonus Percentage]]</f>
        <v>50427.19</v>
      </c>
      <c r="L517"/>
      <c r="N517" s="28"/>
    </row>
    <row r="518" spans="1:14" x14ac:dyDescent="0.2">
      <c r="A518" t="s">
        <v>1956</v>
      </c>
      <c r="B518" t="s">
        <v>1957</v>
      </c>
      <c r="C518" t="s">
        <v>12</v>
      </c>
      <c r="D518" t="s">
        <v>50</v>
      </c>
      <c r="E518" s="3">
        <v>47910</v>
      </c>
      <c r="F518" s="3" t="s">
        <v>2651</v>
      </c>
      <c r="G518" t="s">
        <v>21</v>
      </c>
      <c r="H518" t="s">
        <v>28</v>
      </c>
      <c r="I518" s="28" t="str">
        <f t="shared" si="8"/>
        <v>Research and Development|Average</v>
      </c>
      <c r="J518" s="31">
        <f>VLOOKUP(Emp[[#This Row],[Bonus Criteria]], Bonus[],2,FALSE)</f>
        <v>3.3000000000000002E-2</v>
      </c>
      <c r="K518" s="32">
        <f>Emp[[#This Row],[Salary]]+Emp[[#This Row],[Salary]]*Emp[[#This Row],[Bonus Percentage]]</f>
        <v>49491.03</v>
      </c>
      <c r="L518"/>
      <c r="N518" s="28"/>
    </row>
    <row r="519" spans="1:14" x14ac:dyDescent="0.2">
      <c r="A519" t="s">
        <v>1958</v>
      </c>
      <c r="B519" t="s">
        <v>1959</v>
      </c>
      <c r="C519" t="s">
        <v>7</v>
      </c>
      <c r="D519" t="s">
        <v>8</v>
      </c>
      <c r="E519" s="3">
        <v>35740</v>
      </c>
      <c r="F519" s="3" t="s">
        <v>2650</v>
      </c>
      <c r="G519" t="s">
        <v>21</v>
      </c>
      <c r="H519" t="s">
        <v>14</v>
      </c>
      <c r="I519" s="28" t="str">
        <f t="shared" si="8"/>
        <v>Sales|Good</v>
      </c>
      <c r="J519" s="31">
        <f>VLOOKUP(Emp[[#This Row],[Bonus Criteria]], Bonus[],2,FALSE)</f>
        <v>5.0999999999999997E-2</v>
      </c>
      <c r="K519" s="32">
        <f>Emp[[#This Row],[Salary]]+Emp[[#This Row],[Salary]]*Emp[[#This Row],[Bonus Percentage]]</f>
        <v>37562.74</v>
      </c>
      <c r="L519"/>
      <c r="N519" s="28"/>
    </row>
    <row r="520" spans="1:14" x14ac:dyDescent="0.2">
      <c r="A520" t="s">
        <v>1960</v>
      </c>
      <c r="B520" t="s">
        <v>1961</v>
      </c>
      <c r="C520" t="s">
        <v>7</v>
      </c>
      <c r="D520" t="s">
        <v>23</v>
      </c>
      <c r="E520" s="3">
        <v>42240</v>
      </c>
      <c r="F520" s="3" t="s">
        <v>2651</v>
      </c>
      <c r="G520" t="s">
        <v>17</v>
      </c>
      <c r="H520" t="s">
        <v>10</v>
      </c>
      <c r="I520" s="28" t="str">
        <f t="shared" si="8"/>
        <v>Support|Very Good</v>
      </c>
      <c r="J520" s="31">
        <f>VLOOKUP(Emp[[#This Row],[Bonus Criteria]], Bonus[],2,FALSE)</f>
        <v>7.5999999999999998E-2</v>
      </c>
      <c r="K520" s="32">
        <f>Emp[[#This Row],[Salary]]+Emp[[#This Row],[Salary]]*Emp[[#This Row],[Bonus Percentage]]</f>
        <v>45450.239999999998</v>
      </c>
      <c r="L520"/>
      <c r="N520" s="28"/>
    </row>
    <row r="521" spans="1:14" x14ac:dyDescent="0.2">
      <c r="A521" t="s">
        <v>1962</v>
      </c>
      <c r="B521" t="s">
        <v>1963</v>
      </c>
      <c r="C521" t="s">
        <v>12</v>
      </c>
      <c r="D521" t="s">
        <v>31</v>
      </c>
      <c r="E521" s="3">
        <v>117150</v>
      </c>
      <c r="F521" s="3" t="s">
        <v>2658</v>
      </c>
      <c r="G521" t="s">
        <v>9</v>
      </c>
      <c r="H521" t="s">
        <v>28</v>
      </c>
      <c r="I521" s="28" t="str">
        <f t="shared" si="8"/>
        <v>Services|Average</v>
      </c>
      <c r="J521" s="31">
        <f>VLOOKUP(Emp[[#This Row],[Bonus Criteria]], Bonus[],2,FALSE)</f>
        <v>2.3E-2</v>
      </c>
      <c r="K521" s="32">
        <f>Emp[[#This Row],[Salary]]+Emp[[#This Row],[Salary]]*Emp[[#This Row],[Bonus Percentage]]</f>
        <v>119844.45</v>
      </c>
      <c r="L521"/>
      <c r="N521" s="28"/>
    </row>
    <row r="522" spans="1:14" x14ac:dyDescent="0.2">
      <c r="A522" t="s">
        <v>1964</v>
      </c>
      <c r="B522" t="s">
        <v>1965</v>
      </c>
      <c r="C522" t="s">
        <v>7</v>
      </c>
      <c r="D522" t="s">
        <v>13</v>
      </c>
      <c r="E522" s="3">
        <v>36540</v>
      </c>
      <c r="F522" s="3" t="s">
        <v>2650</v>
      </c>
      <c r="G522" t="s">
        <v>21</v>
      </c>
      <c r="H522" t="s">
        <v>14</v>
      </c>
      <c r="I522" s="28" t="str">
        <f t="shared" si="8"/>
        <v>Engineering|Good</v>
      </c>
      <c r="J522" s="31">
        <f>VLOOKUP(Emp[[#This Row],[Bonus Criteria]], Bonus[],2,FALSE)</f>
        <v>4.2999999999999997E-2</v>
      </c>
      <c r="K522" s="32">
        <f>Emp[[#This Row],[Salary]]+Emp[[#This Row],[Salary]]*Emp[[#This Row],[Bonus Percentage]]</f>
        <v>38111.22</v>
      </c>
      <c r="L522"/>
      <c r="N522" s="28"/>
    </row>
    <row r="523" spans="1:14" x14ac:dyDescent="0.2">
      <c r="A523" t="s">
        <v>1966</v>
      </c>
      <c r="B523" t="s">
        <v>1967</v>
      </c>
      <c r="C523" t="s">
        <v>978</v>
      </c>
      <c r="D523" t="s">
        <v>50</v>
      </c>
      <c r="E523" s="3">
        <v>87290</v>
      </c>
      <c r="F523" s="3" t="s">
        <v>2655</v>
      </c>
      <c r="G523" t="s">
        <v>21</v>
      </c>
      <c r="H523" t="s">
        <v>14</v>
      </c>
      <c r="I523" s="28" t="str">
        <f t="shared" si="8"/>
        <v>Research and Development|Good</v>
      </c>
      <c r="J523" s="31">
        <f>VLOOKUP(Emp[[#This Row],[Bonus Criteria]], Bonus[],2,FALSE)</f>
        <v>5.3999999999999999E-2</v>
      </c>
      <c r="K523" s="32">
        <f>Emp[[#This Row],[Salary]]+Emp[[#This Row],[Salary]]*Emp[[#This Row],[Bonus Percentage]]</f>
        <v>92003.66</v>
      </c>
      <c r="L523"/>
      <c r="N523" s="28"/>
    </row>
    <row r="524" spans="1:14" x14ac:dyDescent="0.2">
      <c r="A524" t="s">
        <v>1968</v>
      </c>
      <c r="B524" t="s">
        <v>1969</v>
      </c>
      <c r="C524" t="s">
        <v>12</v>
      </c>
      <c r="D524" t="s">
        <v>50</v>
      </c>
      <c r="E524" s="3">
        <v>85720</v>
      </c>
      <c r="F524" s="3" t="s">
        <v>2655</v>
      </c>
      <c r="G524" t="s">
        <v>17</v>
      </c>
      <c r="H524" t="s">
        <v>28</v>
      </c>
      <c r="I524" s="28" t="str">
        <f t="shared" si="8"/>
        <v>Research and Development|Average</v>
      </c>
      <c r="J524" s="31">
        <f>VLOOKUP(Emp[[#This Row],[Bonus Criteria]], Bonus[],2,FALSE)</f>
        <v>3.3000000000000002E-2</v>
      </c>
      <c r="K524" s="32">
        <f>Emp[[#This Row],[Salary]]+Emp[[#This Row],[Salary]]*Emp[[#This Row],[Bonus Percentage]]</f>
        <v>88548.76</v>
      </c>
      <c r="L524"/>
      <c r="N524" s="28"/>
    </row>
    <row r="525" spans="1:14" x14ac:dyDescent="0.2">
      <c r="A525" t="s">
        <v>1970</v>
      </c>
      <c r="B525" t="s">
        <v>1971</v>
      </c>
      <c r="C525" t="s">
        <v>978</v>
      </c>
      <c r="D525" t="s">
        <v>13</v>
      </c>
      <c r="E525" s="3">
        <v>34620</v>
      </c>
      <c r="F525" s="3" t="s">
        <v>2650</v>
      </c>
      <c r="G525" t="s">
        <v>21</v>
      </c>
      <c r="H525" t="s">
        <v>10</v>
      </c>
      <c r="I525" s="28" t="str">
        <f t="shared" si="8"/>
        <v>Engineering|Very Good</v>
      </c>
      <c r="J525" s="31">
        <f>VLOOKUP(Emp[[#This Row],[Bonus Criteria]], Bonus[],2,FALSE)</f>
        <v>6.0999999999999999E-2</v>
      </c>
      <c r="K525" s="32">
        <f>Emp[[#This Row],[Salary]]+Emp[[#This Row],[Salary]]*Emp[[#This Row],[Bonus Percentage]]</f>
        <v>36731.82</v>
      </c>
      <c r="L525"/>
      <c r="N525" s="28"/>
    </row>
    <row r="526" spans="1:14" x14ac:dyDescent="0.2">
      <c r="A526" t="s">
        <v>1972</v>
      </c>
      <c r="B526" t="s">
        <v>1973</v>
      </c>
      <c r="C526" t="s">
        <v>7</v>
      </c>
      <c r="D526" t="s">
        <v>42</v>
      </c>
      <c r="E526" s="3">
        <v>62690</v>
      </c>
      <c r="F526" s="3" t="s">
        <v>2653</v>
      </c>
      <c r="G526" t="s">
        <v>9</v>
      </c>
      <c r="H526" t="s">
        <v>24</v>
      </c>
      <c r="I526" s="28" t="str">
        <f t="shared" si="8"/>
        <v>Training|Poor</v>
      </c>
      <c r="J526" s="31">
        <f>VLOOKUP(Emp[[#This Row],[Bonus Criteria]], Bonus[],2,FALSE)</f>
        <v>1.9E-2</v>
      </c>
      <c r="K526" s="32">
        <f>Emp[[#This Row],[Salary]]+Emp[[#This Row],[Salary]]*Emp[[#This Row],[Bonus Percentage]]</f>
        <v>63881.11</v>
      </c>
      <c r="L526"/>
      <c r="N526" s="28"/>
    </row>
    <row r="527" spans="1:14" x14ac:dyDescent="0.2">
      <c r="A527" t="s">
        <v>1728</v>
      </c>
      <c r="B527" t="s">
        <v>1759</v>
      </c>
      <c r="C527" t="s">
        <v>7</v>
      </c>
      <c r="D527" t="s">
        <v>8</v>
      </c>
      <c r="E527" s="3">
        <v>101390</v>
      </c>
      <c r="F527" s="3" t="s">
        <v>2657</v>
      </c>
      <c r="G527" t="s">
        <v>21</v>
      </c>
      <c r="H527" t="s">
        <v>28</v>
      </c>
      <c r="I527" s="28" t="str">
        <f t="shared" si="8"/>
        <v>Sales|Average</v>
      </c>
      <c r="J527" s="31">
        <f>VLOOKUP(Emp[[#This Row],[Bonus Criteria]], Bonus[],2,FALSE)</f>
        <v>2.1000000000000001E-2</v>
      </c>
      <c r="K527" s="32">
        <f>Emp[[#This Row],[Salary]]+Emp[[#This Row],[Salary]]*Emp[[#This Row],[Bonus Percentage]]</f>
        <v>103519.19</v>
      </c>
      <c r="L527"/>
      <c r="N527" s="28"/>
    </row>
    <row r="528" spans="1:14" x14ac:dyDescent="0.2">
      <c r="A528" t="s">
        <v>1974</v>
      </c>
      <c r="B528" t="s">
        <v>1975</v>
      </c>
      <c r="C528" t="s">
        <v>12</v>
      </c>
      <c r="D528" t="s">
        <v>50</v>
      </c>
      <c r="E528" s="3">
        <v>30250</v>
      </c>
      <c r="F528" s="3" t="s">
        <v>2650</v>
      </c>
      <c r="G528" t="s">
        <v>21</v>
      </c>
      <c r="H528" t="s">
        <v>28</v>
      </c>
      <c r="I528" s="28" t="str">
        <f t="shared" si="8"/>
        <v>Research and Development|Average</v>
      </c>
      <c r="J528" s="31">
        <f>VLOOKUP(Emp[[#This Row],[Bonus Criteria]], Bonus[],2,FALSE)</f>
        <v>3.3000000000000002E-2</v>
      </c>
      <c r="K528" s="32">
        <f>Emp[[#This Row],[Salary]]+Emp[[#This Row],[Salary]]*Emp[[#This Row],[Bonus Percentage]]</f>
        <v>31248.25</v>
      </c>
      <c r="L528"/>
      <c r="N528" s="28"/>
    </row>
    <row r="529" spans="1:14" x14ac:dyDescent="0.2">
      <c r="A529" t="s">
        <v>1977</v>
      </c>
      <c r="B529" t="s">
        <v>1978</v>
      </c>
      <c r="C529" t="s">
        <v>7</v>
      </c>
      <c r="D529" t="s">
        <v>34</v>
      </c>
      <c r="E529" s="3">
        <v>103160</v>
      </c>
      <c r="F529" s="3" t="s">
        <v>2657</v>
      </c>
      <c r="G529" t="s">
        <v>21</v>
      </c>
      <c r="H529" t="s">
        <v>14</v>
      </c>
      <c r="I529" s="28" t="str">
        <f t="shared" si="8"/>
        <v>Business Development|Good</v>
      </c>
      <c r="J529" s="31">
        <f>VLOOKUP(Emp[[#This Row],[Bonus Criteria]], Bonus[],2,FALSE)</f>
        <v>0.05</v>
      </c>
      <c r="K529" s="32">
        <f>Emp[[#This Row],[Salary]]+Emp[[#This Row],[Salary]]*Emp[[#This Row],[Bonus Percentage]]</f>
        <v>108318</v>
      </c>
      <c r="L529"/>
      <c r="N529" s="28"/>
    </row>
    <row r="530" spans="1:14" x14ac:dyDescent="0.2">
      <c r="A530" t="s">
        <v>1979</v>
      </c>
      <c r="B530" t="s">
        <v>1980</v>
      </c>
      <c r="C530" t="s">
        <v>12</v>
      </c>
      <c r="D530" t="s">
        <v>20</v>
      </c>
      <c r="E530" s="3">
        <v>109790</v>
      </c>
      <c r="F530" s="3" t="s">
        <v>2657</v>
      </c>
      <c r="G530" t="s">
        <v>21</v>
      </c>
      <c r="H530" t="s">
        <v>28</v>
      </c>
      <c r="I530" s="28" t="str">
        <f t="shared" si="8"/>
        <v>Legal|Average</v>
      </c>
      <c r="J530" s="31">
        <f>VLOOKUP(Emp[[#This Row],[Bonus Criteria]], Bonus[],2,FALSE)</f>
        <v>2.1000000000000001E-2</v>
      </c>
      <c r="K530" s="32">
        <f>Emp[[#This Row],[Salary]]+Emp[[#This Row],[Salary]]*Emp[[#This Row],[Bonus Percentage]]</f>
        <v>112095.59</v>
      </c>
      <c r="L530"/>
      <c r="N530" s="28"/>
    </row>
    <row r="531" spans="1:14" x14ac:dyDescent="0.2">
      <c r="A531" t="s">
        <v>1981</v>
      </c>
      <c r="B531" t="s">
        <v>1982</v>
      </c>
      <c r="C531" t="s">
        <v>12</v>
      </c>
      <c r="D531" t="s">
        <v>53</v>
      </c>
      <c r="E531" s="3">
        <v>33760</v>
      </c>
      <c r="F531" s="3" t="s">
        <v>2650</v>
      </c>
      <c r="G531" t="s">
        <v>17</v>
      </c>
      <c r="H531" t="s">
        <v>28</v>
      </c>
      <c r="I531" s="28" t="str">
        <f t="shared" si="8"/>
        <v>Accounting|Average</v>
      </c>
      <c r="J531" s="31">
        <f>VLOOKUP(Emp[[#This Row],[Bonus Criteria]], Bonus[],2,FALSE)</f>
        <v>0.02</v>
      </c>
      <c r="K531" s="32">
        <f>Emp[[#This Row],[Salary]]+Emp[[#This Row],[Salary]]*Emp[[#This Row],[Bonus Percentage]]</f>
        <v>34435.199999999997</v>
      </c>
      <c r="L531"/>
      <c r="N531" s="28"/>
    </row>
    <row r="532" spans="1:14" x14ac:dyDescent="0.2">
      <c r="A532" t="s">
        <v>1983</v>
      </c>
      <c r="B532" t="s">
        <v>1931</v>
      </c>
      <c r="C532" t="s">
        <v>12</v>
      </c>
      <c r="D532" t="s">
        <v>20</v>
      </c>
      <c r="E532" s="3">
        <v>36740</v>
      </c>
      <c r="F532" s="3" t="s">
        <v>2650</v>
      </c>
      <c r="G532" t="s">
        <v>21</v>
      </c>
      <c r="H532" t="s">
        <v>28</v>
      </c>
      <c r="I532" s="28" t="str">
        <f t="shared" si="8"/>
        <v>Legal|Average</v>
      </c>
      <c r="J532" s="31">
        <f>VLOOKUP(Emp[[#This Row],[Bonus Criteria]], Bonus[],2,FALSE)</f>
        <v>2.1000000000000001E-2</v>
      </c>
      <c r="K532" s="32">
        <f>Emp[[#This Row],[Salary]]+Emp[[#This Row],[Salary]]*Emp[[#This Row],[Bonus Percentage]]</f>
        <v>37511.54</v>
      </c>
      <c r="L532"/>
      <c r="N532" s="28"/>
    </row>
    <row r="533" spans="1:14" x14ac:dyDescent="0.2">
      <c r="A533" t="s">
        <v>1984</v>
      </c>
      <c r="B533" t="s">
        <v>1985</v>
      </c>
      <c r="C533" t="s">
        <v>7</v>
      </c>
      <c r="D533" t="s">
        <v>37</v>
      </c>
      <c r="E533" s="3">
        <v>31240</v>
      </c>
      <c r="F533" s="3" t="s">
        <v>2650</v>
      </c>
      <c r="G533" t="s">
        <v>17</v>
      </c>
      <c r="H533" t="s">
        <v>24</v>
      </c>
      <c r="I533" s="28" t="str">
        <f t="shared" si="8"/>
        <v>Product Management|Poor</v>
      </c>
      <c r="J533" s="31">
        <f>VLOOKUP(Emp[[#This Row],[Bonus Criteria]], Bonus[],2,FALSE)</f>
        <v>0.01</v>
      </c>
      <c r="K533" s="32">
        <f>Emp[[#This Row],[Salary]]+Emp[[#This Row],[Salary]]*Emp[[#This Row],[Bonus Percentage]]</f>
        <v>31552.400000000001</v>
      </c>
      <c r="L533"/>
      <c r="N533" s="28"/>
    </row>
    <row r="534" spans="1:14" x14ac:dyDescent="0.2">
      <c r="A534" t="s">
        <v>1326</v>
      </c>
      <c r="B534" t="s">
        <v>1327</v>
      </c>
      <c r="C534" t="s">
        <v>12</v>
      </c>
      <c r="D534" t="s">
        <v>23</v>
      </c>
      <c r="E534" s="3">
        <v>43200</v>
      </c>
      <c r="F534" s="3" t="s">
        <v>2651</v>
      </c>
      <c r="G534" t="s">
        <v>17</v>
      </c>
      <c r="H534" t="s">
        <v>10</v>
      </c>
      <c r="I534" s="28" t="str">
        <f t="shared" si="8"/>
        <v>Support|Very Good</v>
      </c>
      <c r="J534" s="31">
        <f>VLOOKUP(Emp[[#This Row],[Bonus Criteria]], Bonus[],2,FALSE)</f>
        <v>7.5999999999999998E-2</v>
      </c>
      <c r="K534" s="32">
        <f>Emp[[#This Row],[Salary]]+Emp[[#This Row],[Salary]]*Emp[[#This Row],[Bonus Percentage]]</f>
        <v>46483.199999999997</v>
      </c>
      <c r="L534"/>
      <c r="N534" s="28"/>
    </row>
    <row r="535" spans="1:14" x14ac:dyDescent="0.2">
      <c r="A535" t="s">
        <v>1986</v>
      </c>
      <c r="B535" t="s">
        <v>1987</v>
      </c>
      <c r="C535" t="s">
        <v>12</v>
      </c>
      <c r="D535" t="s">
        <v>31</v>
      </c>
      <c r="E535" s="3">
        <v>84200</v>
      </c>
      <c r="F535" s="3" t="s">
        <v>2655</v>
      </c>
      <c r="G535" t="s">
        <v>17</v>
      </c>
      <c r="H535" t="s">
        <v>14</v>
      </c>
      <c r="I535" s="28" t="str">
        <f t="shared" si="8"/>
        <v>Services|Good</v>
      </c>
      <c r="J535" s="31">
        <f>VLOOKUP(Emp[[#This Row],[Bonus Criteria]], Bonus[],2,FALSE)</f>
        <v>5.2999999999999999E-2</v>
      </c>
      <c r="K535" s="32">
        <f>Emp[[#This Row],[Salary]]+Emp[[#This Row],[Salary]]*Emp[[#This Row],[Bonus Percentage]]</f>
        <v>88662.6</v>
      </c>
      <c r="L535"/>
      <c r="N535" s="28"/>
    </row>
    <row r="536" spans="1:14" x14ac:dyDescent="0.2">
      <c r="A536" t="s">
        <v>1988</v>
      </c>
      <c r="B536" t="s">
        <v>1989</v>
      </c>
      <c r="C536" t="s">
        <v>12</v>
      </c>
      <c r="D536" t="s">
        <v>20</v>
      </c>
      <c r="E536" s="3">
        <v>95980</v>
      </c>
      <c r="F536" s="3" t="s">
        <v>2656</v>
      </c>
      <c r="G536" t="s">
        <v>9</v>
      </c>
      <c r="H536" t="s">
        <v>28</v>
      </c>
      <c r="I536" s="28" t="str">
        <f t="shared" si="8"/>
        <v>Legal|Average</v>
      </c>
      <c r="J536" s="31">
        <f>VLOOKUP(Emp[[#This Row],[Bonus Criteria]], Bonus[],2,FALSE)</f>
        <v>2.1000000000000001E-2</v>
      </c>
      <c r="K536" s="32">
        <f>Emp[[#This Row],[Salary]]+Emp[[#This Row],[Salary]]*Emp[[#This Row],[Bonus Percentage]]</f>
        <v>97995.58</v>
      </c>
      <c r="L536"/>
      <c r="N536" s="28"/>
    </row>
    <row r="537" spans="1:14" x14ac:dyDescent="0.2">
      <c r="A537" t="s">
        <v>1240</v>
      </c>
      <c r="B537" t="s">
        <v>1241</v>
      </c>
      <c r="C537" t="s">
        <v>12</v>
      </c>
      <c r="D537" t="s">
        <v>34</v>
      </c>
      <c r="E537" s="3">
        <v>69190</v>
      </c>
      <c r="F537" s="3" t="s">
        <v>2653</v>
      </c>
      <c r="G537" t="s">
        <v>21</v>
      </c>
      <c r="H537" t="s">
        <v>14</v>
      </c>
      <c r="I537" s="28" t="str">
        <f t="shared" si="8"/>
        <v>Business Development|Good</v>
      </c>
      <c r="J537" s="31">
        <f>VLOOKUP(Emp[[#This Row],[Bonus Criteria]], Bonus[],2,FALSE)</f>
        <v>0.05</v>
      </c>
      <c r="K537" s="32">
        <f>Emp[[#This Row],[Salary]]+Emp[[#This Row],[Salary]]*Emp[[#This Row],[Bonus Percentage]]</f>
        <v>72649.5</v>
      </c>
      <c r="L537"/>
      <c r="N537" s="28"/>
    </row>
    <row r="538" spans="1:14" x14ac:dyDescent="0.2">
      <c r="A538" t="s">
        <v>1990</v>
      </c>
      <c r="B538" t="s">
        <v>1991</v>
      </c>
      <c r="C538" t="s">
        <v>12</v>
      </c>
      <c r="D538" t="s">
        <v>37</v>
      </c>
      <c r="E538" s="3">
        <v>65920</v>
      </c>
      <c r="F538" s="3" t="s">
        <v>2653</v>
      </c>
      <c r="G538" t="s">
        <v>21</v>
      </c>
      <c r="H538" t="s">
        <v>14</v>
      </c>
      <c r="I538" s="28" t="str">
        <f t="shared" si="8"/>
        <v>Product Management|Good</v>
      </c>
      <c r="J538" s="31">
        <f>VLOOKUP(Emp[[#This Row],[Bonus Criteria]], Bonus[],2,FALSE)</f>
        <v>4.1000000000000002E-2</v>
      </c>
      <c r="K538" s="32">
        <f>Emp[[#This Row],[Salary]]+Emp[[#This Row],[Salary]]*Emp[[#This Row],[Bonus Percentage]]</f>
        <v>68622.720000000001</v>
      </c>
      <c r="L538"/>
      <c r="N538" s="28"/>
    </row>
    <row r="539" spans="1:14" x14ac:dyDescent="0.2">
      <c r="A539" t="s">
        <v>1992</v>
      </c>
      <c r="B539" t="s">
        <v>1993</v>
      </c>
      <c r="C539" t="s">
        <v>7</v>
      </c>
      <c r="D539" t="s">
        <v>20</v>
      </c>
      <c r="E539" s="3">
        <v>113620</v>
      </c>
      <c r="F539" s="3" t="s">
        <v>2658</v>
      </c>
      <c r="G539" t="s">
        <v>9</v>
      </c>
      <c r="H539" t="s">
        <v>24</v>
      </c>
      <c r="I539" s="28" t="str">
        <f t="shared" si="8"/>
        <v>Legal|Poor</v>
      </c>
      <c r="J539" s="31">
        <f>VLOOKUP(Emp[[#This Row],[Bonus Criteria]], Bonus[],2,FALSE)</f>
        <v>1.9E-2</v>
      </c>
      <c r="K539" s="32">
        <f>Emp[[#This Row],[Salary]]+Emp[[#This Row],[Salary]]*Emp[[#This Row],[Bonus Percentage]]</f>
        <v>115778.78</v>
      </c>
      <c r="L539"/>
      <c r="N539" s="28"/>
    </row>
    <row r="540" spans="1:14" x14ac:dyDescent="0.2">
      <c r="A540" t="s">
        <v>1994</v>
      </c>
      <c r="B540" t="s">
        <v>1162</v>
      </c>
      <c r="C540" t="s">
        <v>7</v>
      </c>
      <c r="D540" t="s">
        <v>8</v>
      </c>
      <c r="E540" s="3">
        <v>60140</v>
      </c>
      <c r="F540" s="3" t="s">
        <v>2653</v>
      </c>
      <c r="G540" t="s">
        <v>17</v>
      </c>
      <c r="H540" t="s">
        <v>28</v>
      </c>
      <c r="I540" s="28" t="str">
        <f t="shared" si="8"/>
        <v>Sales|Average</v>
      </c>
      <c r="J540" s="31">
        <f>VLOOKUP(Emp[[#This Row],[Bonus Criteria]], Bonus[],2,FALSE)</f>
        <v>2.1000000000000001E-2</v>
      </c>
      <c r="K540" s="32">
        <f>Emp[[#This Row],[Salary]]+Emp[[#This Row],[Salary]]*Emp[[#This Row],[Bonus Percentage]]</f>
        <v>61402.94</v>
      </c>
      <c r="L540"/>
      <c r="N540" s="28"/>
    </row>
    <row r="541" spans="1:14" x14ac:dyDescent="0.2">
      <c r="A541" t="s">
        <v>1995</v>
      </c>
      <c r="B541" t="s">
        <v>1996</v>
      </c>
      <c r="C541" t="s">
        <v>7</v>
      </c>
      <c r="D541" t="s">
        <v>27</v>
      </c>
      <c r="E541" s="3">
        <v>34650</v>
      </c>
      <c r="F541" s="3" t="s">
        <v>2650</v>
      </c>
      <c r="G541" t="s">
        <v>17</v>
      </c>
      <c r="H541" t="s">
        <v>28</v>
      </c>
      <c r="I541" s="28" t="str">
        <f t="shared" si="8"/>
        <v>Human Resources|Average</v>
      </c>
      <c r="J541" s="31">
        <f>VLOOKUP(Emp[[#This Row],[Bonus Criteria]], Bonus[],2,FALSE)</f>
        <v>2.7E-2</v>
      </c>
      <c r="K541" s="32">
        <f>Emp[[#This Row],[Salary]]+Emp[[#This Row],[Salary]]*Emp[[#This Row],[Bonus Percentage]]</f>
        <v>35585.550000000003</v>
      </c>
      <c r="L541"/>
      <c r="N541" s="28"/>
    </row>
    <row r="542" spans="1:14" x14ac:dyDescent="0.2">
      <c r="A542" t="s">
        <v>1997</v>
      </c>
      <c r="B542" t="s">
        <v>1998</v>
      </c>
      <c r="C542" t="s">
        <v>7</v>
      </c>
      <c r="D542" t="s">
        <v>31</v>
      </c>
      <c r="E542" s="3">
        <v>84740</v>
      </c>
      <c r="F542" s="3" t="s">
        <v>2655</v>
      </c>
      <c r="G542" t="s">
        <v>9</v>
      </c>
      <c r="H542" t="s">
        <v>28</v>
      </c>
      <c r="I542" s="28" t="str">
        <f t="shared" si="8"/>
        <v>Services|Average</v>
      </c>
      <c r="J542" s="31">
        <f>VLOOKUP(Emp[[#This Row],[Bonus Criteria]], Bonus[],2,FALSE)</f>
        <v>2.3E-2</v>
      </c>
      <c r="K542" s="32">
        <f>Emp[[#This Row],[Salary]]+Emp[[#This Row],[Salary]]*Emp[[#This Row],[Bonus Percentage]]</f>
        <v>86689.02</v>
      </c>
      <c r="L542"/>
      <c r="N542" s="28"/>
    </row>
    <row r="543" spans="1:14" x14ac:dyDescent="0.2">
      <c r="A543" t="s">
        <v>1999</v>
      </c>
      <c r="B543" t="s">
        <v>2000</v>
      </c>
      <c r="C543" t="s">
        <v>12</v>
      </c>
      <c r="D543" t="s">
        <v>34</v>
      </c>
      <c r="E543" s="3">
        <v>88360</v>
      </c>
      <c r="F543" s="3" t="s">
        <v>2655</v>
      </c>
      <c r="G543" t="s">
        <v>9</v>
      </c>
      <c r="H543" t="s">
        <v>28</v>
      </c>
      <c r="I543" s="28" t="str">
        <f t="shared" si="8"/>
        <v>Business Development|Average</v>
      </c>
      <c r="J543" s="31">
        <f>VLOOKUP(Emp[[#This Row],[Bonus Criteria]], Bonus[],2,FALSE)</f>
        <v>2.4E-2</v>
      </c>
      <c r="K543" s="32">
        <f>Emp[[#This Row],[Salary]]+Emp[[#This Row],[Salary]]*Emp[[#This Row],[Bonus Percentage]]</f>
        <v>90480.639999999999</v>
      </c>
      <c r="L543"/>
      <c r="N543" s="28"/>
    </row>
    <row r="544" spans="1:14" x14ac:dyDescent="0.2">
      <c r="A544" t="s">
        <v>2001</v>
      </c>
      <c r="B544" t="s">
        <v>2002</v>
      </c>
      <c r="C544" t="s">
        <v>12</v>
      </c>
      <c r="D544" t="s">
        <v>31</v>
      </c>
      <c r="E544" s="3">
        <v>116220</v>
      </c>
      <c r="F544" s="3" t="s">
        <v>2658</v>
      </c>
      <c r="G544" t="s">
        <v>9</v>
      </c>
      <c r="H544" t="s">
        <v>24</v>
      </c>
      <c r="I544" s="28" t="str">
        <f t="shared" si="8"/>
        <v>Services|Poor</v>
      </c>
      <c r="J544" s="31">
        <f>VLOOKUP(Emp[[#This Row],[Bonus Criteria]], Bonus[],2,FALSE)</f>
        <v>1.4999999999999999E-2</v>
      </c>
      <c r="K544" s="32">
        <f>Emp[[#This Row],[Salary]]+Emp[[#This Row],[Salary]]*Emp[[#This Row],[Bonus Percentage]]</f>
        <v>117963.3</v>
      </c>
      <c r="L544"/>
      <c r="N544" s="28"/>
    </row>
    <row r="545" spans="1:14" x14ac:dyDescent="0.2">
      <c r="A545" t="s">
        <v>1732</v>
      </c>
      <c r="B545" t="s">
        <v>1733</v>
      </c>
      <c r="C545" t="s">
        <v>12</v>
      </c>
      <c r="D545" t="s">
        <v>31</v>
      </c>
      <c r="E545" s="3">
        <v>45060</v>
      </c>
      <c r="F545" s="3" t="s">
        <v>2651</v>
      </c>
      <c r="G545" t="s">
        <v>9</v>
      </c>
      <c r="H545" t="s">
        <v>28</v>
      </c>
      <c r="I545" s="28" t="str">
        <f t="shared" si="8"/>
        <v>Services|Average</v>
      </c>
      <c r="J545" s="31">
        <f>VLOOKUP(Emp[[#This Row],[Bonus Criteria]], Bonus[],2,FALSE)</f>
        <v>2.3E-2</v>
      </c>
      <c r="K545" s="32">
        <f>Emp[[#This Row],[Salary]]+Emp[[#This Row],[Salary]]*Emp[[#This Row],[Bonus Percentage]]</f>
        <v>46096.38</v>
      </c>
      <c r="L545"/>
      <c r="N545" s="28"/>
    </row>
    <row r="546" spans="1:14" x14ac:dyDescent="0.2">
      <c r="A546" t="s">
        <v>2003</v>
      </c>
      <c r="B546" t="s">
        <v>2004</v>
      </c>
      <c r="C546" t="s">
        <v>7</v>
      </c>
      <c r="D546" t="s">
        <v>31</v>
      </c>
      <c r="E546" s="3">
        <v>106890</v>
      </c>
      <c r="F546" s="3" t="s">
        <v>2657</v>
      </c>
      <c r="G546" t="s">
        <v>21</v>
      </c>
      <c r="H546" t="s">
        <v>28</v>
      </c>
      <c r="I546" s="28" t="str">
        <f t="shared" si="8"/>
        <v>Services|Average</v>
      </c>
      <c r="J546" s="31">
        <f>VLOOKUP(Emp[[#This Row],[Bonus Criteria]], Bonus[],2,FALSE)</f>
        <v>2.3E-2</v>
      </c>
      <c r="K546" s="32">
        <f>Emp[[#This Row],[Salary]]+Emp[[#This Row],[Salary]]*Emp[[#This Row],[Bonus Percentage]]</f>
        <v>109348.47</v>
      </c>
      <c r="L546"/>
      <c r="N546" s="28"/>
    </row>
    <row r="547" spans="1:14" x14ac:dyDescent="0.2">
      <c r="A547" t="s">
        <v>1085</v>
      </c>
      <c r="B547" t="s">
        <v>1086</v>
      </c>
      <c r="C547" t="s">
        <v>7</v>
      </c>
      <c r="D547" t="s">
        <v>20</v>
      </c>
      <c r="E547" s="3">
        <v>28480</v>
      </c>
      <c r="F547" s="3" t="s">
        <v>2649</v>
      </c>
      <c r="G547" t="s">
        <v>21</v>
      </c>
      <c r="H547" t="s">
        <v>24</v>
      </c>
      <c r="I547" s="28" t="str">
        <f t="shared" si="8"/>
        <v>Legal|Poor</v>
      </c>
      <c r="J547" s="31">
        <f>VLOOKUP(Emp[[#This Row],[Bonus Criteria]], Bonus[],2,FALSE)</f>
        <v>1.9E-2</v>
      </c>
      <c r="K547" s="32">
        <f>Emp[[#This Row],[Salary]]+Emp[[#This Row],[Salary]]*Emp[[#This Row],[Bonus Percentage]]</f>
        <v>29021.119999999999</v>
      </c>
      <c r="L547"/>
      <c r="N547" s="28"/>
    </row>
    <row r="548" spans="1:14" x14ac:dyDescent="0.2">
      <c r="A548" t="s">
        <v>2005</v>
      </c>
      <c r="B548" t="s">
        <v>2006</v>
      </c>
      <c r="C548" t="s">
        <v>12</v>
      </c>
      <c r="D548" t="s">
        <v>67</v>
      </c>
      <c r="E548" s="3">
        <v>107440</v>
      </c>
      <c r="F548" s="3" t="s">
        <v>2657</v>
      </c>
      <c r="G548" t="s">
        <v>21</v>
      </c>
      <c r="H548" t="s">
        <v>24</v>
      </c>
      <c r="I548" s="28" t="str">
        <f t="shared" si="8"/>
        <v>Marketing|Poor</v>
      </c>
      <c r="J548" s="31">
        <f>VLOOKUP(Emp[[#This Row],[Bonus Criteria]], Bonus[],2,FALSE)</f>
        <v>1.2999999999999999E-2</v>
      </c>
      <c r="K548" s="32">
        <f>Emp[[#This Row],[Salary]]+Emp[[#This Row],[Salary]]*Emp[[#This Row],[Bonus Percentage]]</f>
        <v>108836.72</v>
      </c>
      <c r="L548"/>
      <c r="N548" s="28"/>
    </row>
    <row r="549" spans="1:14" x14ac:dyDescent="0.2">
      <c r="A549" t="s">
        <v>1775</v>
      </c>
      <c r="B549" t="s">
        <v>1776</v>
      </c>
      <c r="C549" t="s">
        <v>7</v>
      </c>
      <c r="D549" t="s">
        <v>20</v>
      </c>
      <c r="E549" s="3">
        <v>57620</v>
      </c>
      <c r="F549" s="3" t="s">
        <v>2652</v>
      </c>
      <c r="G549" t="s">
        <v>17</v>
      </c>
      <c r="H549" t="s">
        <v>14</v>
      </c>
      <c r="I549" s="28" t="str">
        <f t="shared" si="8"/>
        <v>Legal|Good</v>
      </c>
      <c r="J549" s="31">
        <f>VLOOKUP(Emp[[#This Row],[Bonus Criteria]], Bonus[],2,FALSE)</f>
        <v>5.3999999999999999E-2</v>
      </c>
      <c r="K549" s="32">
        <f>Emp[[#This Row],[Salary]]+Emp[[#This Row],[Salary]]*Emp[[#This Row],[Bonus Percentage]]</f>
        <v>60731.48</v>
      </c>
      <c r="L549"/>
      <c r="N549" s="28"/>
    </row>
    <row r="550" spans="1:14" x14ac:dyDescent="0.2">
      <c r="A550" t="s">
        <v>2007</v>
      </c>
      <c r="B550" t="s">
        <v>2008</v>
      </c>
      <c r="C550" t="s">
        <v>12</v>
      </c>
      <c r="D550" t="s">
        <v>27</v>
      </c>
      <c r="E550" s="3">
        <v>29810</v>
      </c>
      <c r="F550" s="3" t="s">
        <v>2649</v>
      </c>
      <c r="G550" t="s">
        <v>21</v>
      </c>
      <c r="H550" t="s">
        <v>28</v>
      </c>
      <c r="I550" s="28" t="str">
        <f t="shared" si="8"/>
        <v>Human Resources|Average</v>
      </c>
      <c r="J550" s="31">
        <f>VLOOKUP(Emp[[#This Row],[Bonus Criteria]], Bonus[],2,FALSE)</f>
        <v>2.7E-2</v>
      </c>
      <c r="K550" s="32">
        <f>Emp[[#This Row],[Salary]]+Emp[[#This Row],[Salary]]*Emp[[#This Row],[Bonus Percentage]]</f>
        <v>30614.87</v>
      </c>
      <c r="L550"/>
      <c r="N550" s="28"/>
    </row>
    <row r="551" spans="1:14" x14ac:dyDescent="0.2">
      <c r="A551" t="s">
        <v>1350</v>
      </c>
      <c r="B551" t="s">
        <v>2009</v>
      </c>
      <c r="C551" t="s">
        <v>7</v>
      </c>
      <c r="D551" t="s">
        <v>42</v>
      </c>
      <c r="E551" s="3">
        <v>105330</v>
      </c>
      <c r="F551" s="3" t="s">
        <v>2657</v>
      </c>
      <c r="G551" t="s">
        <v>9</v>
      </c>
      <c r="H551" t="s">
        <v>24</v>
      </c>
      <c r="I551" s="28" t="str">
        <f t="shared" si="8"/>
        <v>Training|Poor</v>
      </c>
      <c r="J551" s="31">
        <f>VLOOKUP(Emp[[#This Row],[Bonus Criteria]], Bonus[],2,FALSE)</f>
        <v>1.9E-2</v>
      </c>
      <c r="K551" s="32">
        <f>Emp[[#This Row],[Salary]]+Emp[[#This Row],[Salary]]*Emp[[#This Row],[Bonus Percentage]]</f>
        <v>107331.27</v>
      </c>
      <c r="L551"/>
      <c r="N551" s="28"/>
    </row>
    <row r="552" spans="1:14" x14ac:dyDescent="0.2">
      <c r="A552" t="s">
        <v>2010</v>
      </c>
      <c r="B552" t="s">
        <v>2011</v>
      </c>
      <c r="C552" t="s">
        <v>12</v>
      </c>
      <c r="D552" t="s">
        <v>20</v>
      </c>
      <c r="E552" s="3">
        <v>43110</v>
      </c>
      <c r="F552" s="3" t="s">
        <v>2651</v>
      </c>
      <c r="G552" t="s">
        <v>9</v>
      </c>
      <c r="H552" t="s">
        <v>28</v>
      </c>
      <c r="I552" s="28" t="str">
        <f t="shared" si="8"/>
        <v>Legal|Average</v>
      </c>
      <c r="J552" s="31">
        <f>VLOOKUP(Emp[[#This Row],[Bonus Criteria]], Bonus[],2,FALSE)</f>
        <v>2.1000000000000001E-2</v>
      </c>
      <c r="K552" s="32">
        <f>Emp[[#This Row],[Salary]]+Emp[[#This Row],[Salary]]*Emp[[#This Row],[Bonus Percentage]]</f>
        <v>44015.31</v>
      </c>
      <c r="L552"/>
      <c r="N552" s="28"/>
    </row>
    <row r="553" spans="1:14" x14ac:dyDescent="0.2">
      <c r="A553" t="s">
        <v>2012</v>
      </c>
      <c r="B553" t="s">
        <v>2013</v>
      </c>
      <c r="C553" t="s">
        <v>7</v>
      </c>
      <c r="D553" t="s">
        <v>23</v>
      </c>
      <c r="E553" s="3">
        <v>52630</v>
      </c>
      <c r="F553" s="3" t="s">
        <v>2652</v>
      </c>
      <c r="G553" t="s">
        <v>17</v>
      </c>
      <c r="H553" t="s">
        <v>28</v>
      </c>
      <c r="I553" s="28" t="str">
        <f t="shared" si="8"/>
        <v>Support|Average</v>
      </c>
      <c r="J553" s="31">
        <f>VLOOKUP(Emp[[#This Row],[Bonus Criteria]], Bonus[],2,FALSE)</f>
        <v>2.8000000000000001E-2</v>
      </c>
      <c r="K553" s="32">
        <f>Emp[[#This Row],[Salary]]+Emp[[#This Row],[Salary]]*Emp[[#This Row],[Bonus Percentage]]</f>
        <v>54103.64</v>
      </c>
      <c r="L553"/>
      <c r="N553" s="28"/>
    </row>
    <row r="554" spans="1:14" x14ac:dyDescent="0.2">
      <c r="A554" t="s">
        <v>2014</v>
      </c>
      <c r="B554" t="s">
        <v>2015</v>
      </c>
      <c r="C554" t="s">
        <v>7</v>
      </c>
      <c r="D554" t="s">
        <v>8</v>
      </c>
      <c r="E554" s="3">
        <v>46350</v>
      </c>
      <c r="F554" s="3" t="s">
        <v>2651</v>
      </c>
      <c r="G554" t="s">
        <v>21</v>
      </c>
      <c r="H554" t="s">
        <v>28</v>
      </c>
      <c r="I554" s="28" t="str">
        <f t="shared" si="8"/>
        <v>Sales|Average</v>
      </c>
      <c r="J554" s="31">
        <f>VLOOKUP(Emp[[#This Row],[Bonus Criteria]], Bonus[],2,FALSE)</f>
        <v>2.1000000000000001E-2</v>
      </c>
      <c r="K554" s="32">
        <f>Emp[[#This Row],[Salary]]+Emp[[#This Row],[Salary]]*Emp[[#This Row],[Bonus Percentage]]</f>
        <v>47323.35</v>
      </c>
      <c r="L554"/>
      <c r="N554" s="28"/>
    </row>
    <row r="555" spans="1:14" x14ac:dyDescent="0.2">
      <c r="A555" t="s">
        <v>2016</v>
      </c>
      <c r="B555" t="s">
        <v>2017</v>
      </c>
      <c r="C555" t="s">
        <v>7</v>
      </c>
      <c r="D555" t="s">
        <v>31</v>
      </c>
      <c r="E555" s="3">
        <v>69730</v>
      </c>
      <c r="F555" s="3" t="s">
        <v>2653</v>
      </c>
      <c r="G555" t="s">
        <v>21</v>
      </c>
      <c r="H555" t="s">
        <v>51</v>
      </c>
      <c r="I555" s="28" t="str">
        <f t="shared" si="8"/>
        <v>Services|Very Poor</v>
      </c>
      <c r="J555" s="31">
        <f>VLOOKUP(Emp[[#This Row],[Bonus Criteria]], Bonus[],2,FALSE)</f>
        <v>5.0000000000000001E-3</v>
      </c>
      <c r="K555" s="32">
        <f>Emp[[#This Row],[Salary]]+Emp[[#This Row],[Salary]]*Emp[[#This Row],[Bonus Percentage]]</f>
        <v>70078.649999999994</v>
      </c>
      <c r="L555"/>
      <c r="N555" s="28"/>
    </row>
    <row r="556" spans="1:14" x14ac:dyDescent="0.2">
      <c r="A556" t="s">
        <v>2018</v>
      </c>
      <c r="B556" t="s">
        <v>2019</v>
      </c>
      <c r="C556" t="s">
        <v>7</v>
      </c>
      <c r="D556" t="s">
        <v>37</v>
      </c>
      <c r="E556" s="3">
        <v>110200</v>
      </c>
      <c r="F556" s="3" t="s">
        <v>2658</v>
      </c>
      <c r="G556" t="s">
        <v>17</v>
      </c>
      <c r="H556" t="s">
        <v>28</v>
      </c>
      <c r="I556" s="28" t="str">
        <f t="shared" si="8"/>
        <v>Product Management|Average</v>
      </c>
      <c r="J556" s="31">
        <f>VLOOKUP(Emp[[#This Row],[Bonus Criteria]], Bonus[],2,FALSE)</f>
        <v>3.2000000000000001E-2</v>
      </c>
      <c r="K556" s="32">
        <f>Emp[[#This Row],[Salary]]+Emp[[#This Row],[Salary]]*Emp[[#This Row],[Bonus Percentage]]</f>
        <v>113726.39999999999</v>
      </c>
      <c r="L556"/>
      <c r="N556" s="28"/>
    </row>
    <row r="557" spans="1:14" x14ac:dyDescent="0.2">
      <c r="A557" t="s">
        <v>2022</v>
      </c>
      <c r="B557" t="s">
        <v>2023</v>
      </c>
      <c r="C557" t="s">
        <v>978</v>
      </c>
      <c r="D557" t="s">
        <v>34</v>
      </c>
      <c r="E557" s="3">
        <v>52140</v>
      </c>
      <c r="F557" s="3" t="s">
        <v>2652</v>
      </c>
      <c r="G557" t="s">
        <v>17</v>
      </c>
      <c r="H557" t="s">
        <v>28</v>
      </c>
      <c r="I557" s="28" t="str">
        <f t="shared" si="8"/>
        <v>Business Development|Average</v>
      </c>
      <c r="J557" s="31">
        <f>VLOOKUP(Emp[[#This Row],[Bonus Criteria]], Bonus[],2,FALSE)</f>
        <v>2.4E-2</v>
      </c>
      <c r="K557" s="32">
        <f>Emp[[#This Row],[Salary]]+Emp[[#This Row],[Salary]]*Emp[[#This Row],[Bonus Percentage]]</f>
        <v>53391.360000000001</v>
      </c>
      <c r="L557"/>
      <c r="N557" s="28"/>
    </row>
    <row r="558" spans="1:14" x14ac:dyDescent="0.2">
      <c r="A558" t="s">
        <v>2024</v>
      </c>
      <c r="B558" t="s">
        <v>2025</v>
      </c>
      <c r="C558" t="s">
        <v>7</v>
      </c>
      <c r="D558" t="s">
        <v>13</v>
      </c>
      <c r="E558" s="3">
        <v>32810</v>
      </c>
      <c r="F558" s="3" t="s">
        <v>2650</v>
      </c>
      <c r="G558" t="s">
        <v>21</v>
      </c>
      <c r="H558" t="s">
        <v>28</v>
      </c>
      <c r="I558" s="28" t="str">
        <f t="shared" si="8"/>
        <v>Engineering|Average</v>
      </c>
      <c r="J558" s="31">
        <f>VLOOKUP(Emp[[#This Row],[Bonus Criteria]], Bonus[],2,FALSE)</f>
        <v>3.5000000000000003E-2</v>
      </c>
      <c r="K558" s="32">
        <f>Emp[[#This Row],[Salary]]+Emp[[#This Row],[Salary]]*Emp[[#This Row],[Bonus Percentage]]</f>
        <v>33958.35</v>
      </c>
      <c r="L558"/>
      <c r="N558" s="28"/>
    </row>
    <row r="559" spans="1:14" x14ac:dyDescent="0.2">
      <c r="A559" t="s">
        <v>2026</v>
      </c>
      <c r="B559" t="s">
        <v>2027</v>
      </c>
      <c r="C559" t="s">
        <v>7</v>
      </c>
      <c r="D559" t="s">
        <v>8</v>
      </c>
      <c r="E559" s="3">
        <v>59430</v>
      </c>
      <c r="F559" s="3" t="s">
        <v>2652</v>
      </c>
      <c r="G559" t="s">
        <v>9</v>
      </c>
      <c r="H559" t="s">
        <v>28</v>
      </c>
      <c r="I559" s="28" t="str">
        <f t="shared" si="8"/>
        <v>Sales|Average</v>
      </c>
      <c r="J559" s="31">
        <f>VLOOKUP(Emp[[#This Row],[Bonus Criteria]], Bonus[],2,FALSE)</f>
        <v>2.1000000000000001E-2</v>
      </c>
      <c r="K559" s="32">
        <f>Emp[[#This Row],[Salary]]+Emp[[#This Row],[Salary]]*Emp[[#This Row],[Bonus Percentage]]</f>
        <v>60678.03</v>
      </c>
      <c r="L559"/>
      <c r="N559" s="28"/>
    </row>
    <row r="560" spans="1:14" x14ac:dyDescent="0.2">
      <c r="A560" t="s">
        <v>2028</v>
      </c>
      <c r="B560" t="s">
        <v>2029</v>
      </c>
      <c r="C560" t="s">
        <v>7</v>
      </c>
      <c r="D560" t="s">
        <v>20</v>
      </c>
      <c r="E560" s="3">
        <v>46990</v>
      </c>
      <c r="F560" s="3" t="s">
        <v>2651</v>
      </c>
      <c r="G560" t="s">
        <v>21</v>
      </c>
      <c r="H560" t="s">
        <v>28</v>
      </c>
      <c r="I560" s="28" t="str">
        <f t="shared" si="8"/>
        <v>Legal|Average</v>
      </c>
      <c r="J560" s="31">
        <f>VLOOKUP(Emp[[#This Row],[Bonus Criteria]], Bonus[],2,FALSE)</f>
        <v>2.1000000000000001E-2</v>
      </c>
      <c r="K560" s="32">
        <f>Emp[[#This Row],[Salary]]+Emp[[#This Row],[Salary]]*Emp[[#This Row],[Bonus Percentage]]</f>
        <v>47976.79</v>
      </c>
      <c r="L560"/>
      <c r="N560" s="28"/>
    </row>
    <row r="561" spans="1:14" x14ac:dyDescent="0.2">
      <c r="A561" t="s">
        <v>2030</v>
      </c>
      <c r="B561" t="s">
        <v>2031</v>
      </c>
      <c r="C561" t="s">
        <v>7</v>
      </c>
      <c r="D561" t="s">
        <v>8</v>
      </c>
      <c r="E561" s="3">
        <v>33560</v>
      </c>
      <c r="F561" s="3" t="s">
        <v>2650</v>
      </c>
      <c r="G561" t="s">
        <v>21</v>
      </c>
      <c r="H561" t="s">
        <v>28</v>
      </c>
      <c r="I561" s="28" t="str">
        <f t="shared" si="8"/>
        <v>Sales|Average</v>
      </c>
      <c r="J561" s="31">
        <f>VLOOKUP(Emp[[#This Row],[Bonus Criteria]], Bonus[],2,FALSE)</f>
        <v>2.1000000000000001E-2</v>
      </c>
      <c r="K561" s="32">
        <f>Emp[[#This Row],[Salary]]+Emp[[#This Row],[Salary]]*Emp[[#This Row],[Bonus Percentage]]</f>
        <v>34264.76</v>
      </c>
      <c r="L561"/>
      <c r="N561" s="28"/>
    </row>
    <row r="562" spans="1:14" x14ac:dyDescent="0.2">
      <c r="A562" t="s">
        <v>2032</v>
      </c>
      <c r="B562" t="s">
        <v>2033</v>
      </c>
      <c r="C562" t="s">
        <v>7</v>
      </c>
      <c r="D562" t="s">
        <v>8</v>
      </c>
      <c r="E562" s="3">
        <v>33890</v>
      </c>
      <c r="F562" s="3" t="s">
        <v>2650</v>
      </c>
      <c r="G562" t="s">
        <v>17</v>
      </c>
      <c r="H562" t="s">
        <v>28</v>
      </c>
      <c r="I562" s="28" t="str">
        <f t="shared" si="8"/>
        <v>Sales|Average</v>
      </c>
      <c r="J562" s="31">
        <f>VLOOKUP(Emp[[#This Row],[Bonus Criteria]], Bonus[],2,FALSE)</f>
        <v>2.1000000000000001E-2</v>
      </c>
      <c r="K562" s="32">
        <f>Emp[[#This Row],[Salary]]+Emp[[#This Row],[Salary]]*Emp[[#This Row],[Bonus Percentage]]</f>
        <v>34601.69</v>
      </c>
      <c r="L562"/>
      <c r="N562" s="28"/>
    </row>
    <row r="563" spans="1:14" x14ac:dyDescent="0.2">
      <c r="A563" t="s">
        <v>2034</v>
      </c>
      <c r="B563" t="s">
        <v>2035</v>
      </c>
      <c r="C563" t="s">
        <v>7</v>
      </c>
      <c r="D563" t="s">
        <v>42</v>
      </c>
      <c r="E563" s="3">
        <v>51740</v>
      </c>
      <c r="F563" s="3" t="s">
        <v>2652</v>
      </c>
      <c r="G563" t="s">
        <v>21</v>
      </c>
      <c r="H563" t="s">
        <v>24</v>
      </c>
      <c r="I563" s="28" t="str">
        <f t="shared" si="8"/>
        <v>Training|Poor</v>
      </c>
      <c r="J563" s="31">
        <f>VLOOKUP(Emp[[#This Row],[Bonus Criteria]], Bonus[],2,FALSE)</f>
        <v>1.9E-2</v>
      </c>
      <c r="K563" s="32">
        <f>Emp[[#This Row],[Salary]]+Emp[[#This Row],[Salary]]*Emp[[#This Row],[Bonus Percentage]]</f>
        <v>52723.06</v>
      </c>
      <c r="L563"/>
      <c r="N563" s="28"/>
    </row>
    <row r="564" spans="1:14" x14ac:dyDescent="0.2">
      <c r="A564" t="s">
        <v>2036</v>
      </c>
      <c r="B564" t="s">
        <v>2037</v>
      </c>
      <c r="C564" t="s">
        <v>12</v>
      </c>
      <c r="D564" t="s">
        <v>53</v>
      </c>
      <c r="E564" s="3">
        <v>51650</v>
      </c>
      <c r="F564" s="3" t="s">
        <v>2652</v>
      </c>
      <c r="G564" t="s">
        <v>17</v>
      </c>
      <c r="H564" t="s">
        <v>14</v>
      </c>
      <c r="I564" s="28" t="str">
        <f t="shared" si="8"/>
        <v>Accounting|Good</v>
      </c>
      <c r="J564" s="31">
        <f>VLOOKUP(Emp[[#This Row],[Bonus Criteria]], Bonus[],2,FALSE)</f>
        <v>5.8000000000000003E-2</v>
      </c>
      <c r="K564" s="32">
        <f>Emp[[#This Row],[Salary]]+Emp[[#This Row],[Salary]]*Emp[[#This Row],[Bonus Percentage]]</f>
        <v>54645.7</v>
      </c>
      <c r="L564"/>
      <c r="N564" s="28"/>
    </row>
    <row r="565" spans="1:14" x14ac:dyDescent="0.2">
      <c r="A565" t="s">
        <v>2038</v>
      </c>
      <c r="B565" t="s">
        <v>2039</v>
      </c>
      <c r="C565" t="s">
        <v>12</v>
      </c>
      <c r="D565" t="s">
        <v>50</v>
      </c>
      <c r="E565" s="3">
        <v>115980</v>
      </c>
      <c r="F565" s="3" t="s">
        <v>2658</v>
      </c>
      <c r="G565" t="s">
        <v>17</v>
      </c>
      <c r="H565" t="s">
        <v>14</v>
      </c>
      <c r="I565" s="28" t="str">
        <f t="shared" si="8"/>
        <v>Research and Development|Good</v>
      </c>
      <c r="J565" s="31">
        <f>VLOOKUP(Emp[[#This Row],[Bonus Criteria]], Bonus[],2,FALSE)</f>
        <v>5.3999999999999999E-2</v>
      </c>
      <c r="K565" s="32">
        <f>Emp[[#This Row],[Salary]]+Emp[[#This Row],[Salary]]*Emp[[#This Row],[Bonus Percentage]]</f>
        <v>122242.92</v>
      </c>
      <c r="L565"/>
      <c r="N565" s="28"/>
    </row>
    <row r="566" spans="1:14" x14ac:dyDescent="0.2">
      <c r="A566" t="s">
        <v>2040</v>
      </c>
      <c r="B566" t="s">
        <v>2041</v>
      </c>
      <c r="C566" t="s">
        <v>12</v>
      </c>
      <c r="D566" t="s">
        <v>8</v>
      </c>
      <c r="E566" s="3">
        <v>58370</v>
      </c>
      <c r="F566" s="3" t="s">
        <v>2652</v>
      </c>
      <c r="G566" t="s">
        <v>21</v>
      </c>
      <c r="H566" t="s">
        <v>14</v>
      </c>
      <c r="I566" s="28" t="str">
        <f t="shared" si="8"/>
        <v>Sales|Good</v>
      </c>
      <c r="J566" s="31">
        <f>VLOOKUP(Emp[[#This Row],[Bonus Criteria]], Bonus[],2,FALSE)</f>
        <v>5.0999999999999997E-2</v>
      </c>
      <c r="K566" s="32">
        <f>Emp[[#This Row],[Salary]]+Emp[[#This Row],[Salary]]*Emp[[#This Row],[Bonus Percentage]]</f>
        <v>61346.87</v>
      </c>
      <c r="L566"/>
      <c r="N566" s="28"/>
    </row>
    <row r="567" spans="1:14" x14ac:dyDescent="0.2">
      <c r="A567" t="s">
        <v>1853</v>
      </c>
      <c r="B567" t="s">
        <v>1854</v>
      </c>
      <c r="C567" t="s">
        <v>12</v>
      </c>
      <c r="D567" t="s">
        <v>50</v>
      </c>
      <c r="E567" s="3">
        <v>59430</v>
      </c>
      <c r="F567" s="3" t="s">
        <v>2652</v>
      </c>
      <c r="G567" t="s">
        <v>17</v>
      </c>
      <c r="H567" t="s">
        <v>28</v>
      </c>
      <c r="I567" s="28" t="str">
        <f t="shared" si="8"/>
        <v>Research and Development|Average</v>
      </c>
      <c r="J567" s="31">
        <f>VLOOKUP(Emp[[#This Row],[Bonus Criteria]], Bonus[],2,FALSE)</f>
        <v>3.3000000000000002E-2</v>
      </c>
      <c r="K567" s="32">
        <f>Emp[[#This Row],[Salary]]+Emp[[#This Row],[Salary]]*Emp[[#This Row],[Bonus Percentage]]</f>
        <v>61391.19</v>
      </c>
      <c r="L567"/>
      <c r="N567" s="28"/>
    </row>
    <row r="568" spans="1:14" x14ac:dyDescent="0.2">
      <c r="A568" t="s">
        <v>2042</v>
      </c>
      <c r="B568" t="s">
        <v>2043</v>
      </c>
      <c r="C568" t="s">
        <v>12</v>
      </c>
      <c r="D568" t="s">
        <v>37</v>
      </c>
      <c r="E568" s="3">
        <v>106670</v>
      </c>
      <c r="F568" s="3" t="s">
        <v>2657</v>
      </c>
      <c r="G568" t="s">
        <v>9</v>
      </c>
      <c r="H568" t="s">
        <v>28</v>
      </c>
      <c r="I568" s="28" t="str">
        <f t="shared" si="8"/>
        <v>Product Management|Average</v>
      </c>
      <c r="J568" s="31">
        <f>VLOOKUP(Emp[[#This Row],[Bonus Criteria]], Bonus[],2,FALSE)</f>
        <v>3.2000000000000001E-2</v>
      </c>
      <c r="K568" s="32">
        <f>Emp[[#This Row],[Salary]]+Emp[[#This Row],[Salary]]*Emp[[#This Row],[Bonus Percentage]]</f>
        <v>110083.44</v>
      </c>
      <c r="L568"/>
      <c r="N568" s="28"/>
    </row>
    <row r="569" spans="1:14" x14ac:dyDescent="0.2">
      <c r="A569" t="s">
        <v>1509</v>
      </c>
      <c r="B569" t="s">
        <v>2044</v>
      </c>
      <c r="C569" t="s">
        <v>12</v>
      </c>
      <c r="D569" t="s">
        <v>53</v>
      </c>
      <c r="E569" s="3">
        <v>44850</v>
      </c>
      <c r="F569" s="3" t="s">
        <v>2651</v>
      </c>
      <c r="G569" t="s">
        <v>21</v>
      </c>
      <c r="H569" t="s">
        <v>10</v>
      </c>
      <c r="I569" s="28" t="str">
        <f t="shared" si="8"/>
        <v>Accounting|Very Good</v>
      </c>
      <c r="J569" s="31">
        <f>VLOOKUP(Emp[[#This Row],[Bonus Criteria]], Bonus[],2,FALSE)</f>
        <v>7.0999999999999994E-2</v>
      </c>
      <c r="K569" s="32">
        <f>Emp[[#This Row],[Salary]]+Emp[[#This Row],[Salary]]*Emp[[#This Row],[Bonus Percentage]]</f>
        <v>48034.35</v>
      </c>
      <c r="L569"/>
      <c r="N569" s="28"/>
    </row>
    <row r="570" spans="1:14" x14ac:dyDescent="0.2">
      <c r="A570" t="s">
        <v>2045</v>
      </c>
      <c r="B570" t="s">
        <v>2046</v>
      </c>
      <c r="C570" t="s">
        <v>7</v>
      </c>
      <c r="D570" t="s">
        <v>53</v>
      </c>
      <c r="E570" s="3">
        <v>75600</v>
      </c>
      <c r="F570" s="3" t="s">
        <v>2654</v>
      </c>
      <c r="G570" t="s">
        <v>17</v>
      </c>
      <c r="H570" t="s">
        <v>28</v>
      </c>
      <c r="I570" s="28" t="str">
        <f t="shared" si="8"/>
        <v>Accounting|Average</v>
      </c>
      <c r="J570" s="31">
        <f>VLOOKUP(Emp[[#This Row],[Bonus Criteria]], Bonus[],2,FALSE)</f>
        <v>0.02</v>
      </c>
      <c r="K570" s="32">
        <f>Emp[[#This Row],[Salary]]+Emp[[#This Row],[Salary]]*Emp[[#This Row],[Bonus Percentage]]</f>
        <v>77112</v>
      </c>
      <c r="L570"/>
      <c r="N570" s="28"/>
    </row>
    <row r="571" spans="1:14" x14ac:dyDescent="0.2">
      <c r="A571" t="s">
        <v>2047</v>
      </c>
      <c r="B571" t="s">
        <v>2048</v>
      </c>
      <c r="C571" t="s">
        <v>7</v>
      </c>
      <c r="D571" t="s">
        <v>37</v>
      </c>
      <c r="E571" s="3">
        <v>69120</v>
      </c>
      <c r="F571" s="3" t="s">
        <v>2653</v>
      </c>
      <c r="G571" t="s">
        <v>17</v>
      </c>
      <c r="H571" t="s">
        <v>28</v>
      </c>
      <c r="I571" s="28" t="str">
        <f t="shared" si="8"/>
        <v>Product Management|Average</v>
      </c>
      <c r="J571" s="31">
        <f>VLOOKUP(Emp[[#This Row],[Bonus Criteria]], Bonus[],2,FALSE)</f>
        <v>3.2000000000000001E-2</v>
      </c>
      <c r="K571" s="32">
        <f>Emp[[#This Row],[Salary]]+Emp[[#This Row],[Salary]]*Emp[[#This Row],[Bonus Percentage]]</f>
        <v>71331.839999999997</v>
      </c>
      <c r="L571"/>
      <c r="N571" s="28"/>
    </row>
    <row r="572" spans="1:14" x14ac:dyDescent="0.2">
      <c r="A572" t="s">
        <v>2049</v>
      </c>
      <c r="B572" t="s">
        <v>2050</v>
      </c>
      <c r="C572" t="s">
        <v>12</v>
      </c>
      <c r="D572" t="s">
        <v>27</v>
      </c>
      <c r="E572" s="3">
        <v>31200</v>
      </c>
      <c r="F572" s="3" t="s">
        <v>2650</v>
      </c>
      <c r="G572" t="s">
        <v>17</v>
      </c>
      <c r="H572" t="s">
        <v>51</v>
      </c>
      <c r="I572" s="28" t="str">
        <f t="shared" si="8"/>
        <v>Human Resources|Very Poor</v>
      </c>
      <c r="J572" s="31">
        <f>VLOOKUP(Emp[[#This Row],[Bonus Criteria]], Bonus[],2,FALSE)</f>
        <v>5.0000000000000001E-3</v>
      </c>
      <c r="K572" s="32">
        <f>Emp[[#This Row],[Salary]]+Emp[[#This Row],[Salary]]*Emp[[#This Row],[Bonus Percentage]]</f>
        <v>31356</v>
      </c>
      <c r="L572"/>
      <c r="N572" s="28"/>
    </row>
    <row r="573" spans="1:14" x14ac:dyDescent="0.2">
      <c r="A573" t="s">
        <v>2051</v>
      </c>
      <c r="B573" t="s">
        <v>2052</v>
      </c>
      <c r="C573" t="s">
        <v>12</v>
      </c>
      <c r="D573" t="s">
        <v>31</v>
      </c>
      <c r="E573" s="3">
        <v>42160</v>
      </c>
      <c r="F573" s="3" t="s">
        <v>2651</v>
      </c>
      <c r="G573" t="s">
        <v>9</v>
      </c>
      <c r="H573" t="s">
        <v>10</v>
      </c>
      <c r="I573" s="28" t="str">
        <f t="shared" si="8"/>
        <v>Services|Very Good</v>
      </c>
      <c r="J573" s="31">
        <f>VLOOKUP(Emp[[#This Row],[Bonus Criteria]], Bonus[],2,FALSE)</f>
        <v>7.1999999999999995E-2</v>
      </c>
      <c r="K573" s="32">
        <f>Emp[[#This Row],[Salary]]+Emp[[#This Row],[Salary]]*Emp[[#This Row],[Bonus Percentage]]</f>
        <v>45195.519999999997</v>
      </c>
      <c r="L573"/>
      <c r="N573" s="28"/>
    </row>
    <row r="574" spans="1:14" x14ac:dyDescent="0.2">
      <c r="A574" t="s">
        <v>2053</v>
      </c>
      <c r="B574" t="s">
        <v>2054</v>
      </c>
      <c r="C574" t="s">
        <v>7</v>
      </c>
      <c r="D574" t="s">
        <v>31</v>
      </c>
      <c r="E574" s="3">
        <v>110830</v>
      </c>
      <c r="F574" s="3" t="s">
        <v>2658</v>
      </c>
      <c r="G574" t="s">
        <v>21</v>
      </c>
      <c r="H574" t="s">
        <v>28</v>
      </c>
      <c r="I574" s="28" t="str">
        <f t="shared" si="8"/>
        <v>Services|Average</v>
      </c>
      <c r="J574" s="31">
        <f>VLOOKUP(Emp[[#This Row],[Bonus Criteria]], Bonus[],2,FALSE)</f>
        <v>2.3E-2</v>
      </c>
      <c r="K574" s="32">
        <f>Emp[[#This Row],[Salary]]+Emp[[#This Row],[Salary]]*Emp[[#This Row],[Bonus Percentage]]</f>
        <v>113379.09</v>
      </c>
      <c r="L574"/>
      <c r="N574" s="28"/>
    </row>
    <row r="575" spans="1:14" x14ac:dyDescent="0.2">
      <c r="A575" t="s">
        <v>2055</v>
      </c>
      <c r="B575" t="s">
        <v>2056</v>
      </c>
      <c r="C575" t="s">
        <v>12</v>
      </c>
      <c r="D575" t="s">
        <v>67</v>
      </c>
      <c r="E575" s="3">
        <v>83180</v>
      </c>
      <c r="F575" s="3" t="s">
        <v>2655</v>
      </c>
      <c r="G575" t="s">
        <v>21</v>
      </c>
      <c r="H575" t="s">
        <v>28</v>
      </c>
      <c r="I575" s="28" t="str">
        <f t="shared" si="8"/>
        <v>Marketing|Average</v>
      </c>
      <c r="J575" s="31">
        <f>VLOOKUP(Emp[[#This Row],[Bonus Criteria]], Bonus[],2,FALSE)</f>
        <v>3.5000000000000003E-2</v>
      </c>
      <c r="K575" s="32">
        <f>Emp[[#This Row],[Salary]]+Emp[[#This Row],[Salary]]*Emp[[#This Row],[Bonus Percentage]]</f>
        <v>86091.3</v>
      </c>
      <c r="L575"/>
      <c r="N575" s="28"/>
    </row>
    <row r="576" spans="1:14" x14ac:dyDescent="0.2">
      <c r="A576" t="s">
        <v>1912</v>
      </c>
      <c r="B576" t="s">
        <v>1913</v>
      </c>
      <c r="C576" t="s">
        <v>12</v>
      </c>
      <c r="D576" t="s">
        <v>50</v>
      </c>
      <c r="E576" s="3">
        <v>87620</v>
      </c>
      <c r="F576" s="3" t="s">
        <v>2655</v>
      </c>
      <c r="G576" t="s">
        <v>17</v>
      </c>
      <c r="H576" t="s">
        <v>10</v>
      </c>
      <c r="I576" s="28" t="str">
        <f t="shared" si="8"/>
        <v>Research and Development|Very Good</v>
      </c>
      <c r="J576" s="31">
        <f>VLOOKUP(Emp[[#This Row],[Bonus Criteria]], Bonus[],2,FALSE)</f>
        <v>8.4000000000000005E-2</v>
      </c>
      <c r="K576" s="32">
        <f>Emp[[#This Row],[Salary]]+Emp[[#This Row],[Salary]]*Emp[[#This Row],[Bonus Percentage]]</f>
        <v>94980.08</v>
      </c>
      <c r="L576"/>
      <c r="N576" s="28"/>
    </row>
    <row r="577" spans="1:14" x14ac:dyDescent="0.2">
      <c r="A577" t="s">
        <v>2057</v>
      </c>
      <c r="B577" t="s">
        <v>2058</v>
      </c>
      <c r="C577" t="s">
        <v>12</v>
      </c>
      <c r="D577" t="s">
        <v>50</v>
      </c>
      <c r="E577" s="3">
        <v>46750</v>
      </c>
      <c r="F577" s="3" t="s">
        <v>2651</v>
      </c>
      <c r="G577" t="s">
        <v>17</v>
      </c>
      <c r="H577" t="s">
        <v>14</v>
      </c>
      <c r="I577" s="28" t="str">
        <f t="shared" si="8"/>
        <v>Research and Development|Good</v>
      </c>
      <c r="J577" s="31">
        <f>VLOOKUP(Emp[[#This Row],[Bonus Criteria]], Bonus[],2,FALSE)</f>
        <v>5.3999999999999999E-2</v>
      </c>
      <c r="K577" s="32">
        <f>Emp[[#This Row],[Salary]]+Emp[[#This Row],[Salary]]*Emp[[#This Row],[Bonus Percentage]]</f>
        <v>49274.5</v>
      </c>
      <c r="L577"/>
      <c r="N577" s="28"/>
    </row>
    <row r="578" spans="1:14" x14ac:dyDescent="0.2">
      <c r="A578" t="s">
        <v>1329</v>
      </c>
      <c r="B578" t="s">
        <v>2059</v>
      </c>
      <c r="C578" t="s">
        <v>12</v>
      </c>
      <c r="D578" t="s">
        <v>34</v>
      </c>
      <c r="E578" s="3">
        <v>78540</v>
      </c>
      <c r="F578" s="3" t="s">
        <v>2654</v>
      </c>
      <c r="G578" t="s">
        <v>21</v>
      </c>
      <c r="H578" t="s">
        <v>28</v>
      </c>
      <c r="I578" s="28" t="str">
        <f t="shared" ref="I578:I641" si="9">D578&amp;"|"&amp;H578</f>
        <v>Business Development|Average</v>
      </c>
      <c r="J578" s="31">
        <f>VLOOKUP(Emp[[#This Row],[Bonus Criteria]], Bonus[],2,FALSE)</f>
        <v>2.4E-2</v>
      </c>
      <c r="K578" s="32">
        <f>Emp[[#This Row],[Salary]]+Emp[[#This Row],[Salary]]*Emp[[#This Row],[Bonus Percentage]]</f>
        <v>80424.960000000006</v>
      </c>
      <c r="L578"/>
      <c r="N578" s="28"/>
    </row>
    <row r="579" spans="1:14" x14ac:dyDescent="0.2">
      <c r="A579" t="s">
        <v>2060</v>
      </c>
      <c r="B579" t="s">
        <v>2061</v>
      </c>
      <c r="C579" t="s">
        <v>7</v>
      </c>
      <c r="D579" t="s">
        <v>27</v>
      </c>
      <c r="E579" s="3">
        <v>106930</v>
      </c>
      <c r="F579" s="3" t="s">
        <v>2657</v>
      </c>
      <c r="G579" t="s">
        <v>17</v>
      </c>
      <c r="H579" t="s">
        <v>51</v>
      </c>
      <c r="I579" s="28" t="str">
        <f t="shared" si="9"/>
        <v>Human Resources|Very Poor</v>
      </c>
      <c r="J579" s="31">
        <f>VLOOKUP(Emp[[#This Row],[Bonus Criteria]], Bonus[],2,FALSE)</f>
        <v>5.0000000000000001E-3</v>
      </c>
      <c r="K579" s="32">
        <f>Emp[[#This Row],[Salary]]+Emp[[#This Row],[Salary]]*Emp[[#This Row],[Bonus Percentage]]</f>
        <v>107464.65</v>
      </c>
      <c r="L579"/>
      <c r="N579" s="28"/>
    </row>
    <row r="580" spans="1:14" x14ac:dyDescent="0.2">
      <c r="A580" t="s">
        <v>2062</v>
      </c>
      <c r="B580" t="s">
        <v>2063</v>
      </c>
      <c r="C580" t="s">
        <v>12</v>
      </c>
      <c r="D580" t="s">
        <v>50</v>
      </c>
      <c r="E580" s="3">
        <v>77000</v>
      </c>
      <c r="F580" s="3" t="s">
        <v>2654</v>
      </c>
      <c r="G580" t="s">
        <v>9</v>
      </c>
      <c r="H580" t="s">
        <v>28</v>
      </c>
      <c r="I580" s="28" t="str">
        <f t="shared" si="9"/>
        <v>Research and Development|Average</v>
      </c>
      <c r="J580" s="31">
        <f>VLOOKUP(Emp[[#This Row],[Bonus Criteria]], Bonus[],2,FALSE)</f>
        <v>3.3000000000000002E-2</v>
      </c>
      <c r="K580" s="32">
        <f>Emp[[#This Row],[Salary]]+Emp[[#This Row],[Salary]]*Emp[[#This Row],[Bonus Percentage]]</f>
        <v>79541</v>
      </c>
      <c r="L580"/>
      <c r="N580" s="28"/>
    </row>
    <row r="581" spans="1:14" x14ac:dyDescent="0.2">
      <c r="A581" t="s">
        <v>2064</v>
      </c>
      <c r="B581" t="s">
        <v>2065</v>
      </c>
      <c r="C581" t="s">
        <v>7</v>
      </c>
      <c r="D581" t="s">
        <v>37</v>
      </c>
      <c r="E581" s="3">
        <v>74920</v>
      </c>
      <c r="F581" s="3" t="s">
        <v>2654</v>
      </c>
      <c r="G581" t="s">
        <v>9</v>
      </c>
      <c r="H581" t="s">
        <v>28</v>
      </c>
      <c r="I581" s="28" t="str">
        <f t="shared" si="9"/>
        <v>Product Management|Average</v>
      </c>
      <c r="J581" s="31">
        <f>VLOOKUP(Emp[[#This Row],[Bonus Criteria]], Bonus[],2,FALSE)</f>
        <v>3.2000000000000001E-2</v>
      </c>
      <c r="K581" s="32">
        <f>Emp[[#This Row],[Salary]]+Emp[[#This Row],[Salary]]*Emp[[#This Row],[Bonus Percentage]]</f>
        <v>77317.440000000002</v>
      </c>
      <c r="L581"/>
      <c r="N581" s="28"/>
    </row>
    <row r="582" spans="1:14" x14ac:dyDescent="0.2">
      <c r="A582" t="s">
        <v>2066</v>
      </c>
      <c r="B582" t="s">
        <v>2067</v>
      </c>
      <c r="C582" t="s">
        <v>7</v>
      </c>
      <c r="D582" t="s">
        <v>53</v>
      </c>
      <c r="E582" s="3">
        <v>36550</v>
      </c>
      <c r="F582" s="3" t="s">
        <v>2650</v>
      </c>
      <c r="G582" t="s">
        <v>21</v>
      </c>
      <c r="H582" t="s">
        <v>28</v>
      </c>
      <c r="I582" s="28" t="str">
        <f t="shared" si="9"/>
        <v>Accounting|Average</v>
      </c>
      <c r="J582" s="31">
        <f>VLOOKUP(Emp[[#This Row],[Bonus Criteria]], Bonus[],2,FALSE)</f>
        <v>0.02</v>
      </c>
      <c r="K582" s="32">
        <f>Emp[[#This Row],[Salary]]+Emp[[#This Row],[Salary]]*Emp[[#This Row],[Bonus Percentage]]</f>
        <v>37281</v>
      </c>
      <c r="L582"/>
      <c r="N582" s="28"/>
    </row>
    <row r="583" spans="1:14" x14ac:dyDescent="0.2">
      <c r="A583" t="s">
        <v>2068</v>
      </c>
      <c r="B583" t="s">
        <v>2069</v>
      </c>
      <c r="C583" t="s">
        <v>7</v>
      </c>
      <c r="D583" t="s">
        <v>53</v>
      </c>
      <c r="E583" s="3">
        <v>95950</v>
      </c>
      <c r="F583" s="3" t="s">
        <v>2656</v>
      </c>
      <c r="G583" t="s">
        <v>17</v>
      </c>
      <c r="H583" t="s">
        <v>28</v>
      </c>
      <c r="I583" s="28" t="str">
        <f t="shared" si="9"/>
        <v>Accounting|Average</v>
      </c>
      <c r="J583" s="31">
        <f>VLOOKUP(Emp[[#This Row],[Bonus Criteria]], Bonus[],2,FALSE)</f>
        <v>0.02</v>
      </c>
      <c r="K583" s="32">
        <f>Emp[[#This Row],[Salary]]+Emp[[#This Row],[Salary]]*Emp[[#This Row],[Bonus Percentage]]</f>
        <v>97869</v>
      </c>
      <c r="L583"/>
      <c r="N583" s="28"/>
    </row>
    <row r="584" spans="1:14" x14ac:dyDescent="0.2">
      <c r="A584" t="s">
        <v>2070</v>
      </c>
      <c r="B584" t="s">
        <v>2071</v>
      </c>
      <c r="C584" t="s">
        <v>7</v>
      </c>
      <c r="D584" t="s">
        <v>31</v>
      </c>
      <c r="E584" s="3">
        <v>85880</v>
      </c>
      <c r="F584" s="3" t="s">
        <v>2655</v>
      </c>
      <c r="G584" t="s">
        <v>9</v>
      </c>
      <c r="H584" t="s">
        <v>10</v>
      </c>
      <c r="I584" s="28" t="str">
        <f t="shared" si="9"/>
        <v>Services|Very Good</v>
      </c>
      <c r="J584" s="31">
        <f>VLOOKUP(Emp[[#This Row],[Bonus Criteria]], Bonus[],2,FALSE)</f>
        <v>7.1999999999999995E-2</v>
      </c>
      <c r="K584" s="32">
        <f>Emp[[#This Row],[Salary]]+Emp[[#This Row],[Salary]]*Emp[[#This Row],[Bonus Percentage]]</f>
        <v>92063.360000000001</v>
      </c>
      <c r="L584"/>
      <c r="N584" s="28"/>
    </row>
    <row r="585" spans="1:14" x14ac:dyDescent="0.2">
      <c r="A585" t="s">
        <v>1482</v>
      </c>
      <c r="B585" t="s">
        <v>2072</v>
      </c>
      <c r="C585" t="s">
        <v>978</v>
      </c>
      <c r="D585" t="s">
        <v>8</v>
      </c>
      <c r="E585" s="3">
        <v>77910</v>
      </c>
      <c r="F585" s="3" t="s">
        <v>2654</v>
      </c>
      <c r="G585" t="s">
        <v>21</v>
      </c>
      <c r="H585" t="s">
        <v>28</v>
      </c>
      <c r="I585" s="28" t="str">
        <f t="shared" si="9"/>
        <v>Sales|Average</v>
      </c>
      <c r="J585" s="31">
        <f>VLOOKUP(Emp[[#This Row],[Bonus Criteria]], Bonus[],2,FALSE)</f>
        <v>2.1000000000000001E-2</v>
      </c>
      <c r="K585" s="32">
        <f>Emp[[#This Row],[Salary]]+Emp[[#This Row],[Salary]]*Emp[[#This Row],[Bonus Percentage]]</f>
        <v>79546.11</v>
      </c>
      <c r="L585"/>
      <c r="N585" s="28"/>
    </row>
    <row r="586" spans="1:14" x14ac:dyDescent="0.2">
      <c r="A586" t="s">
        <v>2073</v>
      </c>
      <c r="B586" t="s">
        <v>2074</v>
      </c>
      <c r="C586" t="s">
        <v>7</v>
      </c>
      <c r="D586" t="s">
        <v>27</v>
      </c>
      <c r="E586" s="3">
        <v>116670</v>
      </c>
      <c r="F586" s="3" t="s">
        <v>2658</v>
      </c>
      <c r="G586" t="s">
        <v>21</v>
      </c>
      <c r="H586" t="s">
        <v>28</v>
      </c>
      <c r="I586" s="28" t="str">
        <f t="shared" si="9"/>
        <v>Human Resources|Average</v>
      </c>
      <c r="J586" s="31">
        <f>VLOOKUP(Emp[[#This Row],[Bonus Criteria]], Bonus[],2,FALSE)</f>
        <v>2.7E-2</v>
      </c>
      <c r="K586" s="32">
        <f>Emp[[#This Row],[Salary]]+Emp[[#This Row],[Salary]]*Emp[[#This Row],[Bonus Percentage]]</f>
        <v>119820.09</v>
      </c>
      <c r="L586"/>
      <c r="N586" s="28"/>
    </row>
    <row r="587" spans="1:14" x14ac:dyDescent="0.2">
      <c r="A587" t="s">
        <v>2075</v>
      </c>
      <c r="B587" t="s">
        <v>2076</v>
      </c>
      <c r="C587" t="s">
        <v>12</v>
      </c>
      <c r="D587" t="s">
        <v>23</v>
      </c>
      <c r="E587" s="3">
        <v>71920</v>
      </c>
      <c r="F587" s="3" t="s">
        <v>2654</v>
      </c>
      <c r="G587" t="s">
        <v>17</v>
      </c>
      <c r="H587" t="s">
        <v>24</v>
      </c>
      <c r="I587" s="28" t="str">
        <f t="shared" si="9"/>
        <v>Support|Poor</v>
      </c>
      <c r="J587" s="31">
        <f>VLOOKUP(Emp[[#This Row],[Bonus Criteria]], Bonus[],2,FALSE)</f>
        <v>0.01</v>
      </c>
      <c r="K587" s="32">
        <f>Emp[[#This Row],[Salary]]+Emp[[#This Row],[Salary]]*Emp[[#This Row],[Bonus Percentage]]</f>
        <v>72639.199999999997</v>
      </c>
      <c r="L587"/>
      <c r="N587" s="28"/>
    </row>
    <row r="588" spans="1:14" x14ac:dyDescent="0.2">
      <c r="A588" t="s">
        <v>1734</v>
      </c>
      <c r="B588" t="s">
        <v>1735</v>
      </c>
      <c r="C588" t="s">
        <v>7</v>
      </c>
      <c r="D588" t="s">
        <v>37</v>
      </c>
      <c r="E588" s="3">
        <v>66370</v>
      </c>
      <c r="F588" s="3" t="s">
        <v>2653</v>
      </c>
      <c r="G588" t="s">
        <v>17</v>
      </c>
      <c r="H588" t="s">
        <v>28</v>
      </c>
      <c r="I588" s="28" t="str">
        <f t="shared" si="9"/>
        <v>Product Management|Average</v>
      </c>
      <c r="J588" s="31">
        <f>VLOOKUP(Emp[[#This Row],[Bonus Criteria]], Bonus[],2,FALSE)</f>
        <v>3.2000000000000001E-2</v>
      </c>
      <c r="K588" s="32">
        <f>Emp[[#This Row],[Salary]]+Emp[[#This Row],[Salary]]*Emp[[#This Row],[Bonus Percentage]]</f>
        <v>68493.84</v>
      </c>
      <c r="L588"/>
      <c r="N588" s="28"/>
    </row>
    <row r="589" spans="1:14" x14ac:dyDescent="0.2">
      <c r="A589" t="s">
        <v>2077</v>
      </c>
      <c r="B589" t="s">
        <v>2078</v>
      </c>
      <c r="C589" t="s">
        <v>12</v>
      </c>
      <c r="D589" t="s">
        <v>8</v>
      </c>
      <c r="E589" s="3">
        <v>39340</v>
      </c>
      <c r="F589" s="3" t="s">
        <v>2650</v>
      </c>
      <c r="G589" t="s">
        <v>21</v>
      </c>
      <c r="H589" t="s">
        <v>14</v>
      </c>
      <c r="I589" s="28" t="str">
        <f t="shared" si="9"/>
        <v>Sales|Good</v>
      </c>
      <c r="J589" s="31">
        <f>VLOOKUP(Emp[[#This Row],[Bonus Criteria]], Bonus[],2,FALSE)</f>
        <v>5.0999999999999997E-2</v>
      </c>
      <c r="K589" s="32">
        <f>Emp[[#This Row],[Salary]]+Emp[[#This Row],[Salary]]*Emp[[#This Row],[Bonus Percentage]]</f>
        <v>41346.339999999997</v>
      </c>
      <c r="L589"/>
      <c r="N589" s="28"/>
    </row>
    <row r="590" spans="1:14" x14ac:dyDescent="0.2">
      <c r="A590" t="s">
        <v>2079</v>
      </c>
      <c r="B590" t="s">
        <v>2080</v>
      </c>
      <c r="C590" t="s">
        <v>7</v>
      </c>
      <c r="D590" t="s">
        <v>27</v>
      </c>
      <c r="E590" s="3">
        <v>103490</v>
      </c>
      <c r="F590" s="3" t="s">
        <v>2657</v>
      </c>
      <c r="G590" t="s">
        <v>17</v>
      </c>
      <c r="H590" t="s">
        <v>14</v>
      </c>
      <c r="I590" s="28" t="str">
        <f t="shared" si="9"/>
        <v>Human Resources|Good</v>
      </c>
      <c r="J590" s="31">
        <f>VLOOKUP(Emp[[#This Row],[Bonus Criteria]], Bonus[],2,FALSE)</f>
        <v>5.3999999999999999E-2</v>
      </c>
      <c r="K590" s="32">
        <f>Emp[[#This Row],[Salary]]+Emp[[#This Row],[Salary]]*Emp[[#This Row],[Bonus Percentage]]</f>
        <v>109078.46</v>
      </c>
      <c r="L590"/>
      <c r="N590" s="28"/>
    </row>
    <row r="591" spans="1:14" x14ac:dyDescent="0.2">
      <c r="A591" t="s">
        <v>2081</v>
      </c>
      <c r="B591" t="s">
        <v>2082</v>
      </c>
      <c r="C591" t="s">
        <v>12</v>
      </c>
      <c r="D591" t="s">
        <v>20</v>
      </c>
      <c r="E591" s="3">
        <v>87740</v>
      </c>
      <c r="F591" s="3" t="s">
        <v>2655</v>
      </c>
      <c r="G591" t="s">
        <v>21</v>
      </c>
      <c r="H591" t="s">
        <v>28</v>
      </c>
      <c r="I591" s="28" t="str">
        <f t="shared" si="9"/>
        <v>Legal|Average</v>
      </c>
      <c r="J591" s="31">
        <f>VLOOKUP(Emp[[#This Row],[Bonus Criteria]], Bonus[],2,FALSE)</f>
        <v>2.1000000000000001E-2</v>
      </c>
      <c r="K591" s="32">
        <f>Emp[[#This Row],[Salary]]+Emp[[#This Row],[Salary]]*Emp[[#This Row],[Bonus Percentage]]</f>
        <v>89582.54</v>
      </c>
      <c r="L591"/>
      <c r="N591" s="28"/>
    </row>
    <row r="592" spans="1:14" x14ac:dyDescent="0.2">
      <c r="A592" t="s">
        <v>2083</v>
      </c>
      <c r="B592" t="s">
        <v>2084</v>
      </c>
      <c r="C592" t="s">
        <v>12</v>
      </c>
      <c r="D592" t="s">
        <v>67</v>
      </c>
      <c r="E592" s="3">
        <v>113980</v>
      </c>
      <c r="F592" s="3" t="s">
        <v>2658</v>
      </c>
      <c r="G592" t="s">
        <v>9</v>
      </c>
      <c r="H592" t="s">
        <v>24</v>
      </c>
      <c r="I592" s="28" t="str">
        <f t="shared" si="9"/>
        <v>Marketing|Poor</v>
      </c>
      <c r="J592" s="31">
        <f>VLOOKUP(Emp[[#This Row],[Bonus Criteria]], Bonus[],2,FALSE)</f>
        <v>1.2999999999999999E-2</v>
      </c>
      <c r="K592" s="32">
        <f>Emp[[#This Row],[Salary]]+Emp[[#This Row],[Salary]]*Emp[[#This Row],[Bonus Percentage]]</f>
        <v>115461.74</v>
      </c>
      <c r="L592"/>
      <c r="N592" s="28"/>
    </row>
    <row r="593" spans="1:14" x14ac:dyDescent="0.2">
      <c r="A593" t="s">
        <v>2085</v>
      </c>
      <c r="B593" t="s">
        <v>2086</v>
      </c>
      <c r="C593" t="s">
        <v>12</v>
      </c>
      <c r="D593" t="s">
        <v>13</v>
      </c>
      <c r="E593" s="3">
        <v>41600</v>
      </c>
      <c r="F593" s="3" t="s">
        <v>2651</v>
      </c>
      <c r="G593" t="s">
        <v>17</v>
      </c>
      <c r="H593" t="s">
        <v>14</v>
      </c>
      <c r="I593" s="28" t="str">
        <f t="shared" si="9"/>
        <v>Engineering|Good</v>
      </c>
      <c r="J593" s="31">
        <f>VLOOKUP(Emp[[#This Row],[Bonus Criteria]], Bonus[],2,FALSE)</f>
        <v>4.2999999999999997E-2</v>
      </c>
      <c r="K593" s="32">
        <f>Emp[[#This Row],[Salary]]+Emp[[#This Row],[Salary]]*Emp[[#This Row],[Bonus Percentage]]</f>
        <v>43388.800000000003</v>
      </c>
      <c r="L593"/>
      <c r="N593" s="28"/>
    </row>
    <row r="594" spans="1:14" x14ac:dyDescent="0.2">
      <c r="A594" t="s">
        <v>1413</v>
      </c>
      <c r="B594" t="s">
        <v>1414</v>
      </c>
      <c r="C594" t="s">
        <v>12</v>
      </c>
      <c r="D594" t="s">
        <v>53</v>
      </c>
      <c r="E594" s="3">
        <v>76300</v>
      </c>
      <c r="F594" s="3" t="s">
        <v>2654</v>
      </c>
      <c r="G594" t="s">
        <v>21</v>
      </c>
      <c r="H594" t="s">
        <v>14</v>
      </c>
      <c r="I594" s="28" t="str">
        <f t="shared" si="9"/>
        <v>Accounting|Good</v>
      </c>
      <c r="J594" s="31">
        <f>VLOOKUP(Emp[[#This Row],[Bonus Criteria]], Bonus[],2,FALSE)</f>
        <v>5.8000000000000003E-2</v>
      </c>
      <c r="K594" s="32">
        <f>Emp[[#This Row],[Salary]]+Emp[[#This Row],[Salary]]*Emp[[#This Row],[Bonus Percentage]]</f>
        <v>80725.399999999994</v>
      </c>
      <c r="L594"/>
      <c r="N594" s="28"/>
    </row>
    <row r="595" spans="1:14" x14ac:dyDescent="0.2">
      <c r="A595" t="s">
        <v>2087</v>
      </c>
      <c r="B595" t="s">
        <v>2088</v>
      </c>
      <c r="C595" t="s">
        <v>7</v>
      </c>
      <c r="D595" t="s">
        <v>13</v>
      </c>
      <c r="E595" s="3">
        <v>114470</v>
      </c>
      <c r="F595" s="3" t="s">
        <v>2658</v>
      </c>
      <c r="G595" t="s">
        <v>9</v>
      </c>
      <c r="H595" t="s">
        <v>10</v>
      </c>
      <c r="I595" s="28" t="str">
        <f t="shared" si="9"/>
        <v>Engineering|Very Good</v>
      </c>
      <c r="J595" s="31">
        <f>VLOOKUP(Emp[[#This Row],[Bonus Criteria]], Bonus[],2,FALSE)</f>
        <v>6.0999999999999999E-2</v>
      </c>
      <c r="K595" s="32">
        <f>Emp[[#This Row],[Salary]]+Emp[[#This Row],[Salary]]*Emp[[#This Row],[Bonus Percentage]]</f>
        <v>121452.67</v>
      </c>
      <c r="L595"/>
      <c r="N595" s="28"/>
    </row>
    <row r="596" spans="1:14" x14ac:dyDescent="0.2">
      <c r="A596" t="s">
        <v>2089</v>
      </c>
      <c r="B596" t="s">
        <v>2090</v>
      </c>
      <c r="C596" t="s">
        <v>12</v>
      </c>
      <c r="D596" t="s">
        <v>67</v>
      </c>
      <c r="E596" s="3">
        <v>31050</v>
      </c>
      <c r="F596" s="3" t="s">
        <v>2650</v>
      </c>
      <c r="G596" t="s">
        <v>21</v>
      </c>
      <c r="H596" t="s">
        <v>14</v>
      </c>
      <c r="I596" s="28" t="str">
        <f t="shared" si="9"/>
        <v>Marketing|Good</v>
      </c>
      <c r="J596" s="31">
        <f>VLOOKUP(Emp[[#This Row],[Bonus Criteria]], Bonus[],2,FALSE)</f>
        <v>5.8000000000000003E-2</v>
      </c>
      <c r="K596" s="32">
        <f>Emp[[#This Row],[Salary]]+Emp[[#This Row],[Salary]]*Emp[[#This Row],[Bonus Percentage]]</f>
        <v>32850.9</v>
      </c>
      <c r="L596"/>
      <c r="N596" s="28"/>
    </row>
    <row r="597" spans="1:14" x14ac:dyDescent="0.2">
      <c r="A597" t="s">
        <v>2091</v>
      </c>
      <c r="B597" t="s">
        <v>2092</v>
      </c>
      <c r="C597" t="s">
        <v>12</v>
      </c>
      <c r="D597" t="s">
        <v>42</v>
      </c>
      <c r="E597" s="3">
        <v>76620</v>
      </c>
      <c r="F597" s="3" t="s">
        <v>2654</v>
      </c>
      <c r="G597" t="s">
        <v>17</v>
      </c>
      <c r="H597" t="s">
        <v>28</v>
      </c>
      <c r="I597" s="28" t="str">
        <f t="shared" si="9"/>
        <v>Training|Average</v>
      </c>
      <c r="J597" s="31">
        <f>VLOOKUP(Emp[[#This Row],[Bonus Criteria]], Bonus[],2,FALSE)</f>
        <v>0.04</v>
      </c>
      <c r="K597" s="32">
        <f>Emp[[#This Row],[Salary]]+Emp[[#This Row],[Salary]]*Emp[[#This Row],[Bonus Percentage]]</f>
        <v>79684.800000000003</v>
      </c>
      <c r="L597"/>
      <c r="N597" s="28"/>
    </row>
    <row r="598" spans="1:14" x14ac:dyDescent="0.2">
      <c r="A598" t="s">
        <v>2093</v>
      </c>
      <c r="B598" t="s">
        <v>2094</v>
      </c>
      <c r="C598" t="s">
        <v>7</v>
      </c>
      <c r="D598" t="s">
        <v>13</v>
      </c>
      <c r="E598" s="3">
        <v>76190</v>
      </c>
      <c r="F598" s="3" t="s">
        <v>2654</v>
      </c>
      <c r="G598" t="s">
        <v>17</v>
      </c>
      <c r="H598" t="s">
        <v>24</v>
      </c>
      <c r="I598" s="28" t="str">
        <f t="shared" si="9"/>
        <v>Engineering|Poor</v>
      </c>
      <c r="J598" s="31">
        <f>VLOOKUP(Emp[[#This Row],[Bonus Criteria]], Bonus[],2,FALSE)</f>
        <v>1.0999999999999999E-2</v>
      </c>
      <c r="K598" s="32">
        <f>Emp[[#This Row],[Salary]]+Emp[[#This Row],[Salary]]*Emp[[#This Row],[Bonus Percentage]]</f>
        <v>77028.09</v>
      </c>
      <c r="L598"/>
      <c r="N598" s="28"/>
    </row>
    <row r="599" spans="1:14" x14ac:dyDescent="0.2">
      <c r="A599" t="s">
        <v>2095</v>
      </c>
      <c r="B599" t="s">
        <v>2096</v>
      </c>
      <c r="C599" t="s">
        <v>12</v>
      </c>
      <c r="D599" t="s">
        <v>50</v>
      </c>
      <c r="E599" s="3">
        <v>50450</v>
      </c>
      <c r="F599" s="3" t="s">
        <v>2652</v>
      </c>
      <c r="G599" t="s">
        <v>9</v>
      </c>
      <c r="H599" t="s">
        <v>28</v>
      </c>
      <c r="I599" s="28" t="str">
        <f t="shared" si="9"/>
        <v>Research and Development|Average</v>
      </c>
      <c r="J599" s="31">
        <f>VLOOKUP(Emp[[#This Row],[Bonus Criteria]], Bonus[],2,FALSE)</f>
        <v>3.3000000000000002E-2</v>
      </c>
      <c r="K599" s="32">
        <f>Emp[[#This Row],[Salary]]+Emp[[#This Row],[Salary]]*Emp[[#This Row],[Bonus Percentage]]</f>
        <v>52114.85</v>
      </c>
      <c r="L599"/>
      <c r="N599" s="28"/>
    </row>
    <row r="600" spans="1:14" x14ac:dyDescent="0.2">
      <c r="A600" t="s">
        <v>2097</v>
      </c>
      <c r="B600" t="s">
        <v>2098</v>
      </c>
      <c r="C600" t="s">
        <v>7</v>
      </c>
      <c r="D600" t="s">
        <v>31</v>
      </c>
      <c r="E600" s="3">
        <v>29330</v>
      </c>
      <c r="F600" s="3" t="s">
        <v>2649</v>
      </c>
      <c r="G600" t="s">
        <v>21</v>
      </c>
      <c r="H600" t="s">
        <v>28</v>
      </c>
      <c r="I600" s="28" t="str">
        <f t="shared" si="9"/>
        <v>Services|Average</v>
      </c>
      <c r="J600" s="31">
        <f>VLOOKUP(Emp[[#This Row],[Bonus Criteria]], Bonus[],2,FALSE)</f>
        <v>2.3E-2</v>
      </c>
      <c r="K600" s="32">
        <f>Emp[[#This Row],[Salary]]+Emp[[#This Row],[Salary]]*Emp[[#This Row],[Bonus Percentage]]</f>
        <v>30004.59</v>
      </c>
      <c r="L600"/>
      <c r="N600" s="28"/>
    </row>
    <row r="601" spans="1:14" x14ac:dyDescent="0.2">
      <c r="A601" t="s">
        <v>2099</v>
      </c>
      <c r="B601" t="s">
        <v>2100</v>
      </c>
      <c r="C601" t="s">
        <v>7</v>
      </c>
      <c r="D601" t="s">
        <v>67</v>
      </c>
      <c r="E601" s="3">
        <v>76930</v>
      </c>
      <c r="F601" s="3" t="s">
        <v>2654</v>
      </c>
      <c r="G601" t="s">
        <v>17</v>
      </c>
      <c r="H601" t="s">
        <v>28</v>
      </c>
      <c r="I601" s="28" t="str">
        <f t="shared" si="9"/>
        <v>Marketing|Average</v>
      </c>
      <c r="J601" s="31">
        <f>VLOOKUP(Emp[[#This Row],[Bonus Criteria]], Bonus[],2,FALSE)</f>
        <v>3.5000000000000003E-2</v>
      </c>
      <c r="K601" s="32">
        <f>Emp[[#This Row],[Salary]]+Emp[[#This Row],[Salary]]*Emp[[#This Row],[Bonus Percentage]]</f>
        <v>79622.55</v>
      </c>
      <c r="L601"/>
      <c r="N601" s="28"/>
    </row>
    <row r="602" spans="1:14" x14ac:dyDescent="0.2">
      <c r="A602" t="s">
        <v>2101</v>
      </c>
      <c r="B602" t="s">
        <v>2102</v>
      </c>
      <c r="C602" t="s">
        <v>12</v>
      </c>
      <c r="D602" t="s">
        <v>27</v>
      </c>
      <c r="E602" s="3">
        <v>33800</v>
      </c>
      <c r="F602" s="3" t="s">
        <v>2650</v>
      </c>
      <c r="G602" t="s">
        <v>17</v>
      </c>
      <c r="H602" t="s">
        <v>28</v>
      </c>
      <c r="I602" s="28" t="str">
        <f t="shared" si="9"/>
        <v>Human Resources|Average</v>
      </c>
      <c r="J602" s="31">
        <f>VLOOKUP(Emp[[#This Row],[Bonus Criteria]], Bonus[],2,FALSE)</f>
        <v>2.7E-2</v>
      </c>
      <c r="K602" s="32">
        <f>Emp[[#This Row],[Salary]]+Emp[[#This Row],[Salary]]*Emp[[#This Row],[Bonus Percentage]]</f>
        <v>34712.6</v>
      </c>
      <c r="L602"/>
      <c r="N602" s="28"/>
    </row>
    <row r="603" spans="1:14" x14ac:dyDescent="0.2">
      <c r="A603" t="s">
        <v>2103</v>
      </c>
      <c r="B603" t="s">
        <v>2104</v>
      </c>
      <c r="C603" t="s">
        <v>12</v>
      </c>
      <c r="D603" t="s">
        <v>67</v>
      </c>
      <c r="E603" s="3">
        <v>44820</v>
      </c>
      <c r="F603" s="3" t="s">
        <v>2651</v>
      </c>
      <c r="G603" t="s">
        <v>17</v>
      </c>
      <c r="H603" t="s">
        <v>28</v>
      </c>
      <c r="I603" s="28" t="str">
        <f t="shared" si="9"/>
        <v>Marketing|Average</v>
      </c>
      <c r="J603" s="31">
        <f>VLOOKUP(Emp[[#This Row],[Bonus Criteria]], Bonus[],2,FALSE)</f>
        <v>3.5000000000000003E-2</v>
      </c>
      <c r="K603" s="32">
        <f>Emp[[#This Row],[Salary]]+Emp[[#This Row],[Salary]]*Emp[[#This Row],[Bonus Percentage]]</f>
        <v>46388.7</v>
      </c>
      <c r="L603"/>
      <c r="N603" s="28"/>
    </row>
    <row r="604" spans="1:14" x14ac:dyDescent="0.2">
      <c r="A604" t="s">
        <v>1578</v>
      </c>
      <c r="B604" t="s">
        <v>2105</v>
      </c>
      <c r="C604" t="s">
        <v>12</v>
      </c>
      <c r="D604" t="s">
        <v>50</v>
      </c>
      <c r="E604" s="3">
        <v>84310</v>
      </c>
      <c r="F604" s="3" t="s">
        <v>2655</v>
      </c>
      <c r="G604" t="s">
        <v>9</v>
      </c>
      <c r="H604" t="s">
        <v>28</v>
      </c>
      <c r="I604" s="28" t="str">
        <f t="shared" si="9"/>
        <v>Research and Development|Average</v>
      </c>
      <c r="J604" s="31">
        <f>VLOOKUP(Emp[[#This Row],[Bonus Criteria]], Bonus[],2,FALSE)</f>
        <v>3.3000000000000002E-2</v>
      </c>
      <c r="K604" s="32">
        <f>Emp[[#This Row],[Salary]]+Emp[[#This Row],[Salary]]*Emp[[#This Row],[Bonus Percentage]]</f>
        <v>87092.23</v>
      </c>
      <c r="L604"/>
      <c r="N604" s="28"/>
    </row>
    <row r="605" spans="1:14" x14ac:dyDescent="0.2">
      <c r="A605" t="s">
        <v>2106</v>
      </c>
      <c r="B605" t="s">
        <v>2107</v>
      </c>
      <c r="C605" t="s">
        <v>7</v>
      </c>
      <c r="D605" t="s">
        <v>20</v>
      </c>
      <c r="E605" s="3">
        <v>108600</v>
      </c>
      <c r="F605" s="3" t="s">
        <v>2657</v>
      </c>
      <c r="G605" t="s">
        <v>17</v>
      </c>
      <c r="H605" t="s">
        <v>10</v>
      </c>
      <c r="I605" s="28" t="str">
        <f t="shared" si="9"/>
        <v>Legal|Very Good</v>
      </c>
      <c r="J605" s="31">
        <f>VLOOKUP(Emp[[#This Row],[Bonus Criteria]], Bonus[],2,FALSE)</f>
        <v>6.4000000000000001E-2</v>
      </c>
      <c r="K605" s="32">
        <f>Emp[[#This Row],[Salary]]+Emp[[#This Row],[Salary]]*Emp[[#This Row],[Bonus Percentage]]</f>
        <v>115550.39999999999</v>
      </c>
      <c r="L605"/>
      <c r="N605" s="28"/>
    </row>
    <row r="606" spans="1:14" x14ac:dyDescent="0.2">
      <c r="A606" t="s">
        <v>2108</v>
      </c>
      <c r="B606" t="s">
        <v>2109</v>
      </c>
      <c r="C606" t="s">
        <v>7</v>
      </c>
      <c r="D606" t="s">
        <v>37</v>
      </c>
      <c r="E606" s="3">
        <v>47000</v>
      </c>
      <c r="F606" s="3" t="s">
        <v>2651</v>
      </c>
      <c r="G606" t="s">
        <v>17</v>
      </c>
      <c r="H606" t="s">
        <v>14</v>
      </c>
      <c r="I606" s="28" t="str">
        <f t="shared" si="9"/>
        <v>Product Management|Good</v>
      </c>
      <c r="J606" s="31">
        <f>VLOOKUP(Emp[[#This Row],[Bonus Criteria]], Bonus[],2,FALSE)</f>
        <v>4.1000000000000002E-2</v>
      </c>
      <c r="K606" s="32">
        <f>Emp[[#This Row],[Salary]]+Emp[[#This Row],[Salary]]*Emp[[#This Row],[Bonus Percentage]]</f>
        <v>48927</v>
      </c>
      <c r="L606"/>
      <c r="N606" s="28"/>
    </row>
    <row r="607" spans="1:14" x14ac:dyDescent="0.2">
      <c r="A607" t="s">
        <v>2110</v>
      </c>
      <c r="B607" t="s">
        <v>2111</v>
      </c>
      <c r="C607" t="s">
        <v>7</v>
      </c>
      <c r="D607" t="s">
        <v>37</v>
      </c>
      <c r="E607" s="3">
        <v>59810</v>
      </c>
      <c r="F607" s="3" t="s">
        <v>2652</v>
      </c>
      <c r="G607" t="s">
        <v>9</v>
      </c>
      <c r="H607" t="s">
        <v>28</v>
      </c>
      <c r="I607" s="28" t="str">
        <f t="shared" si="9"/>
        <v>Product Management|Average</v>
      </c>
      <c r="J607" s="31">
        <f>VLOOKUP(Emp[[#This Row],[Bonus Criteria]], Bonus[],2,FALSE)</f>
        <v>3.2000000000000001E-2</v>
      </c>
      <c r="K607" s="32">
        <f>Emp[[#This Row],[Salary]]+Emp[[#This Row],[Salary]]*Emp[[#This Row],[Bonus Percentage]]</f>
        <v>61723.92</v>
      </c>
      <c r="L607"/>
      <c r="N607" s="28"/>
    </row>
    <row r="608" spans="1:14" x14ac:dyDescent="0.2">
      <c r="A608" t="s">
        <v>2112</v>
      </c>
      <c r="B608" t="s">
        <v>2113</v>
      </c>
      <c r="C608" t="s">
        <v>7</v>
      </c>
      <c r="D608" t="s">
        <v>20</v>
      </c>
      <c r="E608" s="3">
        <v>90340</v>
      </c>
      <c r="F608" s="3" t="s">
        <v>2656</v>
      </c>
      <c r="G608" t="s">
        <v>21</v>
      </c>
      <c r="H608" t="s">
        <v>28</v>
      </c>
      <c r="I608" s="28" t="str">
        <f t="shared" si="9"/>
        <v>Legal|Average</v>
      </c>
      <c r="J608" s="31">
        <f>VLOOKUP(Emp[[#This Row],[Bonus Criteria]], Bonus[],2,FALSE)</f>
        <v>2.1000000000000001E-2</v>
      </c>
      <c r="K608" s="32">
        <f>Emp[[#This Row],[Salary]]+Emp[[#This Row],[Salary]]*Emp[[#This Row],[Bonus Percentage]]</f>
        <v>92237.14</v>
      </c>
      <c r="L608"/>
      <c r="N608" s="28"/>
    </row>
    <row r="609" spans="1:14" x14ac:dyDescent="0.2">
      <c r="A609" t="s">
        <v>1425</v>
      </c>
      <c r="B609" t="s">
        <v>1426</v>
      </c>
      <c r="C609" t="s">
        <v>12</v>
      </c>
      <c r="D609" t="s">
        <v>42</v>
      </c>
      <c r="E609" s="3">
        <v>41600</v>
      </c>
      <c r="F609" s="3" t="s">
        <v>2651</v>
      </c>
      <c r="G609" t="s">
        <v>21</v>
      </c>
      <c r="H609" t="s">
        <v>24</v>
      </c>
      <c r="I609" s="28" t="str">
        <f t="shared" si="9"/>
        <v>Training|Poor</v>
      </c>
      <c r="J609" s="31">
        <f>VLOOKUP(Emp[[#This Row],[Bonus Criteria]], Bonus[],2,FALSE)</f>
        <v>1.9E-2</v>
      </c>
      <c r="K609" s="32">
        <f>Emp[[#This Row],[Salary]]+Emp[[#This Row],[Salary]]*Emp[[#This Row],[Bonus Percentage]]</f>
        <v>42390.400000000001</v>
      </c>
      <c r="L609"/>
      <c r="N609" s="28"/>
    </row>
    <row r="610" spans="1:14" x14ac:dyDescent="0.2">
      <c r="A610" t="s">
        <v>1693</v>
      </c>
      <c r="B610" t="s">
        <v>1694</v>
      </c>
      <c r="C610" t="s">
        <v>12</v>
      </c>
      <c r="D610" t="s">
        <v>8</v>
      </c>
      <c r="E610" s="3">
        <v>72350</v>
      </c>
      <c r="F610" s="3" t="s">
        <v>2654</v>
      </c>
      <c r="G610" t="s">
        <v>21</v>
      </c>
      <c r="H610" t="s">
        <v>24</v>
      </c>
      <c r="I610" s="28" t="str">
        <f t="shared" si="9"/>
        <v>Sales|Poor</v>
      </c>
      <c r="J610" s="31">
        <f>VLOOKUP(Emp[[#This Row],[Bonus Criteria]], Bonus[],2,FALSE)</f>
        <v>1.2E-2</v>
      </c>
      <c r="K610" s="32">
        <f>Emp[[#This Row],[Salary]]+Emp[[#This Row],[Salary]]*Emp[[#This Row],[Bonus Percentage]]</f>
        <v>73218.2</v>
      </c>
      <c r="L610"/>
      <c r="N610" s="28"/>
    </row>
    <row r="611" spans="1:14" x14ac:dyDescent="0.2">
      <c r="A611" t="s">
        <v>2114</v>
      </c>
      <c r="B611" t="s">
        <v>2115</v>
      </c>
      <c r="C611" t="s">
        <v>7</v>
      </c>
      <c r="D611" t="s">
        <v>20</v>
      </c>
      <c r="E611" s="3">
        <v>64270</v>
      </c>
      <c r="F611" s="3" t="s">
        <v>2653</v>
      </c>
      <c r="G611" t="s">
        <v>17</v>
      </c>
      <c r="H611" t="s">
        <v>28</v>
      </c>
      <c r="I611" s="28" t="str">
        <f t="shared" si="9"/>
        <v>Legal|Average</v>
      </c>
      <c r="J611" s="31">
        <f>VLOOKUP(Emp[[#This Row],[Bonus Criteria]], Bonus[],2,FALSE)</f>
        <v>2.1000000000000001E-2</v>
      </c>
      <c r="K611" s="32">
        <f>Emp[[#This Row],[Salary]]+Emp[[#This Row],[Salary]]*Emp[[#This Row],[Bonus Percentage]]</f>
        <v>65619.67</v>
      </c>
      <c r="L611"/>
      <c r="N611" s="28"/>
    </row>
    <row r="612" spans="1:14" x14ac:dyDescent="0.2">
      <c r="A612" t="s">
        <v>2116</v>
      </c>
      <c r="B612" t="s">
        <v>2117</v>
      </c>
      <c r="C612" t="s">
        <v>12</v>
      </c>
      <c r="D612" t="s">
        <v>53</v>
      </c>
      <c r="E612" s="3">
        <v>103990</v>
      </c>
      <c r="F612" s="3" t="s">
        <v>2657</v>
      </c>
      <c r="G612" t="s">
        <v>21</v>
      </c>
      <c r="H612" t="s">
        <v>10</v>
      </c>
      <c r="I612" s="28" t="str">
        <f t="shared" si="9"/>
        <v>Accounting|Very Good</v>
      </c>
      <c r="J612" s="31">
        <f>VLOOKUP(Emp[[#This Row],[Bonus Criteria]], Bonus[],2,FALSE)</f>
        <v>7.0999999999999994E-2</v>
      </c>
      <c r="K612" s="32">
        <f>Emp[[#This Row],[Salary]]+Emp[[#This Row],[Salary]]*Emp[[#This Row],[Bonus Percentage]]</f>
        <v>111373.29</v>
      </c>
      <c r="L612"/>
      <c r="N612" s="28"/>
    </row>
    <row r="613" spans="1:14" x14ac:dyDescent="0.2">
      <c r="A613" t="s">
        <v>2118</v>
      </c>
      <c r="B613" t="s">
        <v>2119</v>
      </c>
      <c r="C613" t="s">
        <v>7</v>
      </c>
      <c r="D613" t="s">
        <v>8</v>
      </c>
      <c r="E613" s="3">
        <v>70380</v>
      </c>
      <c r="F613" s="3" t="s">
        <v>2654</v>
      </c>
      <c r="G613" t="s">
        <v>9</v>
      </c>
      <c r="H613" t="s">
        <v>14</v>
      </c>
      <c r="I613" s="28" t="str">
        <f t="shared" si="9"/>
        <v>Sales|Good</v>
      </c>
      <c r="J613" s="31">
        <f>VLOOKUP(Emp[[#This Row],[Bonus Criteria]], Bonus[],2,FALSE)</f>
        <v>5.0999999999999997E-2</v>
      </c>
      <c r="K613" s="32">
        <f>Emp[[#This Row],[Salary]]+Emp[[#This Row],[Salary]]*Emp[[#This Row],[Bonus Percentage]]</f>
        <v>73969.38</v>
      </c>
      <c r="L613"/>
      <c r="N613" s="28"/>
    </row>
    <row r="614" spans="1:14" x14ac:dyDescent="0.2">
      <c r="A614" t="s">
        <v>2120</v>
      </c>
      <c r="B614" t="s">
        <v>2121</v>
      </c>
      <c r="C614" t="s">
        <v>7</v>
      </c>
      <c r="D614" t="s">
        <v>20</v>
      </c>
      <c r="E614" s="3">
        <v>89020</v>
      </c>
      <c r="F614" s="3" t="s">
        <v>2655</v>
      </c>
      <c r="G614" t="s">
        <v>9</v>
      </c>
      <c r="H614" t="s">
        <v>28</v>
      </c>
      <c r="I614" s="28" t="str">
        <f t="shared" si="9"/>
        <v>Legal|Average</v>
      </c>
      <c r="J614" s="31">
        <f>VLOOKUP(Emp[[#This Row],[Bonus Criteria]], Bonus[],2,FALSE)</f>
        <v>2.1000000000000001E-2</v>
      </c>
      <c r="K614" s="32">
        <f>Emp[[#This Row],[Salary]]+Emp[[#This Row],[Salary]]*Emp[[#This Row],[Bonus Percentage]]</f>
        <v>90889.42</v>
      </c>
      <c r="L614"/>
      <c r="N614" s="28"/>
    </row>
    <row r="615" spans="1:14" x14ac:dyDescent="0.2">
      <c r="A615" t="s">
        <v>2122</v>
      </c>
      <c r="B615" t="s">
        <v>2123</v>
      </c>
      <c r="C615" t="s">
        <v>7</v>
      </c>
      <c r="D615" t="s">
        <v>20</v>
      </c>
      <c r="E615" s="3">
        <v>113750</v>
      </c>
      <c r="F615" s="3" t="s">
        <v>2658</v>
      </c>
      <c r="G615" t="s">
        <v>21</v>
      </c>
      <c r="H615" t="s">
        <v>28</v>
      </c>
      <c r="I615" s="28" t="str">
        <f t="shared" si="9"/>
        <v>Legal|Average</v>
      </c>
      <c r="J615" s="31">
        <f>VLOOKUP(Emp[[#This Row],[Bonus Criteria]], Bonus[],2,FALSE)</f>
        <v>2.1000000000000001E-2</v>
      </c>
      <c r="K615" s="32">
        <f>Emp[[#This Row],[Salary]]+Emp[[#This Row],[Salary]]*Emp[[#This Row],[Bonus Percentage]]</f>
        <v>116138.75</v>
      </c>
      <c r="L615"/>
      <c r="N615" s="28"/>
    </row>
    <row r="616" spans="1:14" x14ac:dyDescent="0.2">
      <c r="A616" t="s">
        <v>2124</v>
      </c>
      <c r="B616" t="s">
        <v>2125</v>
      </c>
      <c r="C616" t="s">
        <v>12</v>
      </c>
      <c r="D616" t="s">
        <v>13</v>
      </c>
      <c r="E616" s="3">
        <v>32720</v>
      </c>
      <c r="F616" s="3" t="s">
        <v>2650</v>
      </c>
      <c r="G616" t="s">
        <v>21</v>
      </c>
      <c r="H616" t="s">
        <v>28</v>
      </c>
      <c r="I616" s="28" t="str">
        <f t="shared" si="9"/>
        <v>Engineering|Average</v>
      </c>
      <c r="J616" s="31">
        <f>VLOOKUP(Emp[[#This Row],[Bonus Criteria]], Bonus[],2,FALSE)</f>
        <v>3.5000000000000003E-2</v>
      </c>
      <c r="K616" s="32">
        <f>Emp[[#This Row],[Salary]]+Emp[[#This Row],[Salary]]*Emp[[#This Row],[Bonus Percentage]]</f>
        <v>33865.199999999997</v>
      </c>
      <c r="L616"/>
      <c r="N616" s="28"/>
    </row>
    <row r="617" spans="1:14" x14ac:dyDescent="0.2">
      <c r="A617" t="s">
        <v>2126</v>
      </c>
      <c r="B617" t="s">
        <v>2127</v>
      </c>
      <c r="C617" t="s">
        <v>7</v>
      </c>
      <c r="D617" t="s">
        <v>31</v>
      </c>
      <c r="E617" s="3">
        <v>61920</v>
      </c>
      <c r="F617" s="3" t="s">
        <v>2653</v>
      </c>
      <c r="G617" t="s">
        <v>21</v>
      </c>
      <c r="H617" t="s">
        <v>28</v>
      </c>
      <c r="I617" s="28" t="str">
        <f t="shared" si="9"/>
        <v>Services|Average</v>
      </c>
      <c r="J617" s="31">
        <f>VLOOKUP(Emp[[#This Row],[Bonus Criteria]], Bonus[],2,FALSE)</f>
        <v>2.3E-2</v>
      </c>
      <c r="K617" s="32">
        <f>Emp[[#This Row],[Salary]]+Emp[[#This Row],[Salary]]*Emp[[#This Row],[Bonus Percentage]]</f>
        <v>63344.160000000003</v>
      </c>
      <c r="L617"/>
      <c r="N617" s="28"/>
    </row>
    <row r="618" spans="1:14" x14ac:dyDescent="0.2">
      <c r="A618" t="s">
        <v>2128</v>
      </c>
      <c r="B618" t="s">
        <v>2129</v>
      </c>
      <c r="C618" t="s">
        <v>12</v>
      </c>
      <c r="D618" t="s">
        <v>67</v>
      </c>
      <c r="E618" s="3">
        <v>74600</v>
      </c>
      <c r="F618" s="3" t="s">
        <v>2654</v>
      </c>
      <c r="G618" t="s">
        <v>9</v>
      </c>
      <c r="H618" t="s">
        <v>10</v>
      </c>
      <c r="I618" s="28" t="str">
        <f t="shared" si="9"/>
        <v>Marketing|Very Good</v>
      </c>
      <c r="J618" s="31">
        <f>VLOOKUP(Emp[[#This Row],[Bonus Criteria]], Bonus[],2,FALSE)</f>
        <v>9.9000000000000005E-2</v>
      </c>
      <c r="K618" s="32">
        <f>Emp[[#This Row],[Salary]]+Emp[[#This Row],[Salary]]*Emp[[#This Row],[Bonus Percentage]]</f>
        <v>81985.399999999994</v>
      </c>
      <c r="L618"/>
      <c r="N618" s="28"/>
    </row>
    <row r="619" spans="1:14" x14ac:dyDescent="0.2">
      <c r="A619" t="s">
        <v>2130</v>
      </c>
      <c r="B619" t="s">
        <v>2131</v>
      </c>
      <c r="C619" t="s">
        <v>7</v>
      </c>
      <c r="D619" t="s">
        <v>42</v>
      </c>
      <c r="E619" s="3">
        <v>38030</v>
      </c>
      <c r="F619" s="3" t="s">
        <v>2650</v>
      </c>
      <c r="G619" t="s">
        <v>17</v>
      </c>
      <c r="H619" t="s">
        <v>28</v>
      </c>
      <c r="I619" s="28" t="str">
        <f t="shared" si="9"/>
        <v>Training|Average</v>
      </c>
      <c r="J619" s="31">
        <f>VLOOKUP(Emp[[#This Row],[Bonus Criteria]], Bonus[],2,FALSE)</f>
        <v>0.04</v>
      </c>
      <c r="K619" s="32">
        <f>Emp[[#This Row],[Salary]]+Emp[[#This Row],[Salary]]*Emp[[#This Row],[Bonus Percentage]]</f>
        <v>39551.199999999997</v>
      </c>
      <c r="L619"/>
      <c r="N619" s="28"/>
    </row>
    <row r="620" spans="1:14" x14ac:dyDescent="0.2">
      <c r="A620" t="s">
        <v>2132</v>
      </c>
      <c r="B620" t="s">
        <v>2133</v>
      </c>
      <c r="C620" t="s">
        <v>12</v>
      </c>
      <c r="D620" t="s">
        <v>31</v>
      </c>
      <c r="E620" s="3">
        <v>30940</v>
      </c>
      <c r="F620" s="3" t="s">
        <v>2650</v>
      </c>
      <c r="G620" t="s">
        <v>21</v>
      </c>
      <c r="H620" t="s">
        <v>51</v>
      </c>
      <c r="I620" s="28" t="str">
        <f t="shared" si="9"/>
        <v>Services|Very Poor</v>
      </c>
      <c r="J620" s="31">
        <f>VLOOKUP(Emp[[#This Row],[Bonus Criteria]], Bonus[],2,FALSE)</f>
        <v>5.0000000000000001E-3</v>
      </c>
      <c r="K620" s="32">
        <f>Emp[[#This Row],[Salary]]+Emp[[#This Row],[Salary]]*Emp[[#This Row],[Bonus Percentage]]</f>
        <v>31094.7</v>
      </c>
      <c r="L620"/>
      <c r="N620" s="28"/>
    </row>
    <row r="621" spans="1:14" x14ac:dyDescent="0.2">
      <c r="A621" t="s">
        <v>2134</v>
      </c>
      <c r="B621" t="s">
        <v>2135</v>
      </c>
      <c r="C621" t="s">
        <v>7</v>
      </c>
      <c r="D621" t="s">
        <v>31</v>
      </c>
      <c r="E621" s="3">
        <v>28870</v>
      </c>
      <c r="F621" s="3" t="s">
        <v>2649</v>
      </c>
      <c r="G621" t="s">
        <v>21</v>
      </c>
      <c r="H621" t="s">
        <v>28</v>
      </c>
      <c r="I621" s="28" t="str">
        <f t="shared" si="9"/>
        <v>Services|Average</v>
      </c>
      <c r="J621" s="31">
        <f>VLOOKUP(Emp[[#This Row],[Bonus Criteria]], Bonus[],2,FALSE)</f>
        <v>2.3E-2</v>
      </c>
      <c r="K621" s="32">
        <f>Emp[[#This Row],[Salary]]+Emp[[#This Row],[Salary]]*Emp[[#This Row],[Bonus Percentage]]</f>
        <v>29534.01</v>
      </c>
      <c r="L621"/>
      <c r="N621" s="28"/>
    </row>
    <row r="622" spans="1:14" x14ac:dyDescent="0.2">
      <c r="A622" t="s">
        <v>2136</v>
      </c>
      <c r="B622" t="s">
        <v>2137</v>
      </c>
      <c r="C622" t="s">
        <v>12</v>
      </c>
      <c r="D622" t="s">
        <v>67</v>
      </c>
      <c r="E622" s="3">
        <v>71210</v>
      </c>
      <c r="F622" s="3" t="s">
        <v>2654</v>
      </c>
      <c r="G622" t="s">
        <v>17</v>
      </c>
      <c r="H622" t="s">
        <v>10</v>
      </c>
      <c r="I622" s="28" t="str">
        <f t="shared" si="9"/>
        <v>Marketing|Very Good</v>
      </c>
      <c r="J622" s="31">
        <f>VLOOKUP(Emp[[#This Row],[Bonus Criteria]], Bonus[],2,FALSE)</f>
        <v>9.9000000000000005E-2</v>
      </c>
      <c r="K622" s="32">
        <f>Emp[[#This Row],[Salary]]+Emp[[#This Row],[Salary]]*Emp[[#This Row],[Bonus Percentage]]</f>
        <v>78259.789999999994</v>
      </c>
      <c r="L622"/>
      <c r="N622" s="28"/>
    </row>
    <row r="623" spans="1:14" x14ac:dyDescent="0.2">
      <c r="A623" t="s">
        <v>2138</v>
      </c>
      <c r="B623" t="s">
        <v>2139</v>
      </c>
      <c r="C623" t="s">
        <v>7</v>
      </c>
      <c r="D623" t="s">
        <v>42</v>
      </c>
      <c r="E623" s="3">
        <v>63450</v>
      </c>
      <c r="F623" s="3" t="s">
        <v>2653</v>
      </c>
      <c r="G623" t="s">
        <v>21</v>
      </c>
      <c r="H623" t="s">
        <v>14</v>
      </c>
      <c r="I623" s="28" t="str">
        <f t="shared" si="9"/>
        <v>Training|Good</v>
      </c>
      <c r="J623" s="31">
        <f>VLOOKUP(Emp[[#This Row],[Bonus Criteria]], Bonus[],2,FALSE)</f>
        <v>5.8999999999999997E-2</v>
      </c>
      <c r="K623" s="32">
        <f>Emp[[#This Row],[Salary]]+Emp[[#This Row],[Salary]]*Emp[[#This Row],[Bonus Percentage]]</f>
        <v>67193.55</v>
      </c>
      <c r="L623"/>
      <c r="N623" s="28"/>
    </row>
    <row r="624" spans="1:14" x14ac:dyDescent="0.2">
      <c r="A624" t="s">
        <v>1588</v>
      </c>
      <c r="B624" t="s">
        <v>2140</v>
      </c>
      <c r="C624" t="s">
        <v>12</v>
      </c>
      <c r="D624" t="s">
        <v>31</v>
      </c>
      <c r="E624" s="3">
        <v>87930</v>
      </c>
      <c r="F624" s="3" t="s">
        <v>2655</v>
      </c>
      <c r="G624" t="s">
        <v>17</v>
      </c>
      <c r="H624" t="s">
        <v>51</v>
      </c>
      <c r="I624" s="28" t="str">
        <f t="shared" si="9"/>
        <v>Services|Very Poor</v>
      </c>
      <c r="J624" s="31">
        <f>VLOOKUP(Emp[[#This Row],[Bonus Criteria]], Bonus[],2,FALSE)</f>
        <v>5.0000000000000001E-3</v>
      </c>
      <c r="K624" s="32">
        <f>Emp[[#This Row],[Salary]]+Emp[[#This Row],[Salary]]*Emp[[#This Row],[Bonus Percentage]]</f>
        <v>88369.65</v>
      </c>
      <c r="L624"/>
      <c r="N624" s="28"/>
    </row>
    <row r="625" spans="1:14" x14ac:dyDescent="0.2">
      <c r="A625" t="s">
        <v>1031</v>
      </c>
      <c r="B625" t="s">
        <v>1032</v>
      </c>
      <c r="C625" t="s">
        <v>7</v>
      </c>
      <c r="D625" t="s">
        <v>50</v>
      </c>
      <c r="E625" s="3">
        <v>69070</v>
      </c>
      <c r="F625" s="3" t="s">
        <v>2653</v>
      </c>
      <c r="G625" t="s">
        <v>17</v>
      </c>
      <c r="H625" t="s">
        <v>28</v>
      </c>
      <c r="I625" s="28" t="str">
        <f t="shared" si="9"/>
        <v>Research and Development|Average</v>
      </c>
      <c r="J625" s="31">
        <f>VLOOKUP(Emp[[#This Row],[Bonus Criteria]], Bonus[],2,FALSE)</f>
        <v>3.3000000000000002E-2</v>
      </c>
      <c r="K625" s="32">
        <f>Emp[[#This Row],[Salary]]+Emp[[#This Row],[Salary]]*Emp[[#This Row],[Bonus Percentage]]</f>
        <v>71349.31</v>
      </c>
      <c r="L625"/>
      <c r="N625" s="28"/>
    </row>
    <row r="626" spans="1:14" x14ac:dyDescent="0.2">
      <c r="A626" t="s">
        <v>2141</v>
      </c>
      <c r="B626" t="s">
        <v>1162</v>
      </c>
      <c r="C626" t="s">
        <v>7</v>
      </c>
      <c r="D626" t="s">
        <v>34</v>
      </c>
      <c r="E626" s="3">
        <v>101610</v>
      </c>
      <c r="F626" s="3" t="s">
        <v>2657</v>
      </c>
      <c r="G626" t="s">
        <v>21</v>
      </c>
      <c r="H626" t="s">
        <v>28</v>
      </c>
      <c r="I626" s="28" t="str">
        <f t="shared" si="9"/>
        <v>Business Development|Average</v>
      </c>
      <c r="J626" s="31">
        <f>VLOOKUP(Emp[[#This Row],[Bonus Criteria]], Bonus[],2,FALSE)</f>
        <v>2.4E-2</v>
      </c>
      <c r="K626" s="32">
        <f>Emp[[#This Row],[Salary]]+Emp[[#This Row],[Salary]]*Emp[[#This Row],[Bonus Percentage]]</f>
        <v>104048.64</v>
      </c>
      <c r="L626"/>
      <c r="N626" s="28"/>
    </row>
    <row r="627" spans="1:14" x14ac:dyDescent="0.2">
      <c r="A627" t="s">
        <v>2142</v>
      </c>
      <c r="B627" t="s">
        <v>2143</v>
      </c>
      <c r="C627" t="s">
        <v>12</v>
      </c>
      <c r="D627" t="s">
        <v>31</v>
      </c>
      <c r="E627" s="3">
        <v>28310</v>
      </c>
      <c r="F627" s="3" t="s">
        <v>2649</v>
      </c>
      <c r="G627" t="s">
        <v>17</v>
      </c>
      <c r="H627" t="s">
        <v>28</v>
      </c>
      <c r="I627" s="28" t="str">
        <f t="shared" si="9"/>
        <v>Services|Average</v>
      </c>
      <c r="J627" s="31">
        <f>VLOOKUP(Emp[[#This Row],[Bonus Criteria]], Bonus[],2,FALSE)</f>
        <v>2.3E-2</v>
      </c>
      <c r="K627" s="32">
        <f>Emp[[#This Row],[Salary]]+Emp[[#This Row],[Salary]]*Emp[[#This Row],[Bonus Percentage]]</f>
        <v>28961.13</v>
      </c>
      <c r="L627"/>
      <c r="N627" s="28"/>
    </row>
    <row r="628" spans="1:14" x14ac:dyDescent="0.2">
      <c r="A628" t="s">
        <v>2144</v>
      </c>
      <c r="B628" t="s">
        <v>2145</v>
      </c>
      <c r="C628" t="s">
        <v>7</v>
      </c>
      <c r="D628" t="s">
        <v>20</v>
      </c>
      <c r="E628" s="3">
        <v>89840</v>
      </c>
      <c r="F628" s="3" t="s">
        <v>2655</v>
      </c>
      <c r="G628" t="s">
        <v>17</v>
      </c>
      <c r="H628" t="s">
        <v>10</v>
      </c>
      <c r="I628" s="28" t="str">
        <f t="shared" si="9"/>
        <v>Legal|Very Good</v>
      </c>
      <c r="J628" s="31">
        <f>VLOOKUP(Emp[[#This Row],[Bonus Criteria]], Bonus[],2,FALSE)</f>
        <v>6.4000000000000001E-2</v>
      </c>
      <c r="K628" s="32">
        <f>Emp[[#This Row],[Salary]]+Emp[[#This Row],[Salary]]*Emp[[#This Row],[Bonus Percentage]]</f>
        <v>95589.759999999995</v>
      </c>
      <c r="L628"/>
      <c r="N628" s="28"/>
    </row>
    <row r="629" spans="1:14" x14ac:dyDescent="0.2">
      <c r="A629" t="s">
        <v>1870</v>
      </c>
      <c r="B629" t="s">
        <v>2146</v>
      </c>
      <c r="C629" t="s">
        <v>7</v>
      </c>
      <c r="D629" t="s">
        <v>23</v>
      </c>
      <c r="E629" s="3">
        <v>96250</v>
      </c>
      <c r="F629" s="3" t="s">
        <v>2656</v>
      </c>
      <c r="G629" t="s">
        <v>9</v>
      </c>
      <c r="H629" t="s">
        <v>28</v>
      </c>
      <c r="I629" s="28" t="str">
        <f t="shared" si="9"/>
        <v>Support|Average</v>
      </c>
      <c r="J629" s="31">
        <f>VLOOKUP(Emp[[#This Row],[Bonus Criteria]], Bonus[],2,FALSE)</f>
        <v>2.8000000000000001E-2</v>
      </c>
      <c r="K629" s="32">
        <f>Emp[[#This Row],[Salary]]+Emp[[#This Row],[Salary]]*Emp[[#This Row],[Bonus Percentage]]</f>
        <v>98945</v>
      </c>
      <c r="L629"/>
      <c r="N629" s="28"/>
    </row>
    <row r="630" spans="1:14" x14ac:dyDescent="0.2">
      <c r="A630" t="s">
        <v>2147</v>
      </c>
      <c r="B630" t="s">
        <v>1333</v>
      </c>
      <c r="C630" t="s">
        <v>7</v>
      </c>
      <c r="D630" t="s">
        <v>37</v>
      </c>
      <c r="E630" s="3">
        <v>112460</v>
      </c>
      <c r="F630" s="3" t="s">
        <v>2658</v>
      </c>
      <c r="G630" t="s">
        <v>21</v>
      </c>
      <c r="H630" t="s">
        <v>24</v>
      </c>
      <c r="I630" s="28" t="str">
        <f t="shared" si="9"/>
        <v>Product Management|Poor</v>
      </c>
      <c r="J630" s="31">
        <f>VLOOKUP(Emp[[#This Row],[Bonus Criteria]], Bonus[],2,FALSE)</f>
        <v>0.01</v>
      </c>
      <c r="K630" s="32">
        <f>Emp[[#This Row],[Salary]]+Emp[[#This Row],[Salary]]*Emp[[#This Row],[Bonus Percentage]]</f>
        <v>113584.6</v>
      </c>
      <c r="L630"/>
      <c r="N630" s="28"/>
    </row>
    <row r="631" spans="1:14" x14ac:dyDescent="0.2">
      <c r="A631" t="s">
        <v>2148</v>
      </c>
      <c r="B631" t="s">
        <v>2149</v>
      </c>
      <c r="C631" t="s">
        <v>978</v>
      </c>
      <c r="D631" t="s">
        <v>27</v>
      </c>
      <c r="E631" s="3">
        <v>115440</v>
      </c>
      <c r="F631" s="3" t="s">
        <v>2658</v>
      </c>
      <c r="G631" t="s">
        <v>17</v>
      </c>
      <c r="H631" t="s">
        <v>28</v>
      </c>
      <c r="I631" s="28" t="str">
        <f t="shared" si="9"/>
        <v>Human Resources|Average</v>
      </c>
      <c r="J631" s="31">
        <f>VLOOKUP(Emp[[#This Row],[Bonus Criteria]], Bonus[],2,FALSE)</f>
        <v>2.7E-2</v>
      </c>
      <c r="K631" s="32">
        <f>Emp[[#This Row],[Salary]]+Emp[[#This Row],[Salary]]*Emp[[#This Row],[Bonus Percentage]]</f>
        <v>118556.88</v>
      </c>
      <c r="L631"/>
      <c r="N631" s="28"/>
    </row>
    <row r="632" spans="1:14" x14ac:dyDescent="0.2">
      <c r="A632" t="s">
        <v>2150</v>
      </c>
      <c r="B632" t="s">
        <v>2151</v>
      </c>
      <c r="C632" t="s">
        <v>12</v>
      </c>
      <c r="D632" t="s">
        <v>42</v>
      </c>
      <c r="E632" s="3">
        <v>33920</v>
      </c>
      <c r="F632" s="3" t="s">
        <v>2650</v>
      </c>
      <c r="G632" t="s">
        <v>21</v>
      </c>
      <c r="H632" t="s">
        <v>28</v>
      </c>
      <c r="I632" s="28" t="str">
        <f t="shared" si="9"/>
        <v>Training|Average</v>
      </c>
      <c r="J632" s="31">
        <f>VLOOKUP(Emp[[#This Row],[Bonus Criteria]], Bonus[],2,FALSE)</f>
        <v>0.04</v>
      </c>
      <c r="K632" s="32">
        <f>Emp[[#This Row],[Salary]]+Emp[[#This Row],[Salary]]*Emp[[#This Row],[Bonus Percentage]]</f>
        <v>35276.800000000003</v>
      </c>
      <c r="L632"/>
      <c r="N632" s="28"/>
    </row>
    <row r="633" spans="1:14" x14ac:dyDescent="0.2">
      <c r="A633" t="s">
        <v>2152</v>
      </c>
      <c r="B633" t="s">
        <v>2153</v>
      </c>
      <c r="C633" t="s">
        <v>7</v>
      </c>
      <c r="D633" t="s">
        <v>23</v>
      </c>
      <c r="E633" s="3">
        <v>46280</v>
      </c>
      <c r="F633" s="3" t="s">
        <v>2651</v>
      </c>
      <c r="G633" t="s">
        <v>9</v>
      </c>
      <c r="H633" t="s">
        <v>28</v>
      </c>
      <c r="I633" s="28" t="str">
        <f t="shared" si="9"/>
        <v>Support|Average</v>
      </c>
      <c r="J633" s="31">
        <f>VLOOKUP(Emp[[#This Row],[Bonus Criteria]], Bonus[],2,FALSE)</f>
        <v>2.8000000000000001E-2</v>
      </c>
      <c r="K633" s="32">
        <f>Emp[[#This Row],[Salary]]+Emp[[#This Row],[Salary]]*Emp[[#This Row],[Bonus Percentage]]</f>
        <v>47575.839999999997</v>
      </c>
      <c r="L633"/>
      <c r="N633" s="28"/>
    </row>
    <row r="634" spans="1:14" x14ac:dyDescent="0.2">
      <c r="A634" t="s">
        <v>2154</v>
      </c>
      <c r="B634" t="s">
        <v>2155</v>
      </c>
      <c r="C634" t="s">
        <v>12</v>
      </c>
      <c r="D634" t="s">
        <v>23</v>
      </c>
      <c r="E634" s="3">
        <v>58940</v>
      </c>
      <c r="F634" s="3" t="s">
        <v>2652</v>
      </c>
      <c r="G634" t="s">
        <v>21</v>
      </c>
      <c r="H634" t="s">
        <v>28</v>
      </c>
      <c r="I634" s="28" t="str">
        <f t="shared" si="9"/>
        <v>Support|Average</v>
      </c>
      <c r="J634" s="31">
        <f>VLOOKUP(Emp[[#This Row],[Bonus Criteria]], Bonus[],2,FALSE)</f>
        <v>2.8000000000000001E-2</v>
      </c>
      <c r="K634" s="32">
        <f>Emp[[#This Row],[Salary]]+Emp[[#This Row],[Salary]]*Emp[[#This Row],[Bonus Percentage]]</f>
        <v>60590.32</v>
      </c>
      <c r="L634"/>
      <c r="N634" s="28"/>
    </row>
    <row r="635" spans="1:14" x14ac:dyDescent="0.2">
      <c r="A635" t="s">
        <v>2156</v>
      </c>
      <c r="B635" t="s">
        <v>2157</v>
      </c>
      <c r="C635" t="s">
        <v>7</v>
      </c>
      <c r="D635" t="s">
        <v>8</v>
      </c>
      <c r="E635" s="3">
        <v>96750</v>
      </c>
      <c r="F635" s="3" t="s">
        <v>2656</v>
      </c>
      <c r="G635" t="s">
        <v>21</v>
      </c>
      <c r="H635" t="s">
        <v>28</v>
      </c>
      <c r="I635" s="28" t="str">
        <f t="shared" si="9"/>
        <v>Sales|Average</v>
      </c>
      <c r="J635" s="31">
        <f>VLOOKUP(Emp[[#This Row],[Bonus Criteria]], Bonus[],2,FALSE)</f>
        <v>2.1000000000000001E-2</v>
      </c>
      <c r="K635" s="32">
        <f>Emp[[#This Row],[Salary]]+Emp[[#This Row],[Salary]]*Emp[[#This Row],[Bonus Percentage]]</f>
        <v>98781.75</v>
      </c>
      <c r="L635"/>
      <c r="N635" s="28"/>
    </row>
    <row r="636" spans="1:14" x14ac:dyDescent="0.2">
      <c r="A636" t="s">
        <v>2158</v>
      </c>
      <c r="B636" t="s">
        <v>2159</v>
      </c>
      <c r="C636" t="s">
        <v>978</v>
      </c>
      <c r="D636" t="s">
        <v>20</v>
      </c>
      <c r="E636" s="3">
        <v>101220</v>
      </c>
      <c r="F636" s="3" t="s">
        <v>2657</v>
      </c>
      <c r="G636" t="s">
        <v>21</v>
      </c>
      <c r="H636" t="s">
        <v>14</v>
      </c>
      <c r="I636" s="28" t="str">
        <f t="shared" si="9"/>
        <v>Legal|Good</v>
      </c>
      <c r="J636" s="31">
        <f>VLOOKUP(Emp[[#This Row],[Bonus Criteria]], Bonus[],2,FALSE)</f>
        <v>5.3999999999999999E-2</v>
      </c>
      <c r="K636" s="32">
        <f>Emp[[#This Row],[Salary]]+Emp[[#This Row],[Salary]]*Emp[[#This Row],[Bonus Percentage]]</f>
        <v>106685.88</v>
      </c>
      <c r="L636"/>
      <c r="N636" s="28"/>
    </row>
    <row r="637" spans="1:14" x14ac:dyDescent="0.2">
      <c r="A637" t="s">
        <v>2160</v>
      </c>
      <c r="B637" t="s">
        <v>2161</v>
      </c>
      <c r="C637" t="s">
        <v>7</v>
      </c>
      <c r="D637" t="s">
        <v>37</v>
      </c>
      <c r="E637" s="3">
        <v>63020</v>
      </c>
      <c r="F637" s="3" t="s">
        <v>2653</v>
      </c>
      <c r="G637" t="s">
        <v>17</v>
      </c>
      <c r="H637" t="s">
        <v>28</v>
      </c>
      <c r="I637" s="28" t="str">
        <f t="shared" si="9"/>
        <v>Product Management|Average</v>
      </c>
      <c r="J637" s="31">
        <f>VLOOKUP(Emp[[#This Row],[Bonus Criteria]], Bonus[],2,FALSE)</f>
        <v>3.2000000000000001E-2</v>
      </c>
      <c r="K637" s="32">
        <f>Emp[[#This Row],[Salary]]+Emp[[#This Row],[Salary]]*Emp[[#This Row],[Bonus Percentage]]</f>
        <v>65036.639999999999</v>
      </c>
      <c r="L637"/>
      <c r="N637" s="28"/>
    </row>
    <row r="638" spans="1:14" x14ac:dyDescent="0.2">
      <c r="A638" t="s">
        <v>2162</v>
      </c>
      <c r="B638" t="s">
        <v>2163</v>
      </c>
      <c r="C638" t="s">
        <v>7</v>
      </c>
      <c r="D638" t="s">
        <v>34</v>
      </c>
      <c r="E638" s="3">
        <v>75920</v>
      </c>
      <c r="F638" s="3" t="s">
        <v>2654</v>
      </c>
      <c r="G638" t="s">
        <v>21</v>
      </c>
      <c r="H638" t="s">
        <v>14</v>
      </c>
      <c r="I638" s="28" t="str">
        <f t="shared" si="9"/>
        <v>Business Development|Good</v>
      </c>
      <c r="J638" s="31">
        <f>VLOOKUP(Emp[[#This Row],[Bonus Criteria]], Bonus[],2,FALSE)</f>
        <v>0.05</v>
      </c>
      <c r="K638" s="32">
        <f>Emp[[#This Row],[Salary]]+Emp[[#This Row],[Salary]]*Emp[[#This Row],[Bonus Percentage]]</f>
        <v>79716</v>
      </c>
      <c r="L638"/>
      <c r="N638" s="28"/>
    </row>
    <row r="639" spans="1:14" x14ac:dyDescent="0.2">
      <c r="A639" t="s">
        <v>2164</v>
      </c>
      <c r="B639" t="s">
        <v>2165</v>
      </c>
      <c r="C639" t="s">
        <v>7</v>
      </c>
      <c r="D639" t="s">
        <v>20</v>
      </c>
      <c r="E639" s="3">
        <v>93080</v>
      </c>
      <c r="F639" s="3" t="s">
        <v>2656</v>
      </c>
      <c r="G639" t="s">
        <v>9</v>
      </c>
      <c r="H639" t="s">
        <v>28</v>
      </c>
      <c r="I639" s="28" t="str">
        <f t="shared" si="9"/>
        <v>Legal|Average</v>
      </c>
      <c r="J639" s="31">
        <f>VLOOKUP(Emp[[#This Row],[Bonus Criteria]], Bonus[],2,FALSE)</f>
        <v>2.1000000000000001E-2</v>
      </c>
      <c r="K639" s="32">
        <f>Emp[[#This Row],[Salary]]+Emp[[#This Row],[Salary]]*Emp[[#This Row],[Bonus Percentage]]</f>
        <v>95034.68</v>
      </c>
      <c r="L639"/>
      <c r="N639" s="28"/>
    </row>
    <row r="640" spans="1:14" x14ac:dyDescent="0.2">
      <c r="A640" t="s">
        <v>2166</v>
      </c>
      <c r="B640" t="s">
        <v>2167</v>
      </c>
      <c r="C640" t="s">
        <v>7</v>
      </c>
      <c r="D640" t="s">
        <v>8</v>
      </c>
      <c r="E640" s="3">
        <v>68860</v>
      </c>
      <c r="F640" s="3" t="s">
        <v>2653</v>
      </c>
      <c r="G640" t="s">
        <v>9</v>
      </c>
      <c r="H640" t="s">
        <v>14</v>
      </c>
      <c r="I640" s="28" t="str">
        <f t="shared" si="9"/>
        <v>Sales|Good</v>
      </c>
      <c r="J640" s="31">
        <f>VLOOKUP(Emp[[#This Row],[Bonus Criteria]], Bonus[],2,FALSE)</f>
        <v>5.0999999999999997E-2</v>
      </c>
      <c r="K640" s="32">
        <f>Emp[[#This Row],[Salary]]+Emp[[#This Row],[Salary]]*Emp[[#This Row],[Bonus Percentage]]</f>
        <v>72371.86</v>
      </c>
      <c r="L640"/>
      <c r="N640" s="28"/>
    </row>
    <row r="641" spans="1:14" x14ac:dyDescent="0.2">
      <c r="A641" t="s">
        <v>2168</v>
      </c>
      <c r="B641" t="s">
        <v>2169</v>
      </c>
      <c r="C641" t="s">
        <v>7</v>
      </c>
      <c r="D641" t="s">
        <v>13</v>
      </c>
      <c r="E641" s="3">
        <v>118980</v>
      </c>
      <c r="F641" s="3" t="s">
        <v>2658</v>
      </c>
      <c r="G641" t="s">
        <v>17</v>
      </c>
      <c r="H641" t="s">
        <v>24</v>
      </c>
      <c r="I641" s="28" t="str">
        <f t="shared" si="9"/>
        <v>Engineering|Poor</v>
      </c>
      <c r="J641" s="31">
        <f>VLOOKUP(Emp[[#This Row],[Bonus Criteria]], Bonus[],2,FALSE)</f>
        <v>1.0999999999999999E-2</v>
      </c>
      <c r="K641" s="32">
        <f>Emp[[#This Row],[Salary]]+Emp[[#This Row],[Salary]]*Emp[[#This Row],[Bonus Percentage]]</f>
        <v>120288.78</v>
      </c>
      <c r="L641"/>
      <c r="N641" s="28"/>
    </row>
    <row r="642" spans="1:14" x14ac:dyDescent="0.2">
      <c r="A642" t="s">
        <v>2170</v>
      </c>
      <c r="B642" t="s">
        <v>2171</v>
      </c>
      <c r="C642" t="s">
        <v>978</v>
      </c>
      <c r="D642" t="s">
        <v>20</v>
      </c>
      <c r="E642" s="3">
        <v>106460</v>
      </c>
      <c r="F642" s="3" t="s">
        <v>2657</v>
      </c>
      <c r="G642" t="s">
        <v>9</v>
      </c>
      <c r="H642" t="s">
        <v>14</v>
      </c>
      <c r="I642" s="28" t="str">
        <f t="shared" ref="I642:I705" si="10">D642&amp;"|"&amp;H642</f>
        <v>Legal|Good</v>
      </c>
      <c r="J642" s="31">
        <f>VLOOKUP(Emp[[#This Row],[Bonus Criteria]], Bonus[],2,FALSE)</f>
        <v>5.3999999999999999E-2</v>
      </c>
      <c r="K642" s="32">
        <f>Emp[[#This Row],[Salary]]+Emp[[#This Row],[Salary]]*Emp[[#This Row],[Bonus Percentage]]</f>
        <v>112208.84</v>
      </c>
      <c r="L642"/>
      <c r="N642" s="28"/>
    </row>
    <row r="643" spans="1:14" x14ac:dyDescent="0.2">
      <c r="A643" t="s">
        <v>2172</v>
      </c>
      <c r="B643" t="s">
        <v>2173</v>
      </c>
      <c r="C643" t="s">
        <v>12</v>
      </c>
      <c r="D643" t="s">
        <v>34</v>
      </c>
      <c r="E643" s="3">
        <v>70650</v>
      </c>
      <c r="F643" s="3" t="s">
        <v>2654</v>
      </c>
      <c r="G643" t="s">
        <v>21</v>
      </c>
      <c r="H643" t="s">
        <v>14</v>
      </c>
      <c r="I643" s="28" t="str">
        <f t="shared" si="10"/>
        <v>Business Development|Good</v>
      </c>
      <c r="J643" s="31">
        <f>VLOOKUP(Emp[[#This Row],[Bonus Criteria]], Bonus[],2,FALSE)</f>
        <v>0.05</v>
      </c>
      <c r="K643" s="32">
        <f>Emp[[#This Row],[Salary]]+Emp[[#This Row],[Salary]]*Emp[[#This Row],[Bonus Percentage]]</f>
        <v>74182.5</v>
      </c>
      <c r="L643"/>
      <c r="N643" s="28"/>
    </row>
    <row r="644" spans="1:14" x14ac:dyDescent="0.2">
      <c r="A644" t="s">
        <v>2174</v>
      </c>
      <c r="B644" t="s">
        <v>2175</v>
      </c>
      <c r="C644" t="s">
        <v>12</v>
      </c>
      <c r="D644" t="s">
        <v>8</v>
      </c>
      <c r="E644" s="3">
        <v>77050</v>
      </c>
      <c r="F644" s="3" t="s">
        <v>2654</v>
      </c>
      <c r="G644" t="s">
        <v>17</v>
      </c>
      <c r="H644" t="s">
        <v>14</v>
      </c>
      <c r="I644" s="28" t="str">
        <f t="shared" si="10"/>
        <v>Sales|Good</v>
      </c>
      <c r="J644" s="31">
        <f>VLOOKUP(Emp[[#This Row],[Bonus Criteria]], Bonus[],2,FALSE)</f>
        <v>5.0999999999999997E-2</v>
      </c>
      <c r="K644" s="32">
        <f>Emp[[#This Row],[Salary]]+Emp[[#This Row],[Salary]]*Emp[[#This Row],[Bonus Percentage]]</f>
        <v>80979.55</v>
      </c>
      <c r="L644"/>
      <c r="N644" s="28"/>
    </row>
    <row r="645" spans="1:14" x14ac:dyDescent="0.2">
      <c r="A645" t="s">
        <v>1437</v>
      </c>
      <c r="B645" t="s">
        <v>1438</v>
      </c>
      <c r="C645" t="s">
        <v>12</v>
      </c>
      <c r="D645" t="s">
        <v>8</v>
      </c>
      <c r="E645" s="3">
        <v>41930</v>
      </c>
      <c r="F645" s="3" t="s">
        <v>2651</v>
      </c>
      <c r="G645" t="s">
        <v>17</v>
      </c>
      <c r="H645" t="s">
        <v>24</v>
      </c>
      <c r="I645" s="28" t="str">
        <f t="shared" si="10"/>
        <v>Sales|Poor</v>
      </c>
      <c r="J645" s="31">
        <f>VLOOKUP(Emp[[#This Row],[Bonus Criteria]], Bonus[],2,FALSE)</f>
        <v>1.2E-2</v>
      </c>
      <c r="K645" s="32">
        <f>Emp[[#This Row],[Salary]]+Emp[[#This Row],[Salary]]*Emp[[#This Row],[Bonus Percentage]]</f>
        <v>42433.16</v>
      </c>
      <c r="L645"/>
      <c r="N645" s="28"/>
    </row>
    <row r="646" spans="1:14" x14ac:dyDescent="0.2">
      <c r="A646" t="s">
        <v>2176</v>
      </c>
      <c r="B646" t="s">
        <v>2177</v>
      </c>
      <c r="C646" t="s">
        <v>12</v>
      </c>
      <c r="D646" t="s">
        <v>20</v>
      </c>
      <c r="E646" s="3">
        <v>89360</v>
      </c>
      <c r="F646" s="3" t="s">
        <v>2655</v>
      </c>
      <c r="G646" t="s">
        <v>17</v>
      </c>
      <c r="H646" t="s">
        <v>14</v>
      </c>
      <c r="I646" s="28" t="str">
        <f t="shared" si="10"/>
        <v>Legal|Good</v>
      </c>
      <c r="J646" s="31">
        <f>VLOOKUP(Emp[[#This Row],[Bonus Criteria]], Bonus[],2,FALSE)</f>
        <v>5.3999999999999999E-2</v>
      </c>
      <c r="K646" s="32">
        <f>Emp[[#This Row],[Salary]]+Emp[[#This Row],[Salary]]*Emp[[#This Row],[Bonus Percentage]]</f>
        <v>94185.44</v>
      </c>
      <c r="L646"/>
      <c r="N646" s="28"/>
    </row>
    <row r="647" spans="1:14" x14ac:dyDescent="0.2">
      <c r="A647" t="s">
        <v>2178</v>
      </c>
      <c r="B647" t="s">
        <v>2179</v>
      </c>
      <c r="C647" t="s">
        <v>12</v>
      </c>
      <c r="D647" t="s">
        <v>20</v>
      </c>
      <c r="E647" s="3">
        <v>37840</v>
      </c>
      <c r="F647" s="3" t="s">
        <v>2650</v>
      </c>
      <c r="G647" t="s">
        <v>21</v>
      </c>
      <c r="H647" t="s">
        <v>24</v>
      </c>
      <c r="I647" s="28" t="str">
        <f t="shared" si="10"/>
        <v>Legal|Poor</v>
      </c>
      <c r="J647" s="31">
        <f>VLOOKUP(Emp[[#This Row],[Bonus Criteria]], Bonus[],2,FALSE)</f>
        <v>1.9E-2</v>
      </c>
      <c r="K647" s="32">
        <f>Emp[[#This Row],[Salary]]+Emp[[#This Row],[Salary]]*Emp[[#This Row],[Bonus Percentage]]</f>
        <v>38558.959999999999</v>
      </c>
      <c r="L647"/>
      <c r="N647" s="28"/>
    </row>
    <row r="648" spans="1:14" x14ac:dyDescent="0.2">
      <c r="A648" t="s">
        <v>2180</v>
      </c>
      <c r="B648" t="s">
        <v>2181</v>
      </c>
      <c r="C648" t="s">
        <v>7</v>
      </c>
      <c r="D648" t="s">
        <v>34</v>
      </c>
      <c r="E648" s="3">
        <v>89160</v>
      </c>
      <c r="F648" s="3" t="s">
        <v>2655</v>
      </c>
      <c r="G648" t="s">
        <v>17</v>
      </c>
      <c r="H648" t="s">
        <v>28</v>
      </c>
      <c r="I648" s="28" t="str">
        <f t="shared" si="10"/>
        <v>Business Development|Average</v>
      </c>
      <c r="J648" s="31">
        <f>VLOOKUP(Emp[[#This Row],[Bonus Criteria]], Bonus[],2,FALSE)</f>
        <v>2.4E-2</v>
      </c>
      <c r="K648" s="32">
        <f>Emp[[#This Row],[Salary]]+Emp[[#This Row],[Salary]]*Emp[[#This Row],[Bonus Percentage]]</f>
        <v>91299.839999999997</v>
      </c>
      <c r="L648"/>
      <c r="N648" s="28"/>
    </row>
    <row r="649" spans="1:14" x14ac:dyDescent="0.2">
      <c r="A649" t="s">
        <v>2182</v>
      </c>
      <c r="B649" t="s">
        <v>2183</v>
      </c>
      <c r="C649" t="s">
        <v>12</v>
      </c>
      <c r="D649" t="s">
        <v>42</v>
      </c>
      <c r="E649" s="3">
        <v>74110</v>
      </c>
      <c r="F649" s="3" t="s">
        <v>2654</v>
      </c>
      <c r="G649" t="s">
        <v>21</v>
      </c>
      <c r="H649" t="s">
        <v>10</v>
      </c>
      <c r="I649" s="28" t="str">
        <f t="shared" si="10"/>
        <v>Training|Very Good</v>
      </c>
      <c r="J649" s="31">
        <f>VLOOKUP(Emp[[#This Row],[Bonus Criteria]], Bonus[],2,FALSE)</f>
        <v>6.3E-2</v>
      </c>
      <c r="K649" s="32">
        <f>Emp[[#This Row],[Salary]]+Emp[[#This Row],[Salary]]*Emp[[#This Row],[Bonus Percentage]]</f>
        <v>78778.929999999993</v>
      </c>
      <c r="L649"/>
      <c r="N649" s="28"/>
    </row>
    <row r="650" spans="1:14" x14ac:dyDescent="0.2">
      <c r="A650" t="s">
        <v>2184</v>
      </c>
      <c r="B650" t="s">
        <v>2185</v>
      </c>
      <c r="C650" t="s">
        <v>7</v>
      </c>
      <c r="D650" t="s">
        <v>31</v>
      </c>
      <c r="E650" s="3">
        <v>31630</v>
      </c>
      <c r="F650" s="3" t="s">
        <v>2650</v>
      </c>
      <c r="G650" t="s">
        <v>21</v>
      </c>
      <c r="H650" t="s">
        <v>24</v>
      </c>
      <c r="I650" s="28" t="str">
        <f t="shared" si="10"/>
        <v>Services|Poor</v>
      </c>
      <c r="J650" s="31">
        <f>VLOOKUP(Emp[[#This Row],[Bonus Criteria]], Bonus[],2,FALSE)</f>
        <v>1.4999999999999999E-2</v>
      </c>
      <c r="K650" s="32">
        <f>Emp[[#This Row],[Salary]]+Emp[[#This Row],[Salary]]*Emp[[#This Row],[Bonus Percentage]]</f>
        <v>32104.45</v>
      </c>
      <c r="L650"/>
      <c r="N650" s="28"/>
    </row>
    <row r="651" spans="1:14" x14ac:dyDescent="0.2">
      <c r="A651" t="s">
        <v>2186</v>
      </c>
      <c r="B651" t="s">
        <v>2187</v>
      </c>
      <c r="C651" t="s">
        <v>12</v>
      </c>
      <c r="D651" t="s">
        <v>50</v>
      </c>
      <c r="E651" s="3">
        <v>40910</v>
      </c>
      <c r="F651" s="3" t="s">
        <v>2651</v>
      </c>
      <c r="G651" t="s">
        <v>17</v>
      </c>
      <c r="H651" t="s">
        <v>24</v>
      </c>
      <c r="I651" s="28" t="str">
        <f t="shared" si="10"/>
        <v>Research and Development|Poor</v>
      </c>
      <c r="J651" s="31">
        <f>VLOOKUP(Emp[[#This Row],[Bonus Criteria]], Bonus[],2,FALSE)</f>
        <v>0.02</v>
      </c>
      <c r="K651" s="32">
        <f>Emp[[#This Row],[Salary]]+Emp[[#This Row],[Salary]]*Emp[[#This Row],[Bonus Percentage]]</f>
        <v>41728.199999999997</v>
      </c>
      <c r="L651"/>
      <c r="N651" s="28"/>
    </row>
    <row r="652" spans="1:14" x14ac:dyDescent="0.2">
      <c r="A652" t="s">
        <v>2188</v>
      </c>
      <c r="B652" t="s">
        <v>2189</v>
      </c>
      <c r="C652" t="s">
        <v>7</v>
      </c>
      <c r="D652" t="s">
        <v>8</v>
      </c>
      <c r="E652" s="3">
        <v>32190</v>
      </c>
      <c r="F652" s="3" t="s">
        <v>2650</v>
      </c>
      <c r="G652" t="s">
        <v>21</v>
      </c>
      <c r="H652" t="s">
        <v>28</v>
      </c>
      <c r="I652" s="28" t="str">
        <f t="shared" si="10"/>
        <v>Sales|Average</v>
      </c>
      <c r="J652" s="31">
        <f>VLOOKUP(Emp[[#This Row],[Bonus Criteria]], Bonus[],2,FALSE)</f>
        <v>2.1000000000000001E-2</v>
      </c>
      <c r="K652" s="32">
        <f>Emp[[#This Row],[Salary]]+Emp[[#This Row],[Salary]]*Emp[[#This Row],[Bonus Percentage]]</f>
        <v>32865.99</v>
      </c>
      <c r="L652"/>
      <c r="N652" s="28"/>
    </row>
    <row r="653" spans="1:14" x14ac:dyDescent="0.2">
      <c r="A653" t="s">
        <v>2190</v>
      </c>
      <c r="B653" t="s">
        <v>2191</v>
      </c>
      <c r="C653" t="s">
        <v>12</v>
      </c>
      <c r="D653" t="s">
        <v>27</v>
      </c>
      <c r="E653" s="3">
        <v>73490</v>
      </c>
      <c r="F653" s="3" t="s">
        <v>2654</v>
      </c>
      <c r="G653" t="s">
        <v>21</v>
      </c>
      <c r="H653" t="s">
        <v>24</v>
      </c>
      <c r="I653" s="28" t="str">
        <f t="shared" si="10"/>
        <v>Human Resources|Poor</v>
      </c>
      <c r="J653" s="31">
        <f>VLOOKUP(Emp[[#This Row],[Bonus Criteria]], Bonus[],2,FALSE)</f>
        <v>1.2999999999999999E-2</v>
      </c>
      <c r="K653" s="32">
        <f>Emp[[#This Row],[Salary]]+Emp[[#This Row],[Salary]]*Emp[[#This Row],[Bonus Percentage]]</f>
        <v>74445.37</v>
      </c>
      <c r="L653"/>
      <c r="N653" s="28"/>
    </row>
    <row r="654" spans="1:14" x14ac:dyDescent="0.2">
      <c r="A654" t="s">
        <v>2192</v>
      </c>
      <c r="B654" t="s">
        <v>2193</v>
      </c>
      <c r="C654" t="s">
        <v>7</v>
      </c>
      <c r="D654" t="s">
        <v>37</v>
      </c>
      <c r="E654" s="3">
        <v>52220</v>
      </c>
      <c r="F654" s="3" t="s">
        <v>2652</v>
      </c>
      <c r="G654" t="s">
        <v>21</v>
      </c>
      <c r="H654" t="s">
        <v>28</v>
      </c>
      <c r="I654" s="28" t="str">
        <f t="shared" si="10"/>
        <v>Product Management|Average</v>
      </c>
      <c r="J654" s="31">
        <f>VLOOKUP(Emp[[#This Row],[Bonus Criteria]], Bonus[],2,FALSE)</f>
        <v>3.2000000000000001E-2</v>
      </c>
      <c r="K654" s="32">
        <f>Emp[[#This Row],[Salary]]+Emp[[#This Row],[Salary]]*Emp[[#This Row],[Bonus Percentage]]</f>
        <v>53891.040000000001</v>
      </c>
      <c r="L654"/>
      <c r="N654" s="28"/>
    </row>
    <row r="655" spans="1:14" x14ac:dyDescent="0.2">
      <c r="A655" t="s">
        <v>2194</v>
      </c>
      <c r="B655" t="s">
        <v>2195</v>
      </c>
      <c r="C655" t="s">
        <v>12</v>
      </c>
      <c r="D655" t="s">
        <v>23</v>
      </c>
      <c r="E655" s="3">
        <v>68900</v>
      </c>
      <c r="F655" s="3" t="s">
        <v>2653</v>
      </c>
      <c r="G655" t="s">
        <v>17</v>
      </c>
      <c r="H655" t="s">
        <v>28</v>
      </c>
      <c r="I655" s="28" t="str">
        <f t="shared" si="10"/>
        <v>Support|Average</v>
      </c>
      <c r="J655" s="31">
        <f>VLOOKUP(Emp[[#This Row],[Bonus Criteria]], Bonus[],2,FALSE)</f>
        <v>2.8000000000000001E-2</v>
      </c>
      <c r="K655" s="32">
        <f>Emp[[#This Row],[Salary]]+Emp[[#This Row],[Salary]]*Emp[[#This Row],[Bonus Percentage]]</f>
        <v>70829.2</v>
      </c>
      <c r="L655"/>
      <c r="N655" s="28"/>
    </row>
    <row r="656" spans="1:14" x14ac:dyDescent="0.2">
      <c r="A656" t="s">
        <v>2196</v>
      </c>
      <c r="B656" t="s">
        <v>2197</v>
      </c>
      <c r="C656" t="s">
        <v>12</v>
      </c>
      <c r="D656" t="s">
        <v>8</v>
      </c>
      <c r="E656" s="3">
        <v>83750</v>
      </c>
      <c r="F656" s="3" t="s">
        <v>2655</v>
      </c>
      <c r="G656" t="s">
        <v>17</v>
      </c>
      <c r="H656" t="s">
        <v>28</v>
      </c>
      <c r="I656" s="28" t="str">
        <f t="shared" si="10"/>
        <v>Sales|Average</v>
      </c>
      <c r="J656" s="31">
        <f>VLOOKUP(Emp[[#This Row],[Bonus Criteria]], Bonus[],2,FALSE)</f>
        <v>2.1000000000000001E-2</v>
      </c>
      <c r="K656" s="32">
        <f>Emp[[#This Row],[Salary]]+Emp[[#This Row],[Salary]]*Emp[[#This Row],[Bonus Percentage]]</f>
        <v>85508.75</v>
      </c>
      <c r="L656"/>
      <c r="N656" s="28"/>
    </row>
    <row r="657" spans="1:14" x14ac:dyDescent="0.2">
      <c r="A657" t="s">
        <v>2198</v>
      </c>
      <c r="B657" t="s">
        <v>2199</v>
      </c>
      <c r="C657" t="s">
        <v>12</v>
      </c>
      <c r="D657" t="s">
        <v>34</v>
      </c>
      <c r="E657" s="3">
        <v>49520</v>
      </c>
      <c r="F657" s="3" t="s">
        <v>2651</v>
      </c>
      <c r="G657" t="s">
        <v>17</v>
      </c>
      <c r="H657" t="s">
        <v>28</v>
      </c>
      <c r="I657" s="28" t="str">
        <f t="shared" si="10"/>
        <v>Business Development|Average</v>
      </c>
      <c r="J657" s="31">
        <f>VLOOKUP(Emp[[#This Row],[Bonus Criteria]], Bonus[],2,FALSE)</f>
        <v>2.4E-2</v>
      </c>
      <c r="K657" s="32">
        <f>Emp[[#This Row],[Salary]]+Emp[[#This Row],[Salary]]*Emp[[#This Row],[Bonus Percentage]]</f>
        <v>50708.480000000003</v>
      </c>
      <c r="L657"/>
      <c r="N657" s="28"/>
    </row>
    <row r="658" spans="1:14" x14ac:dyDescent="0.2">
      <c r="A658" t="s">
        <v>2200</v>
      </c>
      <c r="B658" t="s">
        <v>2201</v>
      </c>
      <c r="C658" t="s">
        <v>12</v>
      </c>
      <c r="D658" t="s">
        <v>34</v>
      </c>
      <c r="E658" s="3">
        <v>86560</v>
      </c>
      <c r="F658" s="3" t="s">
        <v>2655</v>
      </c>
      <c r="G658" t="s">
        <v>21</v>
      </c>
      <c r="H658" t="s">
        <v>28</v>
      </c>
      <c r="I658" s="28" t="str">
        <f t="shared" si="10"/>
        <v>Business Development|Average</v>
      </c>
      <c r="J658" s="31">
        <f>VLOOKUP(Emp[[#This Row],[Bonus Criteria]], Bonus[],2,FALSE)</f>
        <v>2.4E-2</v>
      </c>
      <c r="K658" s="32">
        <f>Emp[[#This Row],[Salary]]+Emp[[#This Row],[Salary]]*Emp[[#This Row],[Bonus Percentage]]</f>
        <v>88637.440000000002</v>
      </c>
      <c r="L658"/>
      <c r="N658" s="28"/>
    </row>
    <row r="659" spans="1:14" x14ac:dyDescent="0.2">
      <c r="A659" t="s">
        <v>2202</v>
      </c>
      <c r="B659" t="s">
        <v>2203</v>
      </c>
      <c r="C659" t="s">
        <v>12</v>
      </c>
      <c r="D659" t="s">
        <v>23</v>
      </c>
      <c r="E659" s="3">
        <v>35830</v>
      </c>
      <c r="F659" s="3" t="s">
        <v>2650</v>
      </c>
      <c r="G659" t="s">
        <v>21</v>
      </c>
      <c r="H659" t="s">
        <v>28</v>
      </c>
      <c r="I659" s="28" t="str">
        <f t="shared" si="10"/>
        <v>Support|Average</v>
      </c>
      <c r="J659" s="31">
        <f>VLOOKUP(Emp[[#This Row],[Bonus Criteria]], Bonus[],2,FALSE)</f>
        <v>2.8000000000000001E-2</v>
      </c>
      <c r="K659" s="32">
        <f>Emp[[#This Row],[Salary]]+Emp[[#This Row],[Salary]]*Emp[[#This Row],[Bonus Percentage]]</f>
        <v>36833.24</v>
      </c>
      <c r="L659"/>
      <c r="N659" s="28"/>
    </row>
    <row r="660" spans="1:14" x14ac:dyDescent="0.2">
      <c r="A660" t="s">
        <v>2204</v>
      </c>
      <c r="B660" t="s">
        <v>2205</v>
      </c>
      <c r="C660" t="s">
        <v>12</v>
      </c>
      <c r="D660" t="s">
        <v>23</v>
      </c>
      <c r="E660" s="3">
        <v>53910</v>
      </c>
      <c r="F660" s="3" t="s">
        <v>2652</v>
      </c>
      <c r="G660" t="s">
        <v>21</v>
      </c>
      <c r="H660" t="s">
        <v>14</v>
      </c>
      <c r="I660" s="28" t="str">
        <f t="shared" si="10"/>
        <v>Support|Good</v>
      </c>
      <c r="J660" s="31">
        <f>VLOOKUP(Emp[[#This Row],[Bonus Criteria]], Bonus[],2,FALSE)</f>
        <v>4.9000000000000002E-2</v>
      </c>
      <c r="K660" s="32">
        <f>Emp[[#This Row],[Salary]]+Emp[[#This Row],[Salary]]*Emp[[#This Row],[Bonus Percentage]]</f>
        <v>56551.59</v>
      </c>
      <c r="L660"/>
      <c r="N660" s="28"/>
    </row>
    <row r="661" spans="1:14" x14ac:dyDescent="0.2">
      <c r="A661" t="s">
        <v>2206</v>
      </c>
      <c r="B661" t="s">
        <v>2207</v>
      </c>
      <c r="C661" t="s">
        <v>12</v>
      </c>
      <c r="D661" t="s">
        <v>13</v>
      </c>
      <c r="E661" s="3">
        <v>109870</v>
      </c>
      <c r="F661" s="3" t="s">
        <v>2657</v>
      </c>
      <c r="G661" t="s">
        <v>21</v>
      </c>
      <c r="H661" t="s">
        <v>28</v>
      </c>
      <c r="I661" s="28" t="str">
        <f t="shared" si="10"/>
        <v>Engineering|Average</v>
      </c>
      <c r="J661" s="31">
        <f>VLOOKUP(Emp[[#This Row],[Bonus Criteria]], Bonus[],2,FALSE)</f>
        <v>3.5000000000000003E-2</v>
      </c>
      <c r="K661" s="32">
        <f>Emp[[#This Row],[Salary]]+Emp[[#This Row],[Salary]]*Emp[[#This Row],[Bonus Percentage]]</f>
        <v>113715.45</v>
      </c>
      <c r="L661"/>
      <c r="N661" s="28"/>
    </row>
    <row r="662" spans="1:14" x14ac:dyDescent="0.2">
      <c r="A662" t="s">
        <v>2208</v>
      </c>
      <c r="B662" t="s">
        <v>2209</v>
      </c>
      <c r="C662" t="s">
        <v>7</v>
      </c>
      <c r="D662" t="s">
        <v>13</v>
      </c>
      <c r="E662" s="3">
        <v>61620</v>
      </c>
      <c r="F662" s="3" t="s">
        <v>2653</v>
      </c>
      <c r="G662" t="s">
        <v>17</v>
      </c>
      <c r="H662" t="s">
        <v>28</v>
      </c>
      <c r="I662" s="28" t="str">
        <f t="shared" si="10"/>
        <v>Engineering|Average</v>
      </c>
      <c r="J662" s="31">
        <f>VLOOKUP(Emp[[#This Row],[Bonus Criteria]], Bonus[],2,FALSE)</f>
        <v>3.5000000000000003E-2</v>
      </c>
      <c r="K662" s="32">
        <f>Emp[[#This Row],[Salary]]+Emp[[#This Row],[Salary]]*Emp[[#This Row],[Bonus Percentage]]</f>
        <v>63776.7</v>
      </c>
      <c r="L662"/>
      <c r="N662" s="28"/>
    </row>
    <row r="663" spans="1:14" x14ac:dyDescent="0.2">
      <c r="A663" t="s">
        <v>2210</v>
      </c>
      <c r="B663" t="s">
        <v>2211</v>
      </c>
      <c r="C663" t="s">
        <v>978</v>
      </c>
      <c r="D663" t="s">
        <v>27</v>
      </c>
      <c r="E663" s="3">
        <v>67960</v>
      </c>
      <c r="F663" s="3" t="s">
        <v>2653</v>
      </c>
      <c r="G663" t="s">
        <v>17</v>
      </c>
      <c r="H663" t="s">
        <v>28</v>
      </c>
      <c r="I663" s="28" t="str">
        <f t="shared" si="10"/>
        <v>Human Resources|Average</v>
      </c>
      <c r="J663" s="31">
        <f>VLOOKUP(Emp[[#This Row],[Bonus Criteria]], Bonus[],2,FALSE)</f>
        <v>2.7E-2</v>
      </c>
      <c r="K663" s="32">
        <f>Emp[[#This Row],[Salary]]+Emp[[#This Row],[Salary]]*Emp[[#This Row],[Bonus Percentage]]</f>
        <v>69794.92</v>
      </c>
      <c r="L663"/>
      <c r="N663" s="28"/>
    </row>
    <row r="664" spans="1:14" x14ac:dyDescent="0.2">
      <c r="A664" t="s">
        <v>2212</v>
      </c>
      <c r="B664" t="s">
        <v>1976</v>
      </c>
      <c r="C664" t="s">
        <v>12</v>
      </c>
      <c r="D664" t="s">
        <v>42</v>
      </c>
      <c r="E664" s="3">
        <v>57000</v>
      </c>
      <c r="F664" s="3" t="s">
        <v>2652</v>
      </c>
      <c r="G664" t="s">
        <v>17</v>
      </c>
      <c r="H664" t="s">
        <v>51</v>
      </c>
      <c r="I664" s="28" t="str">
        <f t="shared" si="10"/>
        <v>Training|Very Poor</v>
      </c>
      <c r="J664" s="31">
        <f>VLOOKUP(Emp[[#This Row],[Bonus Criteria]], Bonus[],2,FALSE)</f>
        <v>5.0000000000000001E-3</v>
      </c>
      <c r="K664" s="32">
        <f>Emp[[#This Row],[Salary]]+Emp[[#This Row],[Salary]]*Emp[[#This Row],[Bonus Percentage]]</f>
        <v>57285</v>
      </c>
      <c r="L664"/>
      <c r="N664" s="28"/>
    </row>
    <row r="665" spans="1:14" x14ac:dyDescent="0.2">
      <c r="A665" t="s">
        <v>2213</v>
      </c>
      <c r="B665" t="s">
        <v>2214</v>
      </c>
      <c r="C665" t="s">
        <v>7</v>
      </c>
      <c r="D665" t="s">
        <v>8</v>
      </c>
      <c r="E665" s="3">
        <v>70610</v>
      </c>
      <c r="F665" s="3" t="s">
        <v>2654</v>
      </c>
      <c r="G665" t="s">
        <v>9</v>
      </c>
      <c r="H665" t="s">
        <v>28</v>
      </c>
      <c r="I665" s="28" t="str">
        <f t="shared" si="10"/>
        <v>Sales|Average</v>
      </c>
      <c r="J665" s="31">
        <f>VLOOKUP(Emp[[#This Row],[Bonus Criteria]], Bonus[],2,FALSE)</f>
        <v>2.1000000000000001E-2</v>
      </c>
      <c r="K665" s="32">
        <f>Emp[[#This Row],[Salary]]+Emp[[#This Row],[Salary]]*Emp[[#This Row],[Bonus Percentage]]</f>
        <v>72092.81</v>
      </c>
      <c r="L665"/>
      <c r="N665" s="28"/>
    </row>
    <row r="666" spans="1:14" x14ac:dyDescent="0.2">
      <c r="A666" t="s">
        <v>2215</v>
      </c>
      <c r="B666" t="s">
        <v>2216</v>
      </c>
      <c r="C666" t="s">
        <v>12</v>
      </c>
      <c r="D666" t="s">
        <v>42</v>
      </c>
      <c r="E666" s="3">
        <v>51860</v>
      </c>
      <c r="F666" s="3" t="s">
        <v>2652</v>
      </c>
      <c r="G666" t="s">
        <v>17</v>
      </c>
      <c r="H666" t="s">
        <v>14</v>
      </c>
      <c r="I666" s="28" t="str">
        <f t="shared" si="10"/>
        <v>Training|Good</v>
      </c>
      <c r="J666" s="31">
        <f>VLOOKUP(Emp[[#This Row],[Bonus Criteria]], Bonus[],2,FALSE)</f>
        <v>5.8999999999999997E-2</v>
      </c>
      <c r="K666" s="32">
        <f>Emp[[#This Row],[Salary]]+Emp[[#This Row],[Salary]]*Emp[[#This Row],[Bonus Percentage]]</f>
        <v>54919.74</v>
      </c>
      <c r="L666"/>
      <c r="N666" s="28"/>
    </row>
    <row r="667" spans="1:14" x14ac:dyDescent="0.2">
      <c r="A667" t="s">
        <v>2217</v>
      </c>
      <c r="B667" t="s">
        <v>2218</v>
      </c>
      <c r="C667" t="s">
        <v>12</v>
      </c>
      <c r="D667" t="s">
        <v>13</v>
      </c>
      <c r="E667" s="3">
        <v>60130</v>
      </c>
      <c r="F667" s="3" t="s">
        <v>2653</v>
      </c>
      <c r="G667" t="s">
        <v>17</v>
      </c>
      <c r="H667" t="s">
        <v>28</v>
      </c>
      <c r="I667" s="28" t="str">
        <f t="shared" si="10"/>
        <v>Engineering|Average</v>
      </c>
      <c r="J667" s="31">
        <f>VLOOKUP(Emp[[#This Row],[Bonus Criteria]], Bonus[],2,FALSE)</f>
        <v>3.5000000000000003E-2</v>
      </c>
      <c r="K667" s="32">
        <f>Emp[[#This Row],[Salary]]+Emp[[#This Row],[Salary]]*Emp[[#This Row],[Bonus Percentage]]</f>
        <v>62234.55</v>
      </c>
      <c r="L667"/>
      <c r="N667" s="28"/>
    </row>
    <row r="668" spans="1:14" x14ac:dyDescent="0.2">
      <c r="A668" t="s">
        <v>2219</v>
      </c>
      <c r="B668" t="s">
        <v>2220</v>
      </c>
      <c r="C668" t="s">
        <v>7</v>
      </c>
      <c r="D668" t="s">
        <v>50</v>
      </c>
      <c r="E668" s="3">
        <v>72040</v>
      </c>
      <c r="F668" s="3" t="s">
        <v>2654</v>
      </c>
      <c r="G668" t="s">
        <v>21</v>
      </c>
      <c r="H668" t="s">
        <v>24</v>
      </c>
      <c r="I668" s="28" t="str">
        <f t="shared" si="10"/>
        <v>Research and Development|Poor</v>
      </c>
      <c r="J668" s="31">
        <f>VLOOKUP(Emp[[#This Row],[Bonus Criteria]], Bonus[],2,FALSE)</f>
        <v>0.02</v>
      </c>
      <c r="K668" s="32">
        <f>Emp[[#This Row],[Salary]]+Emp[[#This Row],[Salary]]*Emp[[#This Row],[Bonus Percentage]]</f>
        <v>73480.800000000003</v>
      </c>
      <c r="L668"/>
      <c r="N668" s="28"/>
    </row>
    <row r="669" spans="1:14" x14ac:dyDescent="0.2">
      <c r="A669" t="s">
        <v>2221</v>
      </c>
      <c r="B669" t="s">
        <v>2222</v>
      </c>
      <c r="C669" t="s">
        <v>12</v>
      </c>
      <c r="D669" t="s">
        <v>37</v>
      </c>
      <c r="E669" s="3">
        <v>108450</v>
      </c>
      <c r="F669" s="3" t="s">
        <v>2657</v>
      </c>
      <c r="G669" t="s">
        <v>9</v>
      </c>
      <c r="H669" t="s">
        <v>14</v>
      </c>
      <c r="I669" s="28" t="str">
        <f t="shared" si="10"/>
        <v>Product Management|Good</v>
      </c>
      <c r="J669" s="31">
        <f>VLOOKUP(Emp[[#This Row],[Bonus Criteria]], Bonus[],2,FALSE)</f>
        <v>4.1000000000000002E-2</v>
      </c>
      <c r="K669" s="32">
        <f>Emp[[#This Row],[Salary]]+Emp[[#This Row],[Salary]]*Emp[[#This Row],[Bonus Percentage]]</f>
        <v>112896.45</v>
      </c>
      <c r="L669"/>
      <c r="N669" s="28"/>
    </row>
    <row r="670" spans="1:14" x14ac:dyDescent="0.2">
      <c r="A670" t="s">
        <v>2223</v>
      </c>
      <c r="B670" t="s">
        <v>2224</v>
      </c>
      <c r="C670" t="s">
        <v>7</v>
      </c>
      <c r="D670" t="s">
        <v>67</v>
      </c>
      <c r="E670" s="3">
        <v>58260</v>
      </c>
      <c r="F670" s="3" t="s">
        <v>2652</v>
      </c>
      <c r="G670" t="s">
        <v>17</v>
      </c>
      <c r="H670" t="s">
        <v>28</v>
      </c>
      <c r="I670" s="28" t="str">
        <f t="shared" si="10"/>
        <v>Marketing|Average</v>
      </c>
      <c r="J670" s="31">
        <f>VLOOKUP(Emp[[#This Row],[Bonus Criteria]], Bonus[],2,FALSE)</f>
        <v>3.5000000000000003E-2</v>
      </c>
      <c r="K670" s="32">
        <f>Emp[[#This Row],[Salary]]+Emp[[#This Row],[Salary]]*Emp[[#This Row],[Bonus Percentage]]</f>
        <v>60299.1</v>
      </c>
      <c r="L670"/>
      <c r="N670" s="28"/>
    </row>
    <row r="671" spans="1:14" x14ac:dyDescent="0.2">
      <c r="A671" t="s">
        <v>2060</v>
      </c>
      <c r="B671" t="s">
        <v>2061</v>
      </c>
      <c r="C671" t="s">
        <v>7</v>
      </c>
      <c r="D671" t="s">
        <v>27</v>
      </c>
      <c r="E671" s="3">
        <v>106930</v>
      </c>
      <c r="F671" s="3" t="s">
        <v>2657</v>
      </c>
      <c r="G671" t="s">
        <v>21</v>
      </c>
      <c r="H671" t="s">
        <v>28</v>
      </c>
      <c r="I671" s="28" t="str">
        <f t="shared" si="10"/>
        <v>Human Resources|Average</v>
      </c>
      <c r="J671" s="31">
        <f>VLOOKUP(Emp[[#This Row],[Bonus Criteria]], Bonus[],2,FALSE)</f>
        <v>2.7E-2</v>
      </c>
      <c r="K671" s="32">
        <f>Emp[[#This Row],[Salary]]+Emp[[#This Row],[Salary]]*Emp[[#This Row],[Bonus Percentage]]</f>
        <v>109817.11</v>
      </c>
      <c r="L671"/>
      <c r="N671" s="28"/>
    </row>
    <row r="672" spans="1:14" x14ac:dyDescent="0.2">
      <c r="A672" t="s">
        <v>1505</v>
      </c>
      <c r="B672" t="s">
        <v>2225</v>
      </c>
      <c r="C672" t="s">
        <v>978</v>
      </c>
      <c r="D672" t="s">
        <v>50</v>
      </c>
      <c r="E672" s="3">
        <v>70020</v>
      </c>
      <c r="F672" s="3" t="s">
        <v>2654</v>
      </c>
      <c r="G672" t="s">
        <v>17</v>
      </c>
      <c r="H672" t="s">
        <v>28</v>
      </c>
      <c r="I672" s="28" t="str">
        <f t="shared" si="10"/>
        <v>Research and Development|Average</v>
      </c>
      <c r="J672" s="31">
        <f>VLOOKUP(Emp[[#This Row],[Bonus Criteria]], Bonus[],2,FALSE)</f>
        <v>3.3000000000000002E-2</v>
      </c>
      <c r="K672" s="32">
        <f>Emp[[#This Row],[Salary]]+Emp[[#This Row],[Salary]]*Emp[[#This Row],[Bonus Percentage]]</f>
        <v>72330.66</v>
      </c>
      <c r="L672"/>
      <c r="N672" s="28"/>
    </row>
    <row r="673" spans="1:14" x14ac:dyDescent="0.2">
      <c r="A673" t="s">
        <v>2226</v>
      </c>
      <c r="B673" t="s">
        <v>2227</v>
      </c>
      <c r="C673" t="s">
        <v>12</v>
      </c>
      <c r="D673" t="s">
        <v>27</v>
      </c>
      <c r="E673" s="3">
        <v>35670</v>
      </c>
      <c r="F673" s="3" t="s">
        <v>2650</v>
      </c>
      <c r="G673" t="s">
        <v>21</v>
      </c>
      <c r="H673" t="s">
        <v>28</v>
      </c>
      <c r="I673" s="28" t="str">
        <f t="shared" si="10"/>
        <v>Human Resources|Average</v>
      </c>
      <c r="J673" s="31">
        <f>VLOOKUP(Emp[[#This Row],[Bonus Criteria]], Bonus[],2,FALSE)</f>
        <v>2.7E-2</v>
      </c>
      <c r="K673" s="32">
        <f>Emp[[#This Row],[Salary]]+Emp[[#This Row],[Salary]]*Emp[[#This Row],[Bonus Percentage]]</f>
        <v>36633.089999999997</v>
      </c>
      <c r="L673"/>
      <c r="N673" s="28"/>
    </row>
    <row r="674" spans="1:14" x14ac:dyDescent="0.2">
      <c r="A674" t="s">
        <v>2228</v>
      </c>
      <c r="B674" t="s">
        <v>2229</v>
      </c>
      <c r="C674" t="s">
        <v>7</v>
      </c>
      <c r="D674" t="s">
        <v>53</v>
      </c>
      <c r="E674" s="3">
        <v>67630</v>
      </c>
      <c r="F674" s="3" t="s">
        <v>2653</v>
      </c>
      <c r="G674" t="s">
        <v>17</v>
      </c>
      <c r="H674" t="s">
        <v>28</v>
      </c>
      <c r="I674" s="28" t="str">
        <f t="shared" si="10"/>
        <v>Accounting|Average</v>
      </c>
      <c r="J674" s="31">
        <f>VLOOKUP(Emp[[#This Row],[Bonus Criteria]], Bonus[],2,FALSE)</f>
        <v>0.02</v>
      </c>
      <c r="K674" s="32">
        <f>Emp[[#This Row],[Salary]]+Emp[[#This Row],[Salary]]*Emp[[#This Row],[Bonus Percentage]]</f>
        <v>68982.600000000006</v>
      </c>
      <c r="L674"/>
      <c r="N674" s="28"/>
    </row>
    <row r="675" spans="1:14" x14ac:dyDescent="0.2">
      <c r="A675" t="s">
        <v>2230</v>
      </c>
      <c r="B675" t="s">
        <v>2231</v>
      </c>
      <c r="C675" t="s">
        <v>7</v>
      </c>
      <c r="D675" t="s">
        <v>8</v>
      </c>
      <c r="E675" s="3">
        <v>71030</v>
      </c>
      <c r="F675" s="3" t="s">
        <v>2654</v>
      </c>
      <c r="G675" t="s">
        <v>9</v>
      </c>
      <c r="H675" t="s">
        <v>28</v>
      </c>
      <c r="I675" s="28" t="str">
        <f t="shared" si="10"/>
        <v>Sales|Average</v>
      </c>
      <c r="J675" s="31">
        <f>VLOOKUP(Emp[[#This Row],[Bonus Criteria]], Bonus[],2,FALSE)</f>
        <v>2.1000000000000001E-2</v>
      </c>
      <c r="K675" s="32">
        <f>Emp[[#This Row],[Salary]]+Emp[[#This Row],[Salary]]*Emp[[#This Row],[Bonus Percentage]]</f>
        <v>72521.63</v>
      </c>
      <c r="L675"/>
      <c r="N675" s="28"/>
    </row>
    <row r="676" spans="1:14" x14ac:dyDescent="0.2">
      <c r="A676" t="s">
        <v>1801</v>
      </c>
      <c r="B676" t="s">
        <v>1802</v>
      </c>
      <c r="C676" t="s">
        <v>7</v>
      </c>
      <c r="D676" t="s">
        <v>50</v>
      </c>
      <c r="E676" s="3">
        <v>52750</v>
      </c>
      <c r="F676" s="3" t="s">
        <v>2652</v>
      </c>
      <c r="G676" t="s">
        <v>17</v>
      </c>
      <c r="H676" t="s">
        <v>28</v>
      </c>
      <c r="I676" s="28" t="str">
        <f t="shared" si="10"/>
        <v>Research and Development|Average</v>
      </c>
      <c r="J676" s="31">
        <f>VLOOKUP(Emp[[#This Row],[Bonus Criteria]], Bonus[],2,FALSE)</f>
        <v>3.3000000000000002E-2</v>
      </c>
      <c r="K676" s="32">
        <f>Emp[[#This Row],[Salary]]+Emp[[#This Row],[Salary]]*Emp[[#This Row],[Bonus Percentage]]</f>
        <v>54490.75</v>
      </c>
      <c r="L676"/>
      <c r="N676" s="28"/>
    </row>
    <row r="677" spans="1:14" x14ac:dyDescent="0.2">
      <c r="A677" t="s">
        <v>2232</v>
      </c>
      <c r="B677" t="s">
        <v>2233</v>
      </c>
      <c r="C677" t="s">
        <v>12</v>
      </c>
      <c r="D677" t="s">
        <v>23</v>
      </c>
      <c r="E677" s="3">
        <v>85670</v>
      </c>
      <c r="F677" s="3" t="s">
        <v>2655</v>
      </c>
      <c r="G677" t="s">
        <v>21</v>
      </c>
      <c r="H677" t="s">
        <v>28</v>
      </c>
      <c r="I677" s="28" t="str">
        <f t="shared" si="10"/>
        <v>Support|Average</v>
      </c>
      <c r="J677" s="31">
        <f>VLOOKUP(Emp[[#This Row],[Bonus Criteria]], Bonus[],2,FALSE)</f>
        <v>2.8000000000000001E-2</v>
      </c>
      <c r="K677" s="32">
        <f>Emp[[#This Row],[Salary]]+Emp[[#This Row],[Salary]]*Emp[[#This Row],[Bonus Percentage]]</f>
        <v>88068.76</v>
      </c>
      <c r="L677"/>
      <c r="N677" s="28"/>
    </row>
    <row r="678" spans="1:14" x14ac:dyDescent="0.2">
      <c r="A678" t="s">
        <v>2234</v>
      </c>
      <c r="B678" t="s">
        <v>2235</v>
      </c>
      <c r="C678" t="s">
        <v>7</v>
      </c>
      <c r="D678" t="s">
        <v>34</v>
      </c>
      <c r="E678" s="3">
        <v>61700</v>
      </c>
      <c r="F678" s="3" t="s">
        <v>2653</v>
      </c>
      <c r="G678" t="s">
        <v>21</v>
      </c>
      <c r="H678" t="s">
        <v>28</v>
      </c>
      <c r="I678" s="28" t="str">
        <f t="shared" si="10"/>
        <v>Business Development|Average</v>
      </c>
      <c r="J678" s="31">
        <f>VLOOKUP(Emp[[#This Row],[Bonus Criteria]], Bonus[],2,FALSE)</f>
        <v>2.4E-2</v>
      </c>
      <c r="K678" s="32">
        <f>Emp[[#This Row],[Salary]]+Emp[[#This Row],[Salary]]*Emp[[#This Row],[Bonus Percentage]]</f>
        <v>63180.800000000003</v>
      </c>
      <c r="L678"/>
      <c r="N678" s="28"/>
    </row>
    <row r="679" spans="1:14" x14ac:dyDescent="0.2">
      <c r="A679" t="s">
        <v>1184</v>
      </c>
      <c r="B679" t="s">
        <v>2236</v>
      </c>
      <c r="C679" t="s">
        <v>7</v>
      </c>
      <c r="D679" t="s">
        <v>20</v>
      </c>
      <c r="E679" s="3">
        <v>66140</v>
      </c>
      <c r="F679" s="3" t="s">
        <v>2653</v>
      </c>
      <c r="G679" t="s">
        <v>17</v>
      </c>
      <c r="H679" t="s">
        <v>14</v>
      </c>
      <c r="I679" s="28" t="str">
        <f t="shared" si="10"/>
        <v>Legal|Good</v>
      </c>
      <c r="J679" s="31">
        <f>VLOOKUP(Emp[[#This Row],[Bonus Criteria]], Bonus[],2,FALSE)</f>
        <v>5.3999999999999999E-2</v>
      </c>
      <c r="K679" s="32">
        <f>Emp[[#This Row],[Salary]]+Emp[[#This Row],[Salary]]*Emp[[#This Row],[Bonus Percentage]]</f>
        <v>69711.56</v>
      </c>
      <c r="L679"/>
      <c r="N679" s="28"/>
    </row>
    <row r="680" spans="1:14" x14ac:dyDescent="0.2">
      <c r="A680" t="s">
        <v>2237</v>
      </c>
      <c r="B680" t="s">
        <v>2238</v>
      </c>
      <c r="C680" t="s">
        <v>7</v>
      </c>
      <c r="D680" t="s">
        <v>67</v>
      </c>
      <c r="E680" s="3">
        <v>51860</v>
      </c>
      <c r="F680" s="3" t="s">
        <v>2652</v>
      </c>
      <c r="G680" t="s">
        <v>21</v>
      </c>
      <c r="H680" t="s">
        <v>14</v>
      </c>
      <c r="I680" s="28" t="str">
        <f t="shared" si="10"/>
        <v>Marketing|Good</v>
      </c>
      <c r="J680" s="31">
        <f>VLOOKUP(Emp[[#This Row],[Bonus Criteria]], Bonus[],2,FALSE)</f>
        <v>5.8000000000000003E-2</v>
      </c>
      <c r="K680" s="32">
        <f>Emp[[#This Row],[Salary]]+Emp[[#This Row],[Salary]]*Emp[[#This Row],[Bonus Percentage]]</f>
        <v>54867.88</v>
      </c>
      <c r="L680"/>
      <c r="N680" s="28"/>
    </row>
    <row r="681" spans="1:14" x14ac:dyDescent="0.2">
      <c r="A681" t="s">
        <v>1394</v>
      </c>
      <c r="B681" t="s">
        <v>1395</v>
      </c>
      <c r="C681" t="s">
        <v>7</v>
      </c>
      <c r="D681" t="s">
        <v>27</v>
      </c>
      <c r="E681" s="3">
        <v>52670</v>
      </c>
      <c r="F681" s="3" t="s">
        <v>2652</v>
      </c>
      <c r="G681" t="s">
        <v>17</v>
      </c>
      <c r="H681" t="s">
        <v>28</v>
      </c>
      <c r="I681" s="28" t="str">
        <f t="shared" si="10"/>
        <v>Human Resources|Average</v>
      </c>
      <c r="J681" s="31">
        <f>VLOOKUP(Emp[[#This Row],[Bonus Criteria]], Bonus[],2,FALSE)</f>
        <v>2.7E-2</v>
      </c>
      <c r="K681" s="32">
        <f>Emp[[#This Row],[Salary]]+Emp[[#This Row],[Salary]]*Emp[[#This Row],[Bonus Percentage]]</f>
        <v>54092.09</v>
      </c>
      <c r="L681"/>
      <c r="N681" s="28"/>
    </row>
    <row r="682" spans="1:14" x14ac:dyDescent="0.2">
      <c r="A682" t="s">
        <v>2241</v>
      </c>
      <c r="B682" t="s">
        <v>2242</v>
      </c>
      <c r="C682" t="s">
        <v>12</v>
      </c>
      <c r="D682" t="s">
        <v>34</v>
      </c>
      <c r="E682" s="3">
        <v>68980</v>
      </c>
      <c r="F682" s="3" t="s">
        <v>2653</v>
      </c>
      <c r="G682" t="s">
        <v>21</v>
      </c>
      <c r="H682" t="s">
        <v>28</v>
      </c>
      <c r="I682" s="28" t="str">
        <f t="shared" si="10"/>
        <v>Business Development|Average</v>
      </c>
      <c r="J682" s="31">
        <f>VLOOKUP(Emp[[#This Row],[Bonus Criteria]], Bonus[],2,FALSE)</f>
        <v>2.4E-2</v>
      </c>
      <c r="K682" s="32">
        <f>Emp[[#This Row],[Salary]]+Emp[[#This Row],[Salary]]*Emp[[#This Row],[Bonus Percentage]]</f>
        <v>70635.520000000004</v>
      </c>
      <c r="L682"/>
      <c r="N682" s="28"/>
    </row>
    <row r="683" spans="1:14" x14ac:dyDescent="0.2">
      <c r="A683" t="s">
        <v>2243</v>
      </c>
      <c r="B683" t="s">
        <v>2244</v>
      </c>
      <c r="C683" t="s">
        <v>12</v>
      </c>
      <c r="D683" t="s">
        <v>53</v>
      </c>
      <c r="E683" s="3">
        <v>29610</v>
      </c>
      <c r="F683" s="3" t="s">
        <v>2649</v>
      </c>
      <c r="G683" t="s">
        <v>17</v>
      </c>
      <c r="H683" t="s">
        <v>28</v>
      </c>
      <c r="I683" s="28" t="str">
        <f t="shared" si="10"/>
        <v>Accounting|Average</v>
      </c>
      <c r="J683" s="31">
        <f>VLOOKUP(Emp[[#This Row],[Bonus Criteria]], Bonus[],2,FALSE)</f>
        <v>0.02</v>
      </c>
      <c r="K683" s="32">
        <f>Emp[[#This Row],[Salary]]+Emp[[#This Row],[Salary]]*Emp[[#This Row],[Bonus Percentage]]</f>
        <v>30202.2</v>
      </c>
      <c r="L683"/>
      <c r="N683" s="28"/>
    </row>
    <row r="684" spans="1:14" x14ac:dyDescent="0.2">
      <c r="A684" t="s">
        <v>2245</v>
      </c>
      <c r="B684" t="s">
        <v>2246</v>
      </c>
      <c r="C684" t="s">
        <v>12</v>
      </c>
      <c r="D684" t="s">
        <v>13</v>
      </c>
      <c r="E684" s="3">
        <v>114430</v>
      </c>
      <c r="F684" s="3" t="s">
        <v>2658</v>
      </c>
      <c r="G684" t="s">
        <v>9</v>
      </c>
      <c r="H684" t="s">
        <v>14</v>
      </c>
      <c r="I684" s="28" t="str">
        <f t="shared" si="10"/>
        <v>Engineering|Good</v>
      </c>
      <c r="J684" s="31">
        <f>VLOOKUP(Emp[[#This Row],[Bonus Criteria]], Bonus[],2,FALSE)</f>
        <v>4.2999999999999997E-2</v>
      </c>
      <c r="K684" s="32">
        <f>Emp[[#This Row],[Salary]]+Emp[[#This Row],[Salary]]*Emp[[#This Row],[Bonus Percentage]]</f>
        <v>119350.49</v>
      </c>
      <c r="L684"/>
      <c r="N684" s="28"/>
    </row>
    <row r="685" spans="1:14" x14ac:dyDescent="0.2">
      <c r="A685" t="s">
        <v>2247</v>
      </c>
      <c r="B685" t="s">
        <v>2248</v>
      </c>
      <c r="C685" t="s">
        <v>7</v>
      </c>
      <c r="D685" t="s">
        <v>37</v>
      </c>
      <c r="E685" s="3">
        <v>53760</v>
      </c>
      <c r="F685" s="3" t="s">
        <v>2652</v>
      </c>
      <c r="G685" t="s">
        <v>17</v>
      </c>
      <c r="H685" t="s">
        <v>28</v>
      </c>
      <c r="I685" s="28" t="str">
        <f t="shared" si="10"/>
        <v>Product Management|Average</v>
      </c>
      <c r="J685" s="31">
        <f>VLOOKUP(Emp[[#This Row],[Bonus Criteria]], Bonus[],2,FALSE)</f>
        <v>3.2000000000000001E-2</v>
      </c>
      <c r="K685" s="32">
        <f>Emp[[#This Row],[Salary]]+Emp[[#This Row],[Salary]]*Emp[[#This Row],[Bonus Percentage]]</f>
        <v>55480.32</v>
      </c>
      <c r="L685"/>
      <c r="N685" s="28"/>
    </row>
    <row r="686" spans="1:14" x14ac:dyDescent="0.2">
      <c r="A686" t="s">
        <v>2249</v>
      </c>
      <c r="B686" t="s">
        <v>2250</v>
      </c>
      <c r="C686" t="s">
        <v>7</v>
      </c>
      <c r="D686" t="s">
        <v>8</v>
      </c>
      <c r="E686" s="3">
        <v>91310</v>
      </c>
      <c r="F686" s="3" t="s">
        <v>2656</v>
      </c>
      <c r="G686" t="s">
        <v>17</v>
      </c>
      <c r="H686" t="s">
        <v>28</v>
      </c>
      <c r="I686" s="28" t="str">
        <f t="shared" si="10"/>
        <v>Sales|Average</v>
      </c>
      <c r="J686" s="31">
        <f>VLOOKUP(Emp[[#This Row],[Bonus Criteria]], Bonus[],2,FALSE)</f>
        <v>2.1000000000000001E-2</v>
      </c>
      <c r="K686" s="32">
        <f>Emp[[#This Row],[Salary]]+Emp[[#This Row],[Salary]]*Emp[[#This Row],[Bonus Percentage]]</f>
        <v>93227.51</v>
      </c>
      <c r="L686"/>
      <c r="N686" s="28"/>
    </row>
    <row r="687" spans="1:14" x14ac:dyDescent="0.2">
      <c r="A687" t="s">
        <v>2251</v>
      </c>
      <c r="B687" t="s">
        <v>2252</v>
      </c>
      <c r="C687" t="s">
        <v>7</v>
      </c>
      <c r="D687" t="s">
        <v>31</v>
      </c>
      <c r="E687" s="3">
        <v>117840</v>
      </c>
      <c r="F687" s="3" t="s">
        <v>2658</v>
      </c>
      <c r="G687" t="s">
        <v>21</v>
      </c>
      <c r="H687" t="s">
        <v>28</v>
      </c>
      <c r="I687" s="28" t="str">
        <f t="shared" si="10"/>
        <v>Services|Average</v>
      </c>
      <c r="J687" s="31">
        <f>VLOOKUP(Emp[[#This Row],[Bonus Criteria]], Bonus[],2,FALSE)</f>
        <v>2.3E-2</v>
      </c>
      <c r="K687" s="32">
        <f>Emp[[#This Row],[Salary]]+Emp[[#This Row],[Salary]]*Emp[[#This Row],[Bonus Percentage]]</f>
        <v>120550.32</v>
      </c>
      <c r="L687"/>
      <c r="N687" s="28"/>
    </row>
    <row r="688" spans="1:14" x14ac:dyDescent="0.2">
      <c r="A688" t="s">
        <v>2253</v>
      </c>
      <c r="B688" t="s">
        <v>2254</v>
      </c>
      <c r="C688" t="s">
        <v>12</v>
      </c>
      <c r="D688" t="s">
        <v>37</v>
      </c>
      <c r="E688" s="3">
        <v>31830</v>
      </c>
      <c r="F688" s="3" t="s">
        <v>2650</v>
      </c>
      <c r="G688" t="s">
        <v>9</v>
      </c>
      <c r="H688" t="s">
        <v>28</v>
      </c>
      <c r="I688" s="28" t="str">
        <f t="shared" si="10"/>
        <v>Product Management|Average</v>
      </c>
      <c r="J688" s="31">
        <f>VLOOKUP(Emp[[#This Row],[Bonus Criteria]], Bonus[],2,FALSE)</f>
        <v>3.2000000000000001E-2</v>
      </c>
      <c r="K688" s="32">
        <f>Emp[[#This Row],[Salary]]+Emp[[#This Row],[Salary]]*Emp[[#This Row],[Bonus Percentage]]</f>
        <v>32848.559999999998</v>
      </c>
      <c r="L688"/>
      <c r="N688" s="28"/>
    </row>
    <row r="689" spans="1:14" x14ac:dyDescent="0.2">
      <c r="A689" t="s">
        <v>2255</v>
      </c>
      <c r="B689" t="s">
        <v>2256</v>
      </c>
      <c r="C689" t="s">
        <v>7</v>
      </c>
      <c r="D689" t="s">
        <v>13</v>
      </c>
      <c r="E689" s="3">
        <v>47360</v>
      </c>
      <c r="F689" s="3" t="s">
        <v>2651</v>
      </c>
      <c r="G689" t="s">
        <v>17</v>
      </c>
      <c r="H689" t="s">
        <v>24</v>
      </c>
      <c r="I689" s="28" t="str">
        <f t="shared" si="10"/>
        <v>Engineering|Poor</v>
      </c>
      <c r="J689" s="31">
        <f>VLOOKUP(Emp[[#This Row],[Bonus Criteria]], Bonus[],2,FALSE)</f>
        <v>1.0999999999999999E-2</v>
      </c>
      <c r="K689" s="32">
        <f>Emp[[#This Row],[Salary]]+Emp[[#This Row],[Salary]]*Emp[[#This Row],[Bonus Percentage]]</f>
        <v>47880.959999999999</v>
      </c>
      <c r="L689"/>
      <c r="N689" s="28"/>
    </row>
    <row r="690" spans="1:14" x14ac:dyDescent="0.2">
      <c r="A690" t="s">
        <v>1762</v>
      </c>
      <c r="B690" t="s">
        <v>2257</v>
      </c>
      <c r="C690" t="s">
        <v>12</v>
      </c>
      <c r="D690" t="s">
        <v>13</v>
      </c>
      <c r="E690" s="3">
        <v>86740</v>
      </c>
      <c r="F690" s="3" t="s">
        <v>2655</v>
      </c>
      <c r="G690" t="s">
        <v>9</v>
      </c>
      <c r="H690" t="s">
        <v>10</v>
      </c>
      <c r="I690" s="28" t="str">
        <f t="shared" si="10"/>
        <v>Engineering|Very Good</v>
      </c>
      <c r="J690" s="31">
        <f>VLOOKUP(Emp[[#This Row],[Bonus Criteria]], Bonus[],2,FALSE)</f>
        <v>6.0999999999999999E-2</v>
      </c>
      <c r="K690" s="32">
        <f>Emp[[#This Row],[Salary]]+Emp[[#This Row],[Salary]]*Emp[[#This Row],[Bonus Percentage]]</f>
        <v>92031.14</v>
      </c>
      <c r="L690"/>
      <c r="N690" s="28"/>
    </row>
    <row r="691" spans="1:14" x14ac:dyDescent="0.2">
      <c r="A691" t="s">
        <v>2258</v>
      </c>
      <c r="B691" t="s">
        <v>2259</v>
      </c>
      <c r="C691" t="s">
        <v>12</v>
      </c>
      <c r="D691" t="s">
        <v>23</v>
      </c>
      <c r="E691" s="3">
        <v>87400</v>
      </c>
      <c r="F691" s="3" t="s">
        <v>2655</v>
      </c>
      <c r="G691" t="s">
        <v>21</v>
      </c>
      <c r="H691" t="s">
        <v>28</v>
      </c>
      <c r="I691" s="28" t="str">
        <f t="shared" si="10"/>
        <v>Support|Average</v>
      </c>
      <c r="J691" s="31">
        <f>VLOOKUP(Emp[[#This Row],[Bonus Criteria]], Bonus[],2,FALSE)</f>
        <v>2.8000000000000001E-2</v>
      </c>
      <c r="K691" s="32">
        <f>Emp[[#This Row],[Salary]]+Emp[[#This Row],[Salary]]*Emp[[#This Row],[Bonus Percentage]]</f>
        <v>89847.2</v>
      </c>
      <c r="L691"/>
      <c r="N691" s="28"/>
    </row>
    <row r="692" spans="1:14" x14ac:dyDescent="0.2">
      <c r="A692" t="s">
        <v>2208</v>
      </c>
      <c r="B692" t="s">
        <v>2209</v>
      </c>
      <c r="C692" t="s">
        <v>7</v>
      </c>
      <c r="D692" t="s">
        <v>13</v>
      </c>
      <c r="E692" s="3">
        <v>61620</v>
      </c>
      <c r="F692" s="3" t="s">
        <v>2653</v>
      </c>
      <c r="G692" t="s">
        <v>9</v>
      </c>
      <c r="H692" t="s">
        <v>24</v>
      </c>
      <c r="I692" s="28" t="str">
        <f t="shared" si="10"/>
        <v>Engineering|Poor</v>
      </c>
      <c r="J692" s="31">
        <f>VLOOKUP(Emp[[#This Row],[Bonus Criteria]], Bonus[],2,FALSE)</f>
        <v>1.0999999999999999E-2</v>
      </c>
      <c r="K692" s="32">
        <f>Emp[[#This Row],[Salary]]+Emp[[#This Row],[Salary]]*Emp[[#This Row],[Bonus Percentage]]</f>
        <v>62297.82</v>
      </c>
      <c r="L692"/>
      <c r="N692" s="28"/>
    </row>
    <row r="693" spans="1:14" x14ac:dyDescent="0.2">
      <c r="A693" t="s">
        <v>2260</v>
      </c>
      <c r="B693" t="s">
        <v>2261</v>
      </c>
      <c r="C693" t="s">
        <v>12</v>
      </c>
      <c r="D693" t="s">
        <v>34</v>
      </c>
      <c r="E693" s="3">
        <v>75090</v>
      </c>
      <c r="F693" s="3" t="s">
        <v>2654</v>
      </c>
      <c r="G693" t="s">
        <v>9</v>
      </c>
      <c r="H693" t="s">
        <v>28</v>
      </c>
      <c r="I693" s="28" t="str">
        <f t="shared" si="10"/>
        <v>Business Development|Average</v>
      </c>
      <c r="J693" s="31">
        <f>VLOOKUP(Emp[[#This Row],[Bonus Criteria]], Bonus[],2,FALSE)</f>
        <v>2.4E-2</v>
      </c>
      <c r="K693" s="32">
        <f>Emp[[#This Row],[Salary]]+Emp[[#This Row],[Salary]]*Emp[[#This Row],[Bonus Percentage]]</f>
        <v>76892.160000000003</v>
      </c>
      <c r="L693"/>
      <c r="N693" s="28"/>
    </row>
    <row r="694" spans="1:14" x14ac:dyDescent="0.2">
      <c r="A694" t="s">
        <v>2262</v>
      </c>
      <c r="B694" t="s">
        <v>2263</v>
      </c>
      <c r="C694" t="s">
        <v>7</v>
      </c>
      <c r="D694" t="s">
        <v>53</v>
      </c>
      <c r="E694" s="3">
        <v>78020</v>
      </c>
      <c r="F694" s="3" t="s">
        <v>2654</v>
      </c>
      <c r="G694" t="s">
        <v>21</v>
      </c>
      <c r="H694" t="s">
        <v>28</v>
      </c>
      <c r="I694" s="28" t="str">
        <f t="shared" si="10"/>
        <v>Accounting|Average</v>
      </c>
      <c r="J694" s="31">
        <f>VLOOKUP(Emp[[#This Row],[Bonus Criteria]], Bonus[],2,FALSE)</f>
        <v>0.02</v>
      </c>
      <c r="K694" s="32">
        <f>Emp[[#This Row],[Salary]]+Emp[[#This Row],[Salary]]*Emp[[#This Row],[Bonus Percentage]]</f>
        <v>79580.399999999994</v>
      </c>
      <c r="L694"/>
      <c r="N694" s="28"/>
    </row>
    <row r="695" spans="1:14" x14ac:dyDescent="0.2">
      <c r="A695" t="s">
        <v>1127</v>
      </c>
      <c r="B695" t="s">
        <v>1128</v>
      </c>
      <c r="C695" t="s">
        <v>7</v>
      </c>
      <c r="D695" t="s">
        <v>31</v>
      </c>
      <c r="E695" s="3">
        <v>88690</v>
      </c>
      <c r="F695" s="3" t="s">
        <v>2655</v>
      </c>
      <c r="G695" t="s">
        <v>17</v>
      </c>
      <c r="H695" t="s">
        <v>10</v>
      </c>
      <c r="I695" s="28" t="str">
        <f t="shared" si="10"/>
        <v>Services|Very Good</v>
      </c>
      <c r="J695" s="31">
        <f>VLOOKUP(Emp[[#This Row],[Bonus Criteria]], Bonus[],2,FALSE)</f>
        <v>7.1999999999999995E-2</v>
      </c>
      <c r="K695" s="32">
        <f>Emp[[#This Row],[Salary]]+Emp[[#This Row],[Salary]]*Emp[[#This Row],[Bonus Percentage]]</f>
        <v>95075.68</v>
      </c>
      <c r="L695"/>
      <c r="N695" s="28"/>
    </row>
    <row r="696" spans="1:14" x14ac:dyDescent="0.2">
      <c r="A696" t="s">
        <v>2264</v>
      </c>
      <c r="B696" t="s">
        <v>2265</v>
      </c>
      <c r="C696" t="s">
        <v>12</v>
      </c>
      <c r="D696" t="s">
        <v>50</v>
      </c>
      <c r="E696" s="3">
        <v>92340</v>
      </c>
      <c r="F696" s="3" t="s">
        <v>2656</v>
      </c>
      <c r="G696" t="s">
        <v>21</v>
      </c>
      <c r="H696" t="s">
        <v>14</v>
      </c>
      <c r="I696" s="28" t="str">
        <f t="shared" si="10"/>
        <v>Research and Development|Good</v>
      </c>
      <c r="J696" s="31">
        <f>VLOOKUP(Emp[[#This Row],[Bonus Criteria]], Bonus[],2,FALSE)</f>
        <v>5.3999999999999999E-2</v>
      </c>
      <c r="K696" s="32">
        <f>Emp[[#This Row],[Salary]]+Emp[[#This Row],[Salary]]*Emp[[#This Row],[Bonus Percentage]]</f>
        <v>97326.36</v>
      </c>
      <c r="L696"/>
      <c r="N696" s="28"/>
    </row>
    <row r="697" spans="1:14" x14ac:dyDescent="0.2">
      <c r="A697" t="s">
        <v>1760</v>
      </c>
      <c r="B697" t="s">
        <v>1761</v>
      </c>
      <c r="C697" t="s">
        <v>12</v>
      </c>
      <c r="D697" t="s">
        <v>34</v>
      </c>
      <c r="E697" s="3">
        <v>80700</v>
      </c>
      <c r="F697" s="3" t="s">
        <v>2655</v>
      </c>
      <c r="G697" t="s">
        <v>17</v>
      </c>
      <c r="H697" t="s">
        <v>24</v>
      </c>
      <c r="I697" s="28" t="str">
        <f t="shared" si="10"/>
        <v>Business Development|Poor</v>
      </c>
      <c r="J697" s="31">
        <f>VLOOKUP(Emp[[#This Row],[Bonus Criteria]], Bonus[],2,FALSE)</f>
        <v>1.7999999999999999E-2</v>
      </c>
      <c r="K697" s="32">
        <f>Emp[[#This Row],[Salary]]+Emp[[#This Row],[Salary]]*Emp[[#This Row],[Bonus Percentage]]</f>
        <v>82152.600000000006</v>
      </c>
      <c r="L697"/>
      <c r="N697" s="28"/>
    </row>
    <row r="698" spans="1:14" x14ac:dyDescent="0.2">
      <c r="A698" t="s">
        <v>2266</v>
      </c>
      <c r="B698" t="s">
        <v>2267</v>
      </c>
      <c r="C698" t="s">
        <v>12</v>
      </c>
      <c r="D698" t="s">
        <v>34</v>
      </c>
      <c r="E698" s="3">
        <v>58830</v>
      </c>
      <c r="F698" s="3" t="s">
        <v>2652</v>
      </c>
      <c r="G698" t="s">
        <v>17</v>
      </c>
      <c r="H698" t="s">
        <v>24</v>
      </c>
      <c r="I698" s="28" t="str">
        <f t="shared" si="10"/>
        <v>Business Development|Poor</v>
      </c>
      <c r="J698" s="31">
        <f>VLOOKUP(Emp[[#This Row],[Bonus Criteria]], Bonus[],2,FALSE)</f>
        <v>1.7999999999999999E-2</v>
      </c>
      <c r="K698" s="32">
        <f>Emp[[#This Row],[Salary]]+Emp[[#This Row],[Salary]]*Emp[[#This Row],[Bonus Percentage]]</f>
        <v>59888.94</v>
      </c>
      <c r="L698"/>
      <c r="N698" s="28"/>
    </row>
    <row r="699" spans="1:14" x14ac:dyDescent="0.2">
      <c r="A699" t="s">
        <v>2268</v>
      </c>
      <c r="B699" t="s">
        <v>2269</v>
      </c>
      <c r="C699" t="s">
        <v>12</v>
      </c>
      <c r="D699" t="s">
        <v>50</v>
      </c>
      <c r="E699" s="3">
        <v>32140</v>
      </c>
      <c r="F699" s="3" t="s">
        <v>2650</v>
      </c>
      <c r="G699" t="s">
        <v>21</v>
      </c>
      <c r="H699" t="s">
        <v>14</v>
      </c>
      <c r="I699" s="28" t="str">
        <f t="shared" si="10"/>
        <v>Research and Development|Good</v>
      </c>
      <c r="J699" s="31">
        <f>VLOOKUP(Emp[[#This Row],[Bonus Criteria]], Bonus[],2,FALSE)</f>
        <v>5.3999999999999999E-2</v>
      </c>
      <c r="K699" s="32">
        <f>Emp[[#This Row],[Salary]]+Emp[[#This Row],[Salary]]*Emp[[#This Row],[Bonus Percentage]]</f>
        <v>33875.56</v>
      </c>
      <c r="L699"/>
      <c r="N699" s="28"/>
    </row>
    <row r="700" spans="1:14" x14ac:dyDescent="0.2">
      <c r="A700" t="s">
        <v>2270</v>
      </c>
      <c r="B700" t="s">
        <v>2271</v>
      </c>
      <c r="C700" t="s">
        <v>7</v>
      </c>
      <c r="D700" t="s">
        <v>53</v>
      </c>
      <c r="E700" s="3">
        <v>102520</v>
      </c>
      <c r="F700" s="3" t="s">
        <v>2657</v>
      </c>
      <c r="G700" t="s">
        <v>17</v>
      </c>
      <c r="H700" t="s">
        <v>24</v>
      </c>
      <c r="I700" s="28" t="str">
        <f t="shared" si="10"/>
        <v>Accounting|Poor</v>
      </c>
      <c r="J700" s="31">
        <f>VLOOKUP(Emp[[#This Row],[Bonus Criteria]], Bonus[],2,FALSE)</f>
        <v>1.2E-2</v>
      </c>
      <c r="K700" s="32">
        <f>Emp[[#This Row],[Salary]]+Emp[[#This Row],[Salary]]*Emp[[#This Row],[Bonus Percentage]]</f>
        <v>103750.24</v>
      </c>
      <c r="L700"/>
      <c r="N700" s="28"/>
    </row>
    <row r="701" spans="1:14" x14ac:dyDescent="0.2">
      <c r="A701" t="s">
        <v>2272</v>
      </c>
      <c r="B701" t="s">
        <v>2273</v>
      </c>
      <c r="C701" t="s">
        <v>7</v>
      </c>
      <c r="D701" t="s">
        <v>27</v>
      </c>
      <c r="E701" s="3">
        <v>79590</v>
      </c>
      <c r="F701" s="3" t="s">
        <v>2654</v>
      </c>
      <c r="G701" t="s">
        <v>17</v>
      </c>
      <c r="H701" t="s">
        <v>51</v>
      </c>
      <c r="I701" s="28" t="str">
        <f t="shared" si="10"/>
        <v>Human Resources|Very Poor</v>
      </c>
      <c r="J701" s="31">
        <f>VLOOKUP(Emp[[#This Row],[Bonus Criteria]], Bonus[],2,FALSE)</f>
        <v>5.0000000000000001E-3</v>
      </c>
      <c r="K701" s="32">
        <f>Emp[[#This Row],[Salary]]+Emp[[#This Row],[Salary]]*Emp[[#This Row],[Bonus Percentage]]</f>
        <v>79987.95</v>
      </c>
      <c r="L701"/>
      <c r="N701" s="28"/>
    </row>
    <row r="702" spans="1:14" x14ac:dyDescent="0.2">
      <c r="A702" t="s">
        <v>2274</v>
      </c>
      <c r="B702" t="s">
        <v>2275</v>
      </c>
      <c r="C702" t="s">
        <v>12</v>
      </c>
      <c r="D702" t="s">
        <v>23</v>
      </c>
      <c r="E702" s="3">
        <v>28970</v>
      </c>
      <c r="F702" s="3" t="s">
        <v>2649</v>
      </c>
      <c r="G702" t="s">
        <v>9</v>
      </c>
      <c r="H702" t="s">
        <v>10</v>
      </c>
      <c r="I702" s="28" t="str">
        <f t="shared" si="10"/>
        <v>Support|Very Good</v>
      </c>
      <c r="J702" s="31">
        <f>VLOOKUP(Emp[[#This Row],[Bonus Criteria]], Bonus[],2,FALSE)</f>
        <v>7.5999999999999998E-2</v>
      </c>
      <c r="K702" s="32">
        <f>Emp[[#This Row],[Salary]]+Emp[[#This Row],[Salary]]*Emp[[#This Row],[Bonus Percentage]]</f>
        <v>31171.72</v>
      </c>
      <c r="L702"/>
      <c r="N702" s="28"/>
    </row>
    <row r="703" spans="1:14" x14ac:dyDescent="0.2">
      <c r="A703" t="s">
        <v>2276</v>
      </c>
      <c r="B703" t="s">
        <v>2277</v>
      </c>
      <c r="C703" t="s">
        <v>12</v>
      </c>
      <c r="D703" t="s">
        <v>27</v>
      </c>
      <c r="E703" s="3">
        <v>92700</v>
      </c>
      <c r="F703" s="3" t="s">
        <v>2656</v>
      </c>
      <c r="G703" t="s">
        <v>21</v>
      </c>
      <c r="H703" t="s">
        <v>28</v>
      </c>
      <c r="I703" s="28" t="str">
        <f t="shared" si="10"/>
        <v>Human Resources|Average</v>
      </c>
      <c r="J703" s="31">
        <f>VLOOKUP(Emp[[#This Row],[Bonus Criteria]], Bonus[],2,FALSE)</f>
        <v>2.7E-2</v>
      </c>
      <c r="K703" s="32">
        <f>Emp[[#This Row],[Salary]]+Emp[[#This Row],[Salary]]*Emp[[#This Row],[Bonus Percentage]]</f>
        <v>95202.9</v>
      </c>
      <c r="L703"/>
      <c r="N703" s="28"/>
    </row>
    <row r="704" spans="1:14" x14ac:dyDescent="0.2">
      <c r="A704" t="s">
        <v>2278</v>
      </c>
      <c r="B704" t="s">
        <v>2279</v>
      </c>
      <c r="C704" t="s">
        <v>12</v>
      </c>
      <c r="D704" t="s">
        <v>53</v>
      </c>
      <c r="E704" s="3">
        <v>36150</v>
      </c>
      <c r="F704" s="3" t="s">
        <v>2650</v>
      </c>
      <c r="G704" t="s">
        <v>21</v>
      </c>
      <c r="H704" t="s">
        <v>24</v>
      </c>
      <c r="I704" s="28" t="str">
        <f t="shared" si="10"/>
        <v>Accounting|Poor</v>
      </c>
      <c r="J704" s="31">
        <f>VLOOKUP(Emp[[#This Row],[Bonus Criteria]], Bonus[],2,FALSE)</f>
        <v>1.2E-2</v>
      </c>
      <c r="K704" s="32">
        <f>Emp[[#This Row],[Salary]]+Emp[[#This Row],[Salary]]*Emp[[#This Row],[Bonus Percentage]]</f>
        <v>36583.800000000003</v>
      </c>
      <c r="L704"/>
      <c r="N704" s="28"/>
    </row>
    <row r="705" spans="1:14" x14ac:dyDescent="0.2">
      <c r="A705" t="s">
        <v>2239</v>
      </c>
      <c r="B705" t="s">
        <v>2240</v>
      </c>
      <c r="C705" t="s">
        <v>12</v>
      </c>
      <c r="D705" t="s">
        <v>20</v>
      </c>
      <c r="E705" s="3">
        <v>61210</v>
      </c>
      <c r="F705" s="3" t="s">
        <v>2653</v>
      </c>
      <c r="G705" t="s">
        <v>17</v>
      </c>
      <c r="H705" t="s">
        <v>28</v>
      </c>
      <c r="I705" s="28" t="str">
        <f t="shared" si="10"/>
        <v>Legal|Average</v>
      </c>
      <c r="J705" s="31">
        <f>VLOOKUP(Emp[[#This Row],[Bonus Criteria]], Bonus[],2,FALSE)</f>
        <v>2.1000000000000001E-2</v>
      </c>
      <c r="K705" s="32">
        <f>Emp[[#This Row],[Salary]]+Emp[[#This Row],[Salary]]*Emp[[#This Row],[Bonus Percentage]]</f>
        <v>62495.41</v>
      </c>
      <c r="L705"/>
      <c r="N705" s="28"/>
    </row>
    <row r="706" spans="1:14" x14ac:dyDescent="0.2">
      <c r="A706" t="s">
        <v>2280</v>
      </c>
      <c r="B706" t="s">
        <v>2281</v>
      </c>
      <c r="C706" t="s">
        <v>7</v>
      </c>
      <c r="D706" t="s">
        <v>53</v>
      </c>
      <c r="E706" s="3">
        <v>52960</v>
      </c>
      <c r="F706" s="3" t="s">
        <v>2652</v>
      </c>
      <c r="G706" t="s">
        <v>9</v>
      </c>
      <c r="H706" t="s">
        <v>28</v>
      </c>
      <c r="I706" s="28" t="str">
        <f t="shared" ref="I706:I769" si="11">D706&amp;"|"&amp;H706</f>
        <v>Accounting|Average</v>
      </c>
      <c r="J706" s="31">
        <f>VLOOKUP(Emp[[#This Row],[Bonus Criteria]], Bonus[],2,FALSE)</f>
        <v>0.02</v>
      </c>
      <c r="K706" s="32">
        <f>Emp[[#This Row],[Salary]]+Emp[[#This Row],[Salary]]*Emp[[#This Row],[Bonus Percentage]]</f>
        <v>54019.199999999997</v>
      </c>
      <c r="L706"/>
      <c r="N706" s="28"/>
    </row>
    <row r="707" spans="1:14" x14ac:dyDescent="0.2">
      <c r="A707" t="s">
        <v>2282</v>
      </c>
      <c r="B707" t="s">
        <v>2283</v>
      </c>
      <c r="C707" t="s">
        <v>12</v>
      </c>
      <c r="D707" t="s">
        <v>37</v>
      </c>
      <c r="E707" s="3">
        <v>31920</v>
      </c>
      <c r="F707" s="3" t="s">
        <v>2650</v>
      </c>
      <c r="G707" t="s">
        <v>21</v>
      </c>
      <c r="H707" t="s">
        <v>28</v>
      </c>
      <c r="I707" s="28" t="str">
        <f t="shared" si="11"/>
        <v>Product Management|Average</v>
      </c>
      <c r="J707" s="31">
        <f>VLOOKUP(Emp[[#This Row],[Bonus Criteria]], Bonus[],2,FALSE)</f>
        <v>3.2000000000000001E-2</v>
      </c>
      <c r="K707" s="32">
        <f>Emp[[#This Row],[Salary]]+Emp[[#This Row],[Salary]]*Emp[[#This Row],[Bonus Percentage]]</f>
        <v>32941.440000000002</v>
      </c>
      <c r="L707"/>
      <c r="N707" s="28"/>
    </row>
    <row r="708" spans="1:14" x14ac:dyDescent="0.2">
      <c r="A708" t="s">
        <v>2284</v>
      </c>
      <c r="B708" t="s">
        <v>2285</v>
      </c>
      <c r="C708" t="s">
        <v>12</v>
      </c>
      <c r="D708" t="s">
        <v>37</v>
      </c>
      <c r="E708" s="3">
        <v>104210</v>
      </c>
      <c r="F708" s="3" t="s">
        <v>2657</v>
      </c>
      <c r="G708" t="s">
        <v>17</v>
      </c>
      <c r="H708" t="s">
        <v>10</v>
      </c>
      <c r="I708" s="28" t="str">
        <f t="shared" si="11"/>
        <v>Product Management|Very Good</v>
      </c>
      <c r="J708" s="31">
        <f>VLOOKUP(Emp[[#This Row],[Bonus Criteria]], Bonus[],2,FALSE)</f>
        <v>6.2E-2</v>
      </c>
      <c r="K708" s="32">
        <f>Emp[[#This Row],[Salary]]+Emp[[#This Row],[Salary]]*Emp[[#This Row],[Bonus Percentage]]</f>
        <v>110671.02</v>
      </c>
      <c r="L708"/>
      <c r="N708" s="28"/>
    </row>
    <row r="709" spans="1:14" x14ac:dyDescent="0.2">
      <c r="A709" t="s">
        <v>1556</v>
      </c>
      <c r="B709" t="s">
        <v>1557</v>
      </c>
      <c r="C709" t="s">
        <v>12</v>
      </c>
      <c r="D709" t="s">
        <v>37</v>
      </c>
      <c r="E709" s="3">
        <v>38440</v>
      </c>
      <c r="F709" s="3" t="s">
        <v>2650</v>
      </c>
      <c r="G709" t="s">
        <v>17</v>
      </c>
      <c r="H709" t="s">
        <v>24</v>
      </c>
      <c r="I709" s="28" t="str">
        <f t="shared" si="11"/>
        <v>Product Management|Poor</v>
      </c>
      <c r="J709" s="31">
        <f>VLOOKUP(Emp[[#This Row],[Bonus Criteria]], Bonus[],2,FALSE)</f>
        <v>0.01</v>
      </c>
      <c r="K709" s="32">
        <f>Emp[[#This Row],[Salary]]+Emp[[#This Row],[Salary]]*Emp[[#This Row],[Bonus Percentage]]</f>
        <v>38824.400000000001</v>
      </c>
      <c r="L709"/>
      <c r="N709" s="28"/>
    </row>
    <row r="710" spans="1:14" x14ac:dyDescent="0.2">
      <c r="A710" t="s">
        <v>2245</v>
      </c>
      <c r="B710" t="s">
        <v>2246</v>
      </c>
      <c r="C710" t="s">
        <v>12</v>
      </c>
      <c r="D710" t="s">
        <v>13</v>
      </c>
      <c r="E710" s="3">
        <v>114430</v>
      </c>
      <c r="F710" s="3" t="s">
        <v>2658</v>
      </c>
      <c r="G710" t="s">
        <v>21</v>
      </c>
      <c r="H710" t="s">
        <v>10</v>
      </c>
      <c r="I710" s="28" t="str">
        <f t="shared" si="11"/>
        <v>Engineering|Very Good</v>
      </c>
      <c r="J710" s="31">
        <f>VLOOKUP(Emp[[#This Row],[Bonus Criteria]], Bonus[],2,FALSE)</f>
        <v>6.0999999999999999E-2</v>
      </c>
      <c r="K710" s="32">
        <f>Emp[[#This Row],[Salary]]+Emp[[#This Row],[Salary]]*Emp[[#This Row],[Bonus Percentage]]</f>
        <v>121410.23</v>
      </c>
      <c r="L710"/>
      <c r="N710" s="28"/>
    </row>
    <row r="711" spans="1:14" x14ac:dyDescent="0.2">
      <c r="A711" t="s">
        <v>1554</v>
      </c>
      <c r="B711" t="s">
        <v>1555</v>
      </c>
      <c r="C711" t="s">
        <v>7</v>
      </c>
      <c r="D711" t="s">
        <v>37</v>
      </c>
      <c r="E711" s="3">
        <v>104340</v>
      </c>
      <c r="F711" s="3" t="s">
        <v>2657</v>
      </c>
      <c r="G711" t="s">
        <v>21</v>
      </c>
      <c r="H711" t="s">
        <v>24</v>
      </c>
      <c r="I711" s="28" t="str">
        <f t="shared" si="11"/>
        <v>Product Management|Poor</v>
      </c>
      <c r="J711" s="31">
        <f>VLOOKUP(Emp[[#This Row],[Bonus Criteria]], Bonus[],2,FALSE)</f>
        <v>0.01</v>
      </c>
      <c r="K711" s="32">
        <f>Emp[[#This Row],[Salary]]+Emp[[#This Row],[Salary]]*Emp[[#This Row],[Bonus Percentage]]</f>
        <v>105383.4</v>
      </c>
      <c r="L711"/>
      <c r="N711" s="28"/>
    </row>
    <row r="712" spans="1:14" x14ac:dyDescent="0.2">
      <c r="A712" t="s">
        <v>2286</v>
      </c>
      <c r="B712" t="s">
        <v>2287</v>
      </c>
      <c r="C712" t="s">
        <v>7</v>
      </c>
      <c r="D712" t="s">
        <v>67</v>
      </c>
      <c r="E712" s="3">
        <v>40750</v>
      </c>
      <c r="F712" s="3" t="s">
        <v>2651</v>
      </c>
      <c r="G712" t="s">
        <v>9</v>
      </c>
      <c r="H712" t="s">
        <v>51</v>
      </c>
      <c r="I712" s="28" t="str">
        <f t="shared" si="11"/>
        <v>Marketing|Very Poor</v>
      </c>
      <c r="J712" s="31">
        <f>VLOOKUP(Emp[[#This Row],[Bonus Criteria]], Bonus[],2,FALSE)</f>
        <v>5.0000000000000001E-3</v>
      </c>
      <c r="K712" s="32">
        <f>Emp[[#This Row],[Salary]]+Emp[[#This Row],[Salary]]*Emp[[#This Row],[Bonus Percentage]]</f>
        <v>40953.75</v>
      </c>
      <c r="L712"/>
      <c r="N712" s="28"/>
    </row>
    <row r="713" spans="1:14" x14ac:dyDescent="0.2">
      <c r="A713" t="s">
        <v>2288</v>
      </c>
      <c r="B713" t="s">
        <v>2289</v>
      </c>
      <c r="C713" t="s">
        <v>12</v>
      </c>
      <c r="D713" t="s">
        <v>42</v>
      </c>
      <c r="E713" s="3">
        <v>98020</v>
      </c>
      <c r="F713" s="3" t="s">
        <v>2656</v>
      </c>
      <c r="G713" t="s">
        <v>17</v>
      </c>
      <c r="H713" t="s">
        <v>10</v>
      </c>
      <c r="I713" s="28" t="str">
        <f t="shared" si="11"/>
        <v>Training|Very Good</v>
      </c>
      <c r="J713" s="31">
        <f>VLOOKUP(Emp[[#This Row],[Bonus Criteria]], Bonus[],2,FALSE)</f>
        <v>6.3E-2</v>
      </c>
      <c r="K713" s="32">
        <f>Emp[[#This Row],[Salary]]+Emp[[#This Row],[Salary]]*Emp[[#This Row],[Bonus Percentage]]</f>
        <v>104195.26</v>
      </c>
      <c r="L713"/>
      <c r="N713" s="28"/>
    </row>
    <row r="714" spans="1:14" x14ac:dyDescent="0.2">
      <c r="A714" t="s">
        <v>2290</v>
      </c>
      <c r="B714" t="s">
        <v>2291</v>
      </c>
      <c r="C714" t="s">
        <v>12</v>
      </c>
      <c r="D714" t="s">
        <v>8</v>
      </c>
      <c r="E714" s="3">
        <v>96620</v>
      </c>
      <c r="F714" s="3" t="s">
        <v>2656</v>
      </c>
      <c r="G714" t="s">
        <v>9</v>
      </c>
      <c r="H714" t="s">
        <v>24</v>
      </c>
      <c r="I714" s="28" t="str">
        <f t="shared" si="11"/>
        <v>Sales|Poor</v>
      </c>
      <c r="J714" s="31">
        <f>VLOOKUP(Emp[[#This Row],[Bonus Criteria]], Bonus[],2,FALSE)</f>
        <v>1.2E-2</v>
      </c>
      <c r="K714" s="32">
        <f>Emp[[#This Row],[Salary]]+Emp[[#This Row],[Salary]]*Emp[[#This Row],[Bonus Percentage]]</f>
        <v>97779.44</v>
      </c>
      <c r="L714"/>
      <c r="N714" s="28"/>
    </row>
    <row r="715" spans="1:14" x14ac:dyDescent="0.2">
      <c r="A715" t="s">
        <v>2160</v>
      </c>
      <c r="B715" t="s">
        <v>2292</v>
      </c>
      <c r="C715" t="s">
        <v>7</v>
      </c>
      <c r="D715" t="s">
        <v>50</v>
      </c>
      <c r="E715" s="3">
        <v>40400</v>
      </c>
      <c r="F715" s="3" t="s">
        <v>2651</v>
      </c>
      <c r="G715" t="s">
        <v>17</v>
      </c>
      <c r="H715" t="s">
        <v>10</v>
      </c>
      <c r="I715" s="28" t="str">
        <f t="shared" si="11"/>
        <v>Research and Development|Very Good</v>
      </c>
      <c r="J715" s="31">
        <f>VLOOKUP(Emp[[#This Row],[Bonus Criteria]], Bonus[],2,FALSE)</f>
        <v>8.4000000000000005E-2</v>
      </c>
      <c r="K715" s="32">
        <f>Emp[[#This Row],[Salary]]+Emp[[#This Row],[Salary]]*Emp[[#This Row],[Bonus Percentage]]</f>
        <v>43793.599999999999</v>
      </c>
      <c r="L715"/>
      <c r="N715" s="28"/>
    </row>
    <row r="716" spans="1:14" x14ac:dyDescent="0.2">
      <c r="A716" t="s">
        <v>2293</v>
      </c>
      <c r="B716" t="s">
        <v>2294</v>
      </c>
      <c r="C716" t="s">
        <v>7</v>
      </c>
      <c r="D716" t="s">
        <v>37</v>
      </c>
      <c r="E716" s="3">
        <v>81220</v>
      </c>
      <c r="F716" s="3" t="s">
        <v>2655</v>
      </c>
      <c r="G716" t="s">
        <v>9</v>
      </c>
      <c r="H716" t="s">
        <v>24</v>
      </c>
      <c r="I716" s="28" t="str">
        <f t="shared" si="11"/>
        <v>Product Management|Poor</v>
      </c>
      <c r="J716" s="31">
        <f>VLOOKUP(Emp[[#This Row],[Bonus Criteria]], Bonus[],2,FALSE)</f>
        <v>0.01</v>
      </c>
      <c r="K716" s="32">
        <f>Emp[[#This Row],[Salary]]+Emp[[#This Row],[Salary]]*Emp[[#This Row],[Bonus Percentage]]</f>
        <v>82032.2</v>
      </c>
      <c r="L716"/>
      <c r="N716" s="28"/>
    </row>
    <row r="717" spans="1:14" x14ac:dyDescent="0.2">
      <c r="A717" t="s">
        <v>1529</v>
      </c>
      <c r="B717" t="s">
        <v>2295</v>
      </c>
      <c r="C717" t="s">
        <v>7</v>
      </c>
      <c r="D717" t="s">
        <v>50</v>
      </c>
      <c r="E717" s="3">
        <v>75880</v>
      </c>
      <c r="F717" s="3" t="s">
        <v>2654</v>
      </c>
      <c r="G717" t="s">
        <v>9</v>
      </c>
      <c r="H717" t="s">
        <v>28</v>
      </c>
      <c r="I717" s="28" t="str">
        <f t="shared" si="11"/>
        <v>Research and Development|Average</v>
      </c>
      <c r="J717" s="31">
        <f>VLOOKUP(Emp[[#This Row],[Bonus Criteria]], Bonus[],2,FALSE)</f>
        <v>3.3000000000000002E-2</v>
      </c>
      <c r="K717" s="32">
        <f>Emp[[#This Row],[Salary]]+Emp[[#This Row],[Salary]]*Emp[[#This Row],[Bonus Percentage]]</f>
        <v>78384.039999999994</v>
      </c>
      <c r="L717"/>
      <c r="N717" s="28"/>
    </row>
    <row r="718" spans="1:14" x14ac:dyDescent="0.2">
      <c r="A718" t="s">
        <v>1352</v>
      </c>
      <c r="B718" t="s">
        <v>2296</v>
      </c>
      <c r="C718" t="s">
        <v>12</v>
      </c>
      <c r="D718" t="s">
        <v>37</v>
      </c>
      <c r="E718" s="3">
        <v>91930</v>
      </c>
      <c r="F718" s="3" t="s">
        <v>2656</v>
      </c>
      <c r="G718" t="s">
        <v>21</v>
      </c>
      <c r="H718" t="s">
        <v>28</v>
      </c>
      <c r="I718" s="28" t="str">
        <f t="shared" si="11"/>
        <v>Product Management|Average</v>
      </c>
      <c r="J718" s="31">
        <f>VLOOKUP(Emp[[#This Row],[Bonus Criteria]], Bonus[],2,FALSE)</f>
        <v>3.2000000000000001E-2</v>
      </c>
      <c r="K718" s="32">
        <f>Emp[[#This Row],[Salary]]+Emp[[#This Row],[Salary]]*Emp[[#This Row],[Bonus Percentage]]</f>
        <v>94871.76</v>
      </c>
      <c r="L718"/>
      <c r="N718" s="28"/>
    </row>
    <row r="719" spans="1:14" x14ac:dyDescent="0.2">
      <c r="A719" t="s">
        <v>2297</v>
      </c>
      <c r="B719" t="s">
        <v>2298</v>
      </c>
      <c r="C719" t="s">
        <v>12</v>
      </c>
      <c r="D719" t="s">
        <v>13</v>
      </c>
      <c r="E719" s="3">
        <v>107790</v>
      </c>
      <c r="F719" s="3" t="s">
        <v>2657</v>
      </c>
      <c r="G719" t="s">
        <v>21</v>
      </c>
      <c r="H719" t="s">
        <v>28</v>
      </c>
      <c r="I719" s="28" t="str">
        <f t="shared" si="11"/>
        <v>Engineering|Average</v>
      </c>
      <c r="J719" s="31">
        <f>VLOOKUP(Emp[[#This Row],[Bonus Criteria]], Bonus[],2,FALSE)</f>
        <v>3.5000000000000003E-2</v>
      </c>
      <c r="K719" s="32">
        <f>Emp[[#This Row],[Salary]]+Emp[[#This Row],[Salary]]*Emp[[#This Row],[Bonus Percentage]]</f>
        <v>111562.65</v>
      </c>
      <c r="L719"/>
      <c r="N719" s="28"/>
    </row>
    <row r="720" spans="1:14" x14ac:dyDescent="0.2">
      <c r="A720" t="s">
        <v>2299</v>
      </c>
      <c r="B720" t="s">
        <v>2300</v>
      </c>
      <c r="C720" t="s">
        <v>12</v>
      </c>
      <c r="D720" t="s">
        <v>37</v>
      </c>
      <c r="E720" s="3">
        <v>69970</v>
      </c>
      <c r="F720" s="3" t="s">
        <v>2653</v>
      </c>
      <c r="G720" t="s">
        <v>17</v>
      </c>
      <c r="H720" t="s">
        <v>28</v>
      </c>
      <c r="I720" s="28" t="str">
        <f t="shared" si="11"/>
        <v>Product Management|Average</v>
      </c>
      <c r="J720" s="31">
        <f>VLOOKUP(Emp[[#This Row],[Bonus Criteria]], Bonus[],2,FALSE)</f>
        <v>3.2000000000000001E-2</v>
      </c>
      <c r="K720" s="32">
        <f>Emp[[#This Row],[Salary]]+Emp[[#This Row],[Salary]]*Emp[[#This Row],[Bonus Percentage]]</f>
        <v>72209.039999999994</v>
      </c>
      <c r="L720"/>
      <c r="N720" s="28"/>
    </row>
    <row r="721" spans="1:14" x14ac:dyDescent="0.2">
      <c r="A721" t="s">
        <v>1015</v>
      </c>
      <c r="B721" t="s">
        <v>1254</v>
      </c>
      <c r="C721" t="s">
        <v>12</v>
      </c>
      <c r="D721" t="s">
        <v>13</v>
      </c>
      <c r="E721" s="3">
        <v>44300</v>
      </c>
      <c r="F721" s="3" t="s">
        <v>2651</v>
      </c>
      <c r="G721" t="s">
        <v>9</v>
      </c>
      <c r="H721" t="s">
        <v>24</v>
      </c>
      <c r="I721" s="28" t="str">
        <f t="shared" si="11"/>
        <v>Engineering|Poor</v>
      </c>
      <c r="J721" s="31">
        <f>VLOOKUP(Emp[[#This Row],[Bonus Criteria]], Bonus[],2,FALSE)</f>
        <v>1.0999999999999999E-2</v>
      </c>
      <c r="K721" s="32">
        <f>Emp[[#This Row],[Salary]]+Emp[[#This Row],[Salary]]*Emp[[#This Row],[Bonus Percentage]]</f>
        <v>44787.3</v>
      </c>
      <c r="L721"/>
      <c r="N721" s="28"/>
    </row>
    <row r="722" spans="1:14" x14ac:dyDescent="0.2">
      <c r="A722" t="s">
        <v>2301</v>
      </c>
      <c r="B722" t="s">
        <v>2302</v>
      </c>
      <c r="C722" t="s">
        <v>12</v>
      </c>
      <c r="D722" t="s">
        <v>53</v>
      </c>
      <c r="E722" s="3">
        <v>114180</v>
      </c>
      <c r="F722" s="3" t="s">
        <v>2658</v>
      </c>
      <c r="G722" t="s">
        <v>9</v>
      </c>
      <c r="H722" t="s">
        <v>10</v>
      </c>
      <c r="I722" s="28" t="str">
        <f t="shared" si="11"/>
        <v>Accounting|Very Good</v>
      </c>
      <c r="J722" s="31">
        <f>VLOOKUP(Emp[[#This Row],[Bonus Criteria]], Bonus[],2,FALSE)</f>
        <v>7.0999999999999994E-2</v>
      </c>
      <c r="K722" s="32">
        <f>Emp[[#This Row],[Salary]]+Emp[[#This Row],[Salary]]*Emp[[#This Row],[Bonus Percentage]]</f>
        <v>122286.78</v>
      </c>
      <c r="L722"/>
      <c r="N722" s="28"/>
    </row>
    <row r="723" spans="1:14" x14ac:dyDescent="0.2">
      <c r="A723" t="s">
        <v>2303</v>
      </c>
      <c r="B723" t="s">
        <v>2304</v>
      </c>
      <c r="C723" t="s">
        <v>7</v>
      </c>
      <c r="D723" t="s">
        <v>27</v>
      </c>
      <c r="E723" s="3">
        <v>85330</v>
      </c>
      <c r="F723" s="3" t="s">
        <v>2655</v>
      </c>
      <c r="G723" t="s">
        <v>17</v>
      </c>
      <c r="H723" t="s">
        <v>28</v>
      </c>
      <c r="I723" s="28" t="str">
        <f t="shared" si="11"/>
        <v>Human Resources|Average</v>
      </c>
      <c r="J723" s="31">
        <f>VLOOKUP(Emp[[#This Row],[Bonus Criteria]], Bonus[],2,FALSE)</f>
        <v>2.7E-2</v>
      </c>
      <c r="K723" s="32">
        <f>Emp[[#This Row],[Salary]]+Emp[[#This Row],[Salary]]*Emp[[#This Row],[Bonus Percentage]]</f>
        <v>87633.91</v>
      </c>
      <c r="L723"/>
      <c r="N723" s="28"/>
    </row>
    <row r="724" spans="1:14" x14ac:dyDescent="0.2">
      <c r="A724" t="s">
        <v>2305</v>
      </c>
      <c r="B724" t="s">
        <v>2306</v>
      </c>
      <c r="C724" t="s">
        <v>12</v>
      </c>
      <c r="D724" t="s">
        <v>8</v>
      </c>
      <c r="E724" s="3">
        <v>36820</v>
      </c>
      <c r="F724" s="3" t="s">
        <v>2650</v>
      </c>
      <c r="G724" t="s">
        <v>17</v>
      </c>
      <c r="H724" t="s">
        <v>14</v>
      </c>
      <c r="I724" s="28" t="str">
        <f t="shared" si="11"/>
        <v>Sales|Good</v>
      </c>
      <c r="J724" s="31">
        <f>VLOOKUP(Emp[[#This Row],[Bonus Criteria]], Bonus[],2,FALSE)</f>
        <v>5.0999999999999997E-2</v>
      </c>
      <c r="K724" s="32">
        <f>Emp[[#This Row],[Salary]]+Emp[[#This Row],[Salary]]*Emp[[#This Row],[Bonus Percentage]]</f>
        <v>38697.82</v>
      </c>
      <c r="L724"/>
      <c r="N724" s="28"/>
    </row>
    <row r="725" spans="1:14" x14ac:dyDescent="0.2">
      <c r="A725" t="s">
        <v>2307</v>
      </c>
      <c r="B725" t="s">
        <v>2308</v>
      </c>
      <c r="C725" t="s">
        <v>7</v>
      </c>
      <c r="D725" t="s">
        <v>67</v>
      </c>
      <c r="E725" s="3">
        <v>116890</v>
      </c>
      <c r="F725" s="3" t="s">
        <v>2658</v>
      </c>
      <c r="G725" t="s">
        <v>21</v>
      </c>
      <c r="H725" t="s">
        <v>28</v>
      </c>
      <c r="I725" s="28" t="str">
        <f t="shared" si="11"/>
        <v>Marketing|Average</v>
      </c>
      <c r="J725" s="31">
        <f>VLOOKUP(Emp[[#This Row],[Bonus Criteria]], Bonus[],2,FALSE)</f>
        <v>3.5000000000000003E-2</v>
      </c>
      <c r="K725" s="32">
        <f>Emp[[#This Row],[Salary]]+Emp[[#This Row],[Salary]]*Emp[[#This Row],[Bonus Percentage]]</f>
        <v>120981.15</v>
      </c>
      <c r="L725"/>
      <c r="N725" s="28"/>
    </row>
    <row r="726" spans="1:14" x14ac:dyDescent="0.2">
      <c r="A726" t="s">
        <v>2309</v>
      </c>
      <c r="B726" t="s">
        <v>2310</v>
      </c>
      <c r="C726" t="s">
        <v>7</v>
      </c>
      <c r="D726" t="s">
        <v>50</v>
      </c>
      <c r="E726" s="3">
        <v>78710</v>
      </c>
      <c r="F726" s="3" t="s">
        <v>2654</v>
      </c>
      <c r="G726" t="s">
        <v>21</v>
      </c>
      <c r="H726" t="s">
        <v>24</v>
      </c>
      <c r="I726" s="28" t="str">
        <f t="shared" si="11"/>
        <v>Research and Development|Poor</v>
      </c>
      <c r="J726" s="31">
        <f>VLOOKUP(Emp[[#This Row],[Bonus Criteria]], Bonus[],2,FALSE)</f>
        <v>0.02</v>
      </c>
      <c r="K726" s="32">
        <f>Emp[[#This Row],[Salary]]+Emp[[#This Row],[Salary]]*Emp[[#This Row],[Bonus Percentage]]</f>
        <v>80284.2</v>
      </c>
      <c r="L726"/>
      <c r="N726" s="28"/>
    </row>
    <row r="727" spans="1:14" x14ac:dyDescent="0.2">
      <c r="A727" t="s">
        <v>2311</v>
      </c>
      <c r="B727" t="s">
        <v>2312</v>
      </c>
      <c r="C727" t="s">
        <v>12</v>
      </c>
      <c r="D727" t="s">
        <v>53</v>
      </c>
      <c r="E727" s="3">
        <v>86470</v>
      </c>
      <c r="F727" s="3" t="s">
        <v>2655</v>
      </c>
      <c r="G727" t="s">
        <v>21</v>
      </c>
      <c r="H727" t="s">
        <v>28</v>
      </c>
      <c r="I727" s="28" t="str">
        <f t="shared" si="11"/>
        <v>Accounting|Average</v>
      </c>
      <c r="J727" s="31">
        <f>VLOOKUP(Emp[[#This Row],[Bonus Criteria]], Bonus[],2,FALSE)</f>
        <v>0.02</v>
      </c>
      <c r="K727" s="32">
        <f>Emp[[#This Row],[Salary]]+Emp[[#This Row],[Salary]]*Emp[[#This Row],[Bonus Percentage]]</f>
        <v>88199.4</v>
      </c>
      <c r="L727"/>
      <c r="N727" s="28"/>
    </row>
    <row r="728" spans="1:14" x14ac:dyDescent="0.2">
      <c r="A728" t="s">
        <v>1841</v>
      </c>
      <c r="B728" t="s">
        <v>1842</v>
      </c>
      <c r="C728" t="s">
        <v>12</v>
      </c>
      <c r="D728" t="s">
        <v>50</v>
      </c>
      <c r="E728" s="3">
        <v>35980</v>
      </c>
      <c r="F728" s="3" t="s">
        <v>2650</v>
      </c>
      <c r="G728" t="s">
        <v>9</v>
      </c>
      <c r="H728" t="s">
        <v>14</v>
      </c>
      <c r="I728" s="28" t="str">
        <f t="shared" si="11"/>
        <v>Research and Development|Good</v>
      </c>
      <c r="J728" s="31">
        <f>VLOOKUP(Emp[[#This Row],[Bonus Criteria]], Bonus[],2,FALSE)</f>
        <v>5.3999999999999999E-2</v>
      </c>
      <c r="K728" s="32">
        <f>Emp[[#This Row],[Salary]]+Emp[[#This Row],[Salary]]*Emp[[#This Row],[Bonus Percentage]]</f>
        <v>37922.92</v>
      </c>
      <c r="L728"/>
      <c r="N728" s="28"/>
    </row>
    <row r="729" spans="1:14" x14ac:dyDescent="0.2">
      <c r="A729" t="s">
        <v>2313</v>
      </c>
      <c r="B729" t="s">
        <v>2314</v>
      </c>
      <c r="C729" t="s">
        <v>12</v>
      </c>
      <c r="D729" t="s">
        <v>23</v>
      </c>
      <c r="E729" s="3">
        <v>77110</v>
      </c>
      <c r="F729" s="3" t="s">
        <v>2654</v>
      </c>
      <c r="G729" t="s">
        <v>17</v>
      </c>
      <c r="H729" t="s">
        <v>28</v>
      </c>
      <c r="I729" s="28" t="str">
        <f t="shared" si="11"/>
        <v>Support|Average</v>
      </c>
      <c r="J729" s="31">
        <f>VLOOKUP(Emp[[#This Row],[Bonus Criteria]], Bonus[],2,FALSE)</f>
        <v>2.8000000000000001E-2</v>
      </c>
      <c r="K729" s="32">
        <f>Emp[[#This Row],[Salary]]+Emp[[#This Row],[Salary]]*Emp[[#This Row],[Bonus Percentage]]</f>
        <v>79269.08</v>
      </c>
      <c r="L729"/>
      <c r="N729" s="28"/>
    </row>
    <row r="730" spans="1:14" x14ac:dyDescent="0.2">
      <c r="A730" t="s">
        <v>2315</v>
      </c>
      <c r="B730" t="s">
        <v>2316</v>
      </c>
      <c r="C730" t="s">
        <v>12</v>
      </c>
      <c r="D730" t="s">
        <v>37</v>
      </c>
      <c r="E730" s="3">
        <v>86570</v>
      </c>
      <c r="F730" s="3" t="s">
        <v>2655</v>
      </c>
      <c r="G730" t="s">
        <v>21</v>
      </c>
      <c r="H730" t="s">
        <v>51</v>
      </c>
      <c r="I730" s="28" t="str">
        <f t="shared" si="11"/>
        <v>Product Management|Very Poor</v>
      </c>
      <c r="J730" s="31">
        <f>VLOOKUP(Emp[[#This Row],[Bonus Criteria]], Bonus[],2,FALSE)</f>
        <v>5.0000000000000001E-3</v>
      </c>
      <c r="K730" s="32">
        <f>Emp[[#This Row],[Salary]]+Emp[[#This Row],[Salary]]*Emp[[#This Row],[Bonus Percentage]]</f>
        <v>87002.85</v>
      </c>
      <c r="L730"/>
      <c r="N730" s="28"/>
    </row>
    <row r="731" spans="1:14" x14ac:dyDescent="0.2">
      <c r="A731" t="s">
        <v>2317</v>
      </c>
      <c r="B731" t="s">
        <v>2318</v>
      </c>
      <c r="C731" t="s">
        <v>7</v>
      </c>
      <c r="D731" t="s">
        <v>34</v>
      </c>
      <c r="E731" s="3">
        <v>117850</v>
      </c>
      <c r="F731" s="3" t="s">
        <v>2658</v>
      </c>
      <c r="G731" t="s">
        <v>21</v>
      </c>
      <c r="H731" t="s">
        <v>14</v>
      </c>
      <c r="I731" s="28" t="str">
        <f t="shared" si="11"/>
        <v>Business Development|Good</v>
      </c>
      <c r="J731" s="31">
        <f>VLOOKUP(Emp[[#This Row],[Bonus Criteria]], Bonus[],2,FALSE)</f>
        <v>0.05</v>
      </c>
      <c r="K731" s="32">
        <f>Emp[[#This Row],[Salary]]+Emp[[#This Row],[Salary]]*Emp[[#This Row],[Bonus Percentage]]</f>
        <v>123742.5</v>
      </c>
      <c r="L731"/>
      <c r="N731" s="28"/>
    </row>
    <row r="732" spans="1:14" x14ac:dyDescent="0.2">
      <c r="A732" t="s">
        <v>2319</v>
      </c>
      <c r="B732" t="s">
        <v>2320</v>
      </c>
      <c r="C732" t="s">
        <v>12</v>
      </c>
      <c r="D732" t="s">
        <v>53</v>
      </c>
      <c r="E732" s="3">
        <v>80030</v>
      </c>
      <c r="F732" s="3" t="s">
        <v>2655</v>
      </c>
      <c r="G732" t="s">
        <v>21</v>
      </c>
      <c r="H732" t="s">
        <v>24</v>
      </c>
      <c r="I732" s="28" t="str">
        <f t="shared" si="11"/>
        <v>Accounting|Poor</v>
      </c>
      <c r="J732" s="31">
        <f>VLOOKUP(Emp[[#This Row],[Bonus Criteria]], Bonus[],2,FALSE)</f>
        <v>1.2E-2</v>
      </c>
      <c r="K732" s="32">
        <f>Emp[[#This Row],[Salary]]+Emp[[#This Row],[Salary]]*Emp[[#This Row],[Bonus Percentage]]</f>
        <v>80990.36</v>
      </c>
      <c r="L732"/>
      <c r="N732" s="28"/>
    </row>
    <row r="733" spans="1:14" x14ac:dyDescent="0.2">
      <c r="A733" t="s">
        <v>2321</v>
      </c>
      <c r="B733" t="s">
        <v>2322</v>
      </c>
      <c r="C733" t="s">
        <v>7</v>
      </c>
      <c r="D733" t="s">
        <v>27</v>
      </c>
      <c r="E733" s="3">
        <v>76320</v>
      </c>
      <c r="F733" s="3" t="s">
        <v>2654</v>
      </c>
      <c r="G733" t="s">
        <v>9</v>
      </c>
      <c r="H733" t="s">
        <v>14</v>
      </c>
      <c r="I733" s="28" t="str">
        <f t="shared" si="11"/>
        <v>Human Resources|Good</v>
      </c>
      <c r="J733" s="31">
        <f>VLOOKUP(Emp[[#This Row],[Bonus Criteria]], Bonus[],2,FALSE)</f>
        <v>5.3999999999999999E-2</v>
      </c>
      <c r="K733" s="32">
        <f>Emp[[#This Row],[Salary]]+Emp[[#This Row],[Salary]]*Emp[[#This Row],[Bonus Percentage]]</f>
        <v>80441.279999999999</v>
      </c>
      <c r="L733"/>
      <c r="N733" s="28"/>
    </row>
    <row r="734" spans="1:14" x14ac:dyDescent="0.2">
      <c r="A734" t="s">
        <v>2323</v>
      </c>
      <c r="B734" t="s">
        <v>2324</v>
      </c>
      <c r="C734" t="s">
        <v>7</v>
      </c>
      <c r="D734" t="s">
        <v>23</v>
      </c>
      <c r="E734" s="3">
        <v>110730</v>
      </c>
      <c r="F734" s="3" t="s">
        <v>2658</v>
      </c>
      <c r="G734" t="s">
        <v>17</v>
      </c>
      <c r="H734" t="s">
        <v>10</v>
      </c>
      <c r="I734" s="28" t="str">
        <f t="shared" si="11"/>
        <v>Support|Very Good</v>
      </c>
      <c r="J734" s="31">
        <f>VLOOKUP(Emp[[#This Row],[Bonus Criteria]], Bonus[],2,FALSE)</f>
        <v>7.5999999999999998E-2</v>
      </c>
      <c r="K734" s="32">
        <f>Emp[[#This Row],[Salary]]+Emp[[#This Row],[Salary]]*Emp[[#This Row],[Bonus Percentage]]</f>
        <v>119145.48</v>
      </c>
      <c r="L734"/>
      <c r="N734" s="28"/>
    </row>
    <row r="735" spans="1:14" x14ac:dyDescent="0.2">
      <c r="A735" t="s">
        <v>2325</v>
      </c>
      <c r="B735" t="s">
        <v>2326</v>
      </c>
      <c r="C735" t="s">
        <v>12</v>
      </c>
      <c r="D735" t="s">
        <v>42</v>
      </c>
      <c r="E735" s="3">
        <v>86990</v>
      </c>
      <c r="F735" s="3" t="s">
        <v>2655</v>
      </c>
      <c r="G735" t="s">
        <v>17</v>
      </c>
      <c r="H735" t="s">
        <v>24</v>
      </c>
      <c r="I735" s="28" t="str">
        <f t="shared" si="11"/>
        <v>Training|Poor</v>
      </c>
      <c r="J735" s="31">
        <f>VLOOKUP(Emp[[#This Row],[Bonus Criteria]], Bonus[],2,FALSE)</f>
        <v>1.9E-2</v>
      </c>
      <c r="K735" s="32">
        <f>Emp[[#This Row],[Salary]]+Emp[[#This Row],[Salary]]*Emp[[#This Row],[Bonus Percentage]]</f>
        <v>88642.81</v>
      </c>
      <c r="L735"/>
      <c r="N735" s="28"/>
    </row>
    <row r="736" spans="1:14" x14ac:dyDescent="0.2">
      <c r="A736" t="s">
        <v>2327</v>
      </c>
      <c r="B736" t="s">
        <v>2328</v>
      </c>
      <c r="C736" t="s">
        <v>7</v>
      </c>
      <c r="D736" t="s">
        <v>67</v>
      </c>
      <c r="E736" s="3">
        <v>74410</v>
      </c>
      <c r="F736" s="3" t="s">
        <v>2654</v>
      </c>
      <c r="G736" t="s">
        <v>17</v>
      </c>
      <c r="H736" t="s">
        <v>14</v>
      </c>
      <c r="I736" s="28" t="str">
        <f t="shared" si="11"/>
        <v>Marketing|Good</v>
      </c>
      <c r="J736" s="31">
        <f>VLOOKUP(Emp[[#This Row],[Bonus Criteria]], Bonus[],2,FALSE)</f>
        <v>5.8000000000000003E-2</v>
      </c>
      <c r="K736" s="32">
        <f>Emp[[#This Row],[Salary]]+Emp[[#This Row],[Salary]]*Emp[[#This Row],[Bonus Percentage]]</f>
        <v>78725.78</v>
      </c>
      <c r="L736"/>
      <c r="N736" s="28"/>
    </row>
    <row r="737" spans="1:14" x14ac:dyDescent="0.2">
      <c r="A737" t="s">
        <v>2329</v>
      </c>
      <c r="B737" t="s">
        <v>2330</v>
      </c>
      <c r="C737" t="s">
        <v>7</v>
      </c>
      <c r="D737" t="s">
        <v>67</v>
      </c>
      <c r="E737" s="3">
        <v>87610</v>
      </c>
      <c r="F737" s="3" t="s">
        <v>2655</v>
      </c>
      <c r="G737" t="s">
        <v>9</v>
      </c>
      <c r="H737" t="s">
        <v>14</v>
      </c>
      <c r="I737" s="28" t="str">
        <f t="shared" si="11"/>
        <v>Marketing|Good</v>
      </c>
      <c r="J737" s="31">
        <f>VLOOKUP(Emp[[#This Row],[Bonus Criteria]], Bonus[],2,FALSE)</f>
        <v>5.8000000000000003E-2</v>
      </c>
      <c r="K737" s="32">
        <f>Emp[[#This Row],[Salary]]+Emp[[#This Row],[Salary]]*Emp[[#This Row],[Bonus Percentage]]</f>
        <v>92691.38</v>
      </c>
      <c r="L737"/>
      <c r="N737" s="28"/>
    </row>
    <row r="738" spans="1:14" x14ac:dyDescent="0.2">
      <c r="A738" t="s">
        <v>2116</v>
      </c>
      <c r="B738" t="s">
        <v>2331</v>
      </c>
      <c r="C738" t="s">
        <v>12</v>
      </c>
      <c r="D738" t="s">
        <v>34</v>
      </c>
      <c r="E738" s="3">
        <v>103340</v>
      </c>
      <c r="F738" s="3" t="s">
        <v>2657</v>
      </c>
      <c r="G738" t="s">
        <v>17</v>
      </c>
      <c r="H738" t="s">
        <v>14</v>
      </c>
      <c r="I738" s="28" t="str">
        <f t="shared" si="11"/>
        <v>Business Development|Good</v>
      </c>
      <c r="J738" s="31">
        <f>VLOOKUP(Emp[[#This Row],[Bonus Criteria]], Bonus[],2,FALSE)</f>
        <v>0.05</v>
      </c>
      <c r="K738" s="32">
        <f>Emp[[#This Row],[Salary]]+Emp[[#This Row],[Salary]]*Emp[[#This Row],[Bonus Percentage]]</f>
        <v>108507</v>
      </c>
      <c r="L738"/>
      <c r="N738" s="28"/>
    </row>
    <row r="739" spans="1:14" x14ac:dyDescent="0.2">
      <c r="A739" t="s">
        <v>2332</v>
      </c>
      <c r="B739" t="s">
        <v>2333</v>
      </c>
      <c r="C739" t="s">
        <v>12</v>
      </c>
      <c r="D739" t="s">
        <v>34</v>
      </c>
      <c r="E739" s="3">
        <v>46470</v>
      </c>
      <c r="F739" s="3" t="s">
        <v>2651</v>
      </c>
      <c r="G739" t="s">
        <v>21</v>
      </c>
      <c r="H739" t="s">
        <v>28</v>
      </c>
      <c r="I739" s="28" t="str">
        <f t="shared" si="11"/>
        <v>Business Development|Average</v>
      </c>
      <c r="J739" s="31">
        <f>VLOOKUP(Emp[[#This Row],[Bonus Criteria]], Bonus[],2,FALSE)</f>
        <v>2.4E-2</v>
      </c>
      <c r="K739" s="32">
        <f>Emp[[#This Row],[Salary]]+Emp[[#This Row],[Salary]]*Emp[[#This Row],[Bonus Percentage]]</f>
        <v>47585.279999999999</v>
      </c>
      <c r="L739"/>
      <c r="N739" s="28"/>
    </row>
    <row r="740" spans="1:14" x14ac:dyDescent="0.2">
      <c r="A740" t="s">
        <v>2334</v>
      </c>
      <c r="B740" t="s">
        <v>2335</v>
      </c>
      <c r="C740" t="s">
        <v>7</v>
      </c>
      <c r="D740" t="s">
        <v>20</v>
      </c>
      <c r="E740" s="3">
        <v>108290</v>
      </c>
      <c r="F740" s="3" t="s">
        <v>2657</v>
      </c>
      <c r="G740" t="s">
        <v>17</v>
      </c>
      <c r="H740" t="s">
        <v>51</v>
      </c>
      <c r="I740" s="28" t="str">
        <f t="shared" si="11"/>
        <v>Legal|Very Poor</v>
      </c>
      <c r="J740" s="31">
        <f>VLOOKUP(Emp[[#This Row],[Bonus Criteria]], Bonus[],2,FALSE)</f>
        <v>5.0000000000000001E-3</v>
      </c>
      <c r="K740" s="32">
        <f>Emp[[#This Row],[Salary]]+Emp[[#This Row],[Salary]]*Emp[[#This Row],[Bonus Percentage]]</f>
        <v>108831.45</v>
      </c>
      <c r="L740"/>
      <c r="N740" s="28"/>
    </row>
    <row r="741" spans="1:14" x14ac:dyDescent="0.2">
      <c r="A741" t="s">
        <v>2336</v>
      </c>
      <c r="B741" t="s">
        <v>2337</v>
      </c>
      <c r="C741" t="s">
        <v>7</v>
      </c>
      <c r="D741" t="s">
        <v>13</v>
      </c>
      <c r="E741" s="3">
        <v>78640</v>
      </c>
      <c r="F741" s="3" t="s">
        <v>2654</v>
      </c>
      <c r="G741" t="s">
        <v>9</v>
      </c>
      <c r="H741" t="s">
        <v>14</v>
      </c>
      <c r="I741" s="28" t="str">
        <f t="shared" si="11"/>
        <v>Engineering|Good</v>
      </c>
      <c r="J741" s="31">
        <f>VLOOKUP(Emp[[#This Row],[Bonus Criteria]], Bonus[],2,FALSE)</f>
        <v>4.2999999999999997E-2</v>
      </c>
      <c r="K741" s="32">
        <f>Emp[[#This Row],[Salary]]+Emp[[#This Row],[Salary]]*Emp[[#This Row],[Bonus Percentage]]</f>
        <v>82021.52</v>
      </c>
      <c r="L741"/>
      <c r="N741" s="28"/>
    </row>
    <row r="742" spans="1:14" x14ac:dyDescent="0.2">
      <c r="A742" t="s">
        <v>2338</v>
      </c>
      <c r="B742" t="s">
        <v>2339</v>
      </c>
      <c r="C742" t="s">
        <v>978</v>
      </c>
      <c r="D742" t="s">
        <v>8</v>
      </c>
      <c r="E742" s="3">
        <v>75990</v>
      </c>
      <c r="F742" s="3" t="s">
        <v>2654</v>
      </c>
      <c r="G742" t="s">
        <v>21</v>
      </c>
      <c r="H742" t="s">
        <v>28</v>
      </c>
      <c r="I742" s="28" t="str">
        <f t="shared" si="11"/>
        <v>Sales|Average</v>
      </c>
      <c r="J742" s="31">
        <f>VLOOKUP(Emp[[#This Row],[Bonus Criteria]], Bonus[],2,FALSE)</f>
        <v>2.1000000000000001E-2</v>
      </c>
      <c r="K742" s="32">
        <f>Emp[[#This Row],[Salary]]+Emp[[#This Row],[Salary]]*Emp[[#This Row],[Bonus Percentage]]</f>
        <v>77585.789999999994</v>
      </c>
      <c r="L742"/>
      <c r="N742" s="28"/>
    </row>
    <row r="743" spans="1:14" x14ac:dyDescent="0.2">
      <c r="A743" t="s">
        <v>2340</v>
      </c>
      <c r="B743" t="s">
        <v>2341</v>
      </c>
      <c r="C743" t="s">
        <v>7</v>
      </c>
      <c r="D743" t="s">
        <v>8</v>
      </c>
      <c r="E743" s="3">
        <v>55280</v>
      </c>
      <c r="F743" s="3" t="s">
        <v>2652</v>
      </c>
      <c r="G743" t="s">
        <v>21</v>
      </c>
      <c r="H743" t="s">
        <v>28</v>
      </c>
      <c r="I743" s="28" t="str">
        <f t="shared" si="11"/>
        <v>Sales|Average</v>
      </c>
      <c r="J743" s="31">
        <f>VLOOKUP(Emp[[#This Row],[Bonus Criteria]], Bonus[],2,FALSE)</f>
        <v>2.1000000000000001E-2</v>
      </c>
      <c r="K743" s="32">
        <f>Emp[[#This Row],[Salary]]+Emp[[#This Row],[Salary]]*Emp[[#This Row],[Bonus Percentage]]</f>
        <v>56440.88</v>
      </c>
      <c r="L743"/>
      <c r="N743" s="28"/>
    </row>
    <row r="744" spans="1:14" x14ac:dyDescent="0.2">
      <c r="A744" t="s">
        <v>2342</v>
      </c>
      <c r="B744" t="s">
        <v>2343</v>
      </c>
      <c r="C744" t="s">
        <v>978</v>
      </c>
      <c r="D744" t="s">
        <v>53</v>
      </c>
      <c r="E744" s="3">
        <v>98010</v>
      </c>
      <c r="F744" s="3" t="s">
        <v>2656</v>
      </c>
      <c r="G744" t="s">
        <v>9</v>
      </c>
      <c r="H744" t="s">
        <v>28</v>
      </c>
      <c r="I744" s="28" t="str">
        <f t="shared" si="11"/>
        <v>Accounting|Average</v>
      </c>
      <c r="J744" s="31">
        <f>VLOOKUP(Emp[[#This Row],[Bonus Criteria]], Bonus[],2,FALSE)</f>
        <v>0.02</v>
      </c>
      <c r="K744" s="32">
        <f>Emp[[#This Row],[Salary]]+Emp[[#This Row],[Salary]]*Emp[[#This Row],[Bonus Percentage]]</f>
        <v>99970.2</v>
      </c>
      <c r="L744"/>
      <c r="N744" s="28"/>
    </row>
    <row r="745" spans="1:14" x14ac:dyDescent="0.2">
      <c r="A745" t="s">
        <v>1670</v>
      </c>
      <c r="B745" t="s">
        <v>2344</v>
      </c>
      <c r="C745" t="s">
        <v>7</v>
      </c>
      <c r="D745" t="s">
        <v>27</v>
      </c>
      <c r="E745" s="3">
        <v>50310</v>
      </c>
      <c r="F745" s="3" t="s">
        <v>2652</v>
      </c>
      <c r="G745" t="s">
        <v>21</v>
      </c>
      <c r="H745" t="s">
        <v>28</v>
      </c>
      <c r="I745" s="28" t="str">
        <f t="shared" si="11"/>
        <v>Human Resources|Average</v>
      </c>
      <c r="J745" s="31">
        <f>VLOOKUP(Emp[[#This Row],[Bonus Criteria]], Bonus[],2,FALSE)</f>
        <v>2.7E-2</v>
      </c>
      <c r="K745" s="32">
        <f>Emp[[#This Row],[Salary]]+Emp[[#This Row],[Salary]]*Emp[[#This Row],[Bonus Percentage]]</f>
        <v>51668.37</v>
      </c>
      <c r="L745"/>
      <c r="N745" s="28"/>
    </row>
    <row r="746" spans="1:14" x14ac:dyDescent="0.2">
      <c r="A746" t="s">
        <v>2345</v>
      </c>
      <c r="B746" t="s">
        <v>2346</v>
      </c>
      <c r="C746" t="s">
        <v>7</v>
      </c>
      <c r="D746" t="s">
        <v>67</v>
      </c>
      <c r="E746" s="3">
        <v>91360</v>
      </c>
      <c r="F746" s="3" t="s">
        <v>2656</v>
      </c>
      <c r="G746" t="s">
        <v>21</v>
      </c>
      <c r="H746" t="s">
        <v>28</v>
      </c>
      <c r="I746" s="28" t="str">
        <f t="shared" si="11"/>
        <v>Marketing|Average</v>
      </c>
      <c r="J746" s="31">
        <f>VLOOKUP(Emp[[#This Row],[Bonus Criteria]], Bonus[],2,FALSE)</f>
        <v>3.5000000000000003E-2</v>
      </c>
      <c r="K746" s="32">
        <f>Emp[[#This Row],[Salary]]+Emp[[#This Row],[Salary]]*Emp[[#This Row],[Bonus Percentage]]</f>
        <v>94557.6</v>
      </c>
      <c r="L746"/>
      <c r="N746" s="28"/>
    </row>
    <row r="747" spans="1:14" x14ac:dyDescent="0.2">
      <c r="A747" t="s">
        <v>2347</v>
      </c>
      <c r="B747" t="s">
        <v>2348</v>
      </c>
      <c r="C747" t="s">
        <v>7</v>
      </c>
      <c r="D747" t="s">
        <v>53</v>
      </c>
      <c r="E747" s="3">
        <v>115920</v>
      </c>
      <c r="F747" s="3" t="s">
        <v>2658</v>
      </c>
      <c r="G747" t="s">
        <v>17</v>
      </c>
      <c r="H747" t="s">
        <v>14</v>
      </c>
      <c r="I747" s="28" t="str">
        <f t="shared" si="11"/>
        <v>Accounting|Good</v>
      </c>
      <c r="J747" s="31">
        <f>VLOOKUP(Emp[[#This Row],[Bonus Criteria]], Bonus[],2,FALSE)</f>
        <v>5.8000000000000003E-2</v>
      </c>
      <c r="K747" s="32">
        <f>Emp[[#This Row],[Salary]]+Emp[[#This Row],[Salary]]*Emp[[#This Row],[Bonus Percentage]]</f>
        <v>122643.36</v>
      </c>
      <c r="L747"/>
      <c r="N747" s="28"/>
    </row>
    <row r="748" spans="1:14" x14ac:dyDescent="0.2">
      <c r="A748" t="s">
        <v>2349</v>
      </c>
      <c r="B748" t="s">
        <v>2350</v>
      </c>
      <c r="C748" t="s">
        <v>12</v>
      </c>
      <c r="D748" t="s">
        <v>13</v>
      </c>
      <c r="E748" s="3">
        <v>56870</v>
      </c>
      <c r="F748" s="3" t="s">
        <v>2652</v>
      </c>
      <c r="G748" t="s">
        <v>9</v>
      </c>
      <c r="H748" t="s">
        <v>24</v>
      </c>
      <c r="I748" s="28" t="str">
        <f t="shared" si="11"/>
        <v>Engineering|Poor</v>
      </c>
      <c r="J748" s="31">
        <f>VLOOKUP(Emp[[#This Row],[Bonus Criteria]], Bonus[],2,FALSE)</f>
        <v>1.0999999999999999E-2</v>
      </c>
      <c r="K748" s="32">
        <f>Emp[[#This Row],[Salary]]+Emp[[#This Row],[Salary]]*Emp[[#This Row],[Bonus Percentage]]</f>
        <v>57495.57</v>
      </c>
      <c r="L748"/>
      <c r="N748" s="28"/>
    </row>
    <row r="749" spans="1:14" x14ac:dyDescent="0.2">
      <c r="A749" t="s">
        <v>2351</v>
      </c>
      <c r="B749" t="s">
        <v>2352</v>
      </c>
      <c r="C749" t="s">
        <v>12</v>
      </c>
      <c r="D749" t="s">
        <v>23</v>
      </c>
      <c r="E749" s="3">
        <v>75970</v>
      </c>
      <c r="F749" s="3" t="s">
        <v>2654</v>
      </c>
      <c r="G749" t="s">
        <v>17</v>
      </c>
      <c r="H749" t="s">
        <v>10</v>
      </c>
      <c r="I749" s="28" t="str">
        <f t="shared" si="11"/>
        <v>Support|Very Good</v>
      </c>
      <c r="J749" s="31">
        <f>VLOOKUP(Emp[[#This Row],[Bonus Criteria]], Bonus[],2,FALSE)</f>
        <v>7.5999999999999998E-2</v>
      </c>
      <c r="K749" s="32">
        <f>Emp[[#This Row],[Salary]]+Emp[[#This Row],[Salary]]*Emp[[#This Row],[Bonus Percentage]]</f>
        <v>81743.72</v>
      </c>
      <c r="L749"/>
      <c r="N749" s="28"/>
    </row>
    <row r="750" spans="1:14" x14ac:dyDescent="0.2">
      <c r="A750" t="s">
        <v>2353</v>
      </c>
      <c r="B750" t="s">
        <v>2354</v>
      </c>
      <c r="C750" t="s">
        <v>7</v>
      </c>
      <c r="D750" t="s">
        <v>53</v>
      </c>
      <c r="E750" s="3">
        <v>52270</v>
      </c>
      <c r="F750" s="3" t="s">
        <v>2652</v>
      </c>
      <c r="G750" t="s">
        <v>21</v>
      </c>
      <c r="H750" t="s">
        <v>14</v>
      </c>
      <c r="I750" s="28" t="str">
        <f t="shared" si="11"/>
        <v>Accounting|Good</v>
      </c>
      <c r="J750" s="31">
        <f>VLOOKUP(Emp[[#This Row],[Bonus Criteria]], Bonus[],2,FALSE)</f>
        <v>5.8000000000000003E-2</v>
      </c>
      <c r="K750" s="32">
        <f>Emp[[#This Row],[Salary]]+Emp[[#This Row],[Salary]]*Emp[[#This Row],[Bonus Percentage]]</f>
        <v>55301.66</v>
      </c>
      <c r="L750"/>
      <c r="N750" s="28"/>
    </row>
    <row r="751" spans="1:14" x14ac:dyDescent="0.2">
      <c r="A751" t="s">
        <v>2355</v>
      </c>
      <c r="B751" t="s">
        <v>2356</v>
      </c>
      <c r="C751" t="s">
        <v>7</v>
      </c>
      <c r="D751" t="s">
        <v>31</v>
      </c>
      <c r="E751" s="3">
        <v>58960</v>
      </c>
      <c r="F751" s="3" t="s">
        <v>2652</v>
      </c>
      <c r="G751" t="s">
        <v>9</v>
      </c>
      <c r="H751" t="s">
        <v>28</v>
      </c>
      <c r="I751" s="28" t="str">
        <f t="shared" si="11"/>
        <v>Services|Average</v>
      </c>
      <c r="J751" s="31">
        <f>VLOOKUP(Emp[[#This Row],[Bonus Criteria]], Bonus[],2,FALSE)</f>
        <v>2.3E-2</v>
      </c>
      <c r="K751" s="32">
        <f>Emp[[#This Row],[Salary]]+Emp[[#This Row],[Salary]]*Emp[[#This Row],[Bonus Percentage]]</f>
        <v>60316.08</v>
      </c>
      <c r="L751"/>
      <c r="N751" s="28"/>
    </row>
    <row r="752" spans="1:14" x14ac:dyDescent="0.2">
      <c r="A752" t="s">
        <v>1785</v>
      </c>
      <c r="B752" t="s">
        <v>2357</v>
      </c>
      <c r="C752" t="s">
        <v>12</v>
      </c>
      <c r="D752" t="s">
        <v>42</v>
      </c>
      <c r="E752" s="3">
        <v>37900</v>
      </c>
      <c r="F752" s="3" t="s">
        <v>2650</v>
      </c>
      <c r="G752" t="s">
        <v>17</v>
      </c>
      <c r="H752" t="s">
        <v>14</v>
      </c>
      <c r="I752" s="28" t="str">
        <f t="shared" si="11"/>
        <v>Training|Good</v>
      </c>
      <c r="J752" s="31">
        <f>VLOOKUP(Emp[[#This Row],[Bonus Criteria]], Bonus[],2,FALSE)</f>
        <v>5.8999999999999997E-2</v>
      </c>
      <c r="K752" s="32">
        <f>Emp[[#This Row],[Salary]]+Emp[[#This Row],[Salary]]*Emp[[#This Row],[Bonus Percentage]]</f>
        <v>40136.1</v>
      </c>
      <c r="L752"/>
      <c r="N752" s="28"/>
    </row>
    <row r="753" spans="1:14" x14ac:dyDescent="0.2">
      <c r="A753" t="s">
        <v>2180</v>
      </c>
      <c r="B753" t="s">
        <v>2181</v>
      </c>
      <c r="C753" t="s">
        <v>7</v>
      </c>
      <c r="D753" t="s">
        <v>34</v>
      </c>
      <c r="E753" s="3">
        <v>89160</v>
      </c>
      <c r="F753" s="3" t="s">
        <v>2655</v>
      </c>
      <c r="G753" t="s">
        <v>9</v>
      </c>
      <c r="H753" t="s">
        <v>14</v>
      </c>
      <c r="I753" s="28" t="str">
        <f t="shared" si="11"/>
        <v>Business Development|Good</v>
      </c>
      <c r="J753" s="31">
        <f>VLOOKUP(Emp[[#This Row],[Bonus Criteria]], Bonus[],2,FALSE)</f>
        <v>0.05</v>
      </c>
      <c r="K753" s="32">
        <f>Emp[[#This Row],[Salary]]+Emp[[#This Row],[Salary]]*Emp[[#This Row],[Bonus Percentage]]</f>
        <v>93618</v>
      </c>
      <c r="L753"/>
      <c r="N753" s="28"/>
    </row>
    <row r="754" spans="1:14" x14ac:dyDescent="0.2">
      <c r="A754" t="s">
        <v>2358</v>
      </c>
      <c r="B754" t="s">
        <v>2359</v>
      </c>
      <c r="C754" t="s">
        <v>12</v>
      </c>
      <c r="D754" t="s">
        <v>8</v>
      </c>
      <c r="E754" s="3">
        <v>45510</v>
      </c>
      <c r="F754" s="3" t="s">
        <v>2651</v>
      </c>
      <c r="G754" t="s">
        <v>17</v>
      </c>
      <c r="H754" t="s">
        <v>14</v>
      </c>
      <c r="I754" s="28" t="str">
        <f t="shared" si="11"/>
        <v>Sales|Good</v>
      </c>
      <c r="J754" s="31">
        <f>VLOOKUP(Emp[[#This Row],[Bonus Criteria]], Bonus[],2,FALSE)</f>
        <v>5.0999999999999997E-2</v>
      </c>
      <c r="K754" s="32">
        <f>Emp[[#This Row],[Salary]]+Emp[[#This Row],[Salary]]*Emp[[#This Row],[Bonus Percentage]]</f>
        <v>47831.01</v>
      </c>
      <c r="L754"/>
      <c r="N754" s="28"/>
    </row>
    <row r="755" spans="1:14" x14ac:dyDescent="0.2">
      <c r="A755" t="s">
        <v>2360</v>
      </c>
      <c r="B755" t="s">
        <v>2361</v>
      </c>
      <c r="C755" t="s">
        <v>12</v>
      </c>
      <c r="D755" t="s">
        <v>37</v>
      </c>
      <c r="E755" s="3">
        <v>66610</v>
      </c>
      <c r="F755" s="3" t="s">
        <v>2653</v>
      </c>
      <c r="G755" t="s">
        <v>17</v>
      </c>
      <c r="H755" t="s">
        <v>28</v>
      </c>
      <c r="I755" s="28" t="str">
        <f t="shared" si="11"/>
        <v>Product Management|Average</v>
      </c>
      <c r="J755" s="31">
        <f>VLOOKUP(Emp[[#This Row],[Bonus Criteria]], Bonus[],2,FALSE)</f>
        <v>3.2000000000000001E-2</v>
      </c>
      <c r="K755" s="32">
        <f>Emp[[#This Row],[Salary]]+Emp[[#This Row],[Salary]]*Emp[[#This Row],[Bonus Percentage]]</f>
        <v>68741.52</v>
      </c>
      <c r="L755"/>
      <c r="N755" s="28"/>
    </row>
    <row r="756" spans="1:14" x14ac:dyDescent="0.2">
      <c r="A756" t="s">
        <v>2362</v>
      </c>
      <c r="B756" t="s">
        <v>2363</v>
      </c>
      <c r="C756" t="s">
        <v>7</v>
      </c>
      <c r="D756" t="s">
        <v>8</v>
      </c>
      <c r="E756" s="3">
        <v>44120</v>
      </c>
      <c r="F756" s="3" t="s">
        <v>2651</v>
      </c>
      <c r="G756" t="s">
        <v>9</v>
      </c>
      <c r="H756" t="s">
        <v>51</v>
      </c>
      <c r="I756" s="28" t="str">
        <f t="shared" si="11"/>
        <v>Sales|Very Poor</v>
      </c>
      <c r="J756" s="31">
        <f>VLOOKUP(Emp[[#This Row],[Bonus Criteria]], Bonus[],2,FALSE)</f>
        <v>5.0000000000000001E-3</v>
      </c>
      <c r="K756" s="32">
        <f>Emp[[#This Row],[Salary]]+Emp[[#This Row],[Salary]]*Emp[[#This Row],[Bonus Percentage]]</f>
        <v>44340.6</v>
      </c>
      <c r="L756"/>
      <c r="N756" s="28"/>
    </row>
    <row r="757" spans="1:14" x14ac:dyDescent="0.2">
      <c r="A757" t="s">
        <v>2364</v>
      </c>
      <c r="B757" t="s">
        <v>2365</v>
      </c>
      <c r="C757" t="s">
        <v>12</v>
      </c>
      <c r="D757" t="s">
        <v>31</v>
      </c>
      <c r="E757" s="3">
        <v>32270</v>
      </c>
      <c r="F757" s="3" t="s">
        <v>2650</v>
      </c>
      <c r="G757" t="s">
        <v>17</v>
      </c>
      <c r="H757" t="s">
        <v>28</v>
      </c>
      <c r="I757" s="28" t="str">
        <f t="shared" si="11"/>
        <v>Services|Average</v>
      </c>
      <c r="J757" s="31">
        <f>VLOOKUP(Emp[[#This Row],[Bonus Criteria]], Bonus[],2,FALSE)</f>
        <v>2.3E-2</v>
      </c>
      <c r="K757" s="32">
        <f>Emp[[#This Row],[Salary]]+Emp[[#This Row],[Salary]]*Emp[[#This Row],[Bonus Percentage]]</f>
        <v>33012.21</v>
      </c>
      <c r="L757"/>
      <c r="N757" s="28"/>
    </row>
    <row r="758" spans="1:14" x14ac:dyDescent="0.2">
      <c r="A758" t="s">
        <v>2366</v>
      </c>
      <c r="B758" t="s">
        <v>2367</v>
      </c>
      <c r="C758" t="s">
        <v>12</v>
      </c>
      <c r="D758" t="s">
        <v>8</v>
      </c>
      <c r="E758" s="3">
        <v>45590</v>
      </c>
      <c r="F758" s="3" t="s">
        <v>2651</v>
      </c>
      <c r="G758" t="s">
        <v>17</v>
      </c>
      <c r="H758" t="s">
        <v>14</v>
      </c>
      <c r="I758" s="28" t="str">
        <f t="shared" si="11"/>
        <v>Sales|Good</v>
      </c>
      <c r="J758" s="31">
        <f>VLOOKUP(Emp[[#This Row],[Bonus Criteria]], Bonus[],2,FALSE)</f>
        <v>5.0999999999999997E-2</v>
      </c>
      <c r="K758" s="32">
        <f>Emp[[#This Row],[Salary]]+Emp[[#This Row],[Salary]]*Emp[[#This Row],[Bonus Percentage]]</f>
        <v>47915.09</v>
      </c>
      <c r="L758"/>
      <c r="N758" s="28"/>
    </row>
    <row r="759" spans="1:14" x14ac:dyDescent="0.2">
      <c r="A759" t="s">
        <v>2368</v>
      </c>
      <c r="B759" t="s">
        <v>2369</v>
      </c>
      <c r="C759" t="s">
        <v>7</v>
      </c>
      <c r="D759" t="s">
        <v>53</v>
      </c>
      <c r="E759" s="3">
        <v>94070</v>
      </c>
      <c r="F759" s="3" t="s">
        <v>2656</v>
      </c>
      <c r="G759" t="s">
        <v>17</v>
      </c>
      <c r="H759" t="s">
        <v>28</v>
      </c>
      <c r="I759" s="28" t="str">
        <f t="shared" si="11"/>
        <v>Accounting|Average</v>
      </c>
      <c r="J759" s="31">
        <f>VLOOKUP(Emp[[#This Row],[Bonus Criteria]], Bonus[],2,FALSE)</f>
        <v>0.02</v>
      </c>
      <c r="K759" s="32">
        <f>Emp[[#This Row],[Salary]]+Emp[[#This Row],[Salary]]*Emp[[#This Row],[Bonus Percentage]]</f>
        <v>95951.4</v>
      </c>
      <c r="L759"/>
      <c r="N759" s="28"/>
    </row>
    <row r="760" spans="1:14" x14ac:dyDescent="0.2">
      <c r="A760" t="s">
        <v>2370</v>
      </c>
      <c r="B760" t="s">
        <v>2371</v>
      </c>
      <c r="C760" t="s">
        <v>12</v>
      </c>
      <c r="D760" t="s">
        <v>31</v>
      </c>
      <c r="E760" s="3">
        <v>41220</v>
      </c>
      <c r="F760" s="3" t="s">
        <v>2651</v>
      </c>
      <c r="G760" t="s">
        <v>9</v>
      </c>
      <c r="H760" t="s">
        <v>28</v>
      </c>
      <c r="I760" s="28" t="str">
        <f t="shared" si="11"/>
        <v>Services|Average</v>
      </c>
      <c r="J760" s="31">
        <f>VLOOKUP(Emp[[#This Row],[Bonus Criteria]], Bonus[],2,FALSE)</f>
        <v>2.3E-2</v>
      </c>
      <c r="K760" s="32">
        <f>Emp[[#This Row],[Salary]]+Emp[[#This Row],[Salary]]*Emp[[#This Row],[Bonus Percentage]]</f>
        <v>42168.06</v>
      </c>
      <c r="L760"/>
      <c r="N760" s="28"/>
    </row>
    <row r="761" spans="1:14" x14ac:dyDescent="0.2">
      <c r="A761" t="s">
        <v>2372</v>
      </c>
      <c r="B761" t="s">
        <v>2373</v>
      </c>
      <c r="C761" t="s">
        <v>12</v>
      </c>
      <c r="D761" t="s">
        <v>53</v>
      </c>
      <c r="E761" s="3">
        <v>119930</v>
      </c>
      <c r="F761" s="3" t="s">
        <v>2658</v>
      </c>
      <c r="G761" t="s">
        <v>9</v>
      </c>
      <c r="H761" t="s">
        <v>28</v>
      </c>
      <c r="I761" s="28" t="str">
        <f t="shared" si="11"/>
        <v>Accounting|Average</v>
      </c>
      <c r="J761" s="31">
        <f>VLOOKUP(Emp[[#This Row],[Bonus Criteria]], Bonus[],2,FALSE)</f>
        <v>0.02</v>
      </c>
      <c r="K761" s="32">
        <f>Emp[[#This Row],[Salary]]+Emp[[#This Row],[Salary]]*Emp[[#This Row],[Bonus Percentage]]</f>
        <v>122328.6</v>
      </c>
      <c r="L761"/>
      <c r="N761" s="28"/>
    </row>
    <row r="762" spans="1:14" x14ac:dyDescent="0.2">
      <c r="A762" t="s">
        <v>2374</v>
      </c>
      <c r="B762" t="s">
        <v>2375</v>
      </c>
      <c r="C762" t="s">
        <v>12</v>
      </c>
      <c r="D762" t="s">
        <v>13</v>
      </c>
      <c r="E762" s="3">
        <v>94820</v>
      </c>
      <c r="F762" s="3" t="s">
        <v>2656</v>
      </c>
      <c r="G762" t="s">
        <v>17</v>
      </c>
      <c r="H762" t="s">
        <v>28</v>
      </c>
      <c r="I762" s="28" t="str">
        <f t="shared" si="11"/>
        <v>Engineering|Average</v>
      </c>
      <c r="J762" s="31">
        <f>VLOOKUP(Emp[[#This Row],[Bonus Criteria]], Bonus[],2,FALSE)</f>
        <v>3.5000000000000003E-2</v>
      </c>
      <c r="K762" s="32">
        <f>Emp[[#This Row],[Salary]]+Emp[[#This Row],[Salary]]*Emp[[#This Row],[Bonus Percentage]]</f>
        <v>98138.7</v>
      </c>
      <c r="L762"/>
      <c r="N762" s="28"/>
    </row>
    <row r="763" spans="1:14" x14ac:dyDescent="0.2">
      <c r="A763" t="s">
        <v>2376</v>
      </c>
      <c r="B763" t="s">
        <v>2377</v>
      </c>
      <c r="C763" t="s">
        <v>7</v>
      </c>
      <c r="D763" t="s">
        <v>53</v>
      </c>
      <c r="E763" s="3">
        <v>38830</v>
      </c>
      <c r="F763" s="3" t="s">
        <v>2650</v>
      </c>
      <c r="G763" t="s">
        <v>21</v>
      </c>
      <c r="H763" t="s">
        <v>14</v>
      </c>
      <c r="I763" s="28" t="str">
        <f t="shared" si="11"/>
        <v>Accounting|Good</v>
      </c>
      <c r="J763" s="31">
        <f>VLOOKUP(Emp[[#This Row],[Bonus Criteria]], Bonus[],2,FALSE)</f>
        <v>5.8000000000000003E-2</v>
      </c>
      <c r="K763" s="32">
        <f>Emp[[#This Row],[Salary]]+Emp[[#This Row],[Salary]]*Emp[[#This Row],[Bonus Percentage]]</f>
        <v>41082.14</v>
      </c>
      <c r="L763"/>
      <c r="N763" s="28"/>
    </row>
    <row r="764" spans="1:14" x14ac:dyDescent="0.2">
      <c r="A764" t="s">
        <v>2378</v>
      </c>
      <c r="B764" t="s">
        <v>2379</v>
      </c>
      <c r="C764" t="s">
        <v>12</v>
      </c>
      <c r="D764" t="s">
        <v>13</v>
      </c>
      <c r="E764" s="3">
        <v>28870</v>
      </c>
      <c r="F764" s="3" t="s">
        <v>2649</v>
      </c>
      <c r="G764" t="s">
        <v>17</v>
      </c>
      <c r="H764" t="s">
        <v>10</v>
      </c>
      <c r="I764" s="28" t="str">
        <f t="shared" si="11"/>
        <v>Engineering|Very Good</v>
      </c>
      <c r="J764" s="31">
        <f>VLOOKUP(Emp[[#This Row],[Bonus Criteria]], Bonus[],2,FALSE)</f>
        <v>6.0999999999999999E-2</v>
      </c>
      <c r="K764" s="32">
        <f>Emp[[#This Row],[Salary]]+Emp[[#This Row],[Salary]]*Emp[[#This Row],[Bonus Percentage]]</f>
        <v>30631.07</v>
      </c>
      <c r="L764"/>
      <c r="N764" s="28"/>
    </row>
    <row r="765" spans="1:14" x14ac:dyDescent="0.2">
      <c r="A765" t="s">
        <v>2380</v>
      </c>
      <c r="B765" t="s">
        <v>2381</v>
      </c>
      <c r="C765" t="s">
        <v>12</v>
      </c>
      <c r="D765" t="s">
        <v>67</v>
      </c>
      <c r="E765" s="3">
        <v>70760</v>
      </c>
      <c r="F765" s="3" t="s">
        <v>2654</v>
      </c>
      <c r="G765" t="s">
        <v>9</v>
      </c>
      <c r="H765" t="s">
        <v>14</v>
      </c>
      <c r="I765" s="28" t="str">
        <f t="shared" si="11"/>
        <v>Marketing|Good</v>
      </c>
      <c r="J765" s="31">
        <f>VLOOKUP(Emp[[#This Row],[Bonus Criteria]], Bonus[],2,FALSE)</f>
        <v>5.8000000000000003E-2</v>
      </c>
      <c r="K765" s="32">
        <f>Emp[[#This Row],[Salary]]+Emp[[#This Row],[Salary]]*Emp[[#This Row],[Bonus Percentage]]</f>
        <v>74864.08</v>
      </c>
      <c r="L765"/>
      <c r="N765" s="28"/>
    </row>
    <row r="766" spans="1:14" x14ac:dyDescent="0.2">
      <c r="A766" t="s">
        <v>1721</v>
      </c>
      <c r="B766" t="s">
        <v>1722</v>
      </c>
      <c r="C766" t="s">
        <v>7</v>
      </c>
      <c r="D766" t="s">
        <v>37</v>
      </c>
      <c r="E766" s="3">
        <v>106170</v>
      </c>
      <c r="F766" s="3" t="s">
        <v>2657</v>
      </c>
      <c r="G766" t="s">
        <v>17</v>
      </c>
      <c r="H766" t="s">
        <v>14</v>
      </c>
      <c r="I766" s="28" t="str">
        <f t="shared" si="11"/>
        <v>Product Management|Good</v>
      </c>
      <c r="J766" s="31">
        <f>VLOOKUP(Emp[[#This Row],[Bonus Criteria]], Bonus[],2,FALSE)</f>
        <v>4.1000000000000002E-2</v>
      </c>
      <c r="K766" s="32">
        <f>Emp[[#This Row],[Salary]]+Emp[[#This Row],[Salary]]*Emp[[#This Row],[Bonus Percentage]]</f>
        <v>110522.97</v>
      </c>
      <c r="L766"/>
      <c r="N766" s="28"/>
    </row>
    <row r="767" spans="1:14" x14ac:dyDescent="0.2">
      <c r="A767" t="s">
        <v>2382</v>
      </c>
      <c r="B767" t="s">
        <v>2383</v>
      </c>
      <c r="C767" t="s">
        <v>7</v>
      </c>
      <c r="D767" t="s">
        <v>50</v>
      </c>
      <c r="E767" s="3">
        <v>71540</v>
      </c>
      <c r="F767" s="3" t="s">
        <v>2654</v>
      </c>
      <c r="G767" t="s">
        <v>21</v>
      </c>
      <c r="H767" t="s">
        <v>28</v>
      </c>
      <c r="I767" s="28" t="str">
        <f t="shared" si="11"/>
        <v>Research and Development|Average</v>
      </c>
      <c r="J767" s="31">
        <f>VLOOKUP(Emp[[#This Row],[Bonus Criteria]], Bonus[],2,FALSE)</f>
        <v>3.3000000000000002E-2</v>
      </c>
      <c r="K767" s="32">
        <f>Emp[[#This Row],[Salary]]+Emp[[#This Row],[Salary]]*Emp[[#This Row],[Bonus Percentage]]</f>
        <v>73900.820000000007</v>
      </c>
      <c r="L767"/>
      <c r="N767" s="28"/>
    </row>
    <row r="768" spans="1:14" x14ac:dyDescent="0.2">
      <c r="A768" t="s">
        <v>2384</v>
      </c>
      <c r="B768" t="s">
        <v>2385</v>
      </c>
      <c r="C768" t="s">
        <v>12</v>
      </c>
      <c r="D768" t="s">
        <v>50</v>
      </c>
      <c r="E768" s="3">
        <v>104680</v>
      </c>
      <c r="F768" s="3" t="s">
        <v>2657</v>
      </c>
      <c r="G768" t="s">
        <v>9</v>
      </c>
      <c r="H768" t="s">
        <v>28</v>
      </c>
      <c r="I768" s="28" t="str">
        <f t="shared" si="11"/>
        <v>Research and Development|Average</v>
      </c>
      <c r="J768" s="31">
        <f>VLOOKUP(Emp[[#This Row],[Bonus Criteria]], Bonus[],2,FALSE)</f>
        <v>3.3000000000000002E-2</v>
      </c>
      <c r="K768" s="32">
        <f>Emp[[#This Row],[Salary]]+Emp[[#This Row],[Salary]]*Emp[[#This Row],[Bonus Percentage]]</f>
        <v>108134.44</v>
      </c>
      <c r="L768"/>
      <c r="N768" s="28"/>
    </row>
    <row r="769" spans="1:14" x14ac:dyDescent="0.2">
      <c r="A769" t="s">
        <v>2386</v>
      </c>
      <c r="B769" t="s">
        <v>2387</v>
      </c>
      <c r="C769" t="s">
        <v>7</v>
      </c>
      <c r="D769" t="s">
        <v>42</v>
      </c>
      <c r="E769" s="3">
        <v>63370</v>
      </c>
      <c r="F769" s="3" t="s">
        <v>2653</v>
      </c>
      <c r="G769" t="s">
        <v>9</v>
      </c>
      <c r="H769" t="s">
        <v>28</v>
      </c>
      <c r="I769" s="28" t="str">
        <f t="shared" si="11"/>
        <v>Training|Average</v>
      </c>
      <c r="J769" s="31">
        <f>VLOOKUP(Emp[[#This Row],[Bonus Criteria]], Bonus[],2,FALSE)</f>
        <v>0.04</v>
      </c>
      <c r="K769" s="32">
        <f>Emp[[#This Row],[Salary]]+Emp[[#This Row],[Salary]]*Emp[[#This Row],[Bonus Percentage]]</f>
        <v>65904.800000000003</v>
      </c>
      <c r="L769"/>
      <c r="N769" s="28"/>
    </row>
    <row r="770" spans="1:14" x14ac:dyDescent="0.2">
      <c r="A770" t="s">
        <v>1612</v>
      </c>
      <c r="B770" t="s">
        <v>1613</v>
      </c>
      <c r="C770" t="s">
        <v>7</v>
      </c>
      <c r="D770" t="s">
        <v>53</v>
      </c>
      <c r="E770" s="3">
        <v>106460</v>
      </c>
      <c r="F770" s="3" t="s">
        <v>2657</v>
      </c>
      <c r="G770" t="s">
        <v>9</v>
      </c>
      <c r="H770" t="s">
        <v>14</v>
      </c>
      <c r="I770" s="28" t="str">
        <f t="shared" ref="I770:I833" si="12">D770&amp;"|"&amp;H770</f>
        <v>Accounting|Good</v>
      </c>
      <c r="J770" s="31">
        <f>VLOOKUP(Emp[[#This Row],[Bonus Criteria]], Bonus[],2,FALSE)</f>
        <v>5.8000000000000003E-2</v>
      </c>
      <c r="K770" s="32">
        <f>Emp[[#This Row],[Salary]]+Emp[[#This Row],[Salary]]*Emp[[#This Row],[Bonus Percentage]]</f>
        <v>112634.68</v>
      </c>
      <c r="L770"/>
      <c r="N770" s="28"/>
    </row>
    <row r="771" spans="1:14" x14ac:dyDescent="0.2">
      <c r="A771" t="s">
        <v>2388</v>
      </c>
      <c r="B771" t="s">
        <v>2389</v>
      </c>
      <c r="C771" t="s">
        <v>7</v>
      </c>
      <c r="D771" t="s">
        <v>34</v>
      </c>
      <c r="E771" s="3">
        <v>106400</v>
      </c>
      <c r="F771" s="3" t="s">
        <v>2657</v>
      </c>
      <c r="G771" t="s">
        <v>9</v>
      </c>
      <c r="H771" t="s">
        <v>28</v>
      </c>
      <c r="I771" s="28" t="str">
        <f t="shared" si="12"/>
        <v>Business Development|Average</v>
      </c>
      <c r="J771" s="31">
        <f>VLOOKUP(Emp[[#This Row],[Bonus Criteria]], Bonus[],2,FALSE)</f>
        <v>2.4E-2</v>
      </c>
      <c r="K771" s="32">
        <f>Emp[[#This Row],[Salary]]+Emp[[#This Row],[Salary]]*Emp[[#This Row],[Bonus Percentage]]</f>
        <v>108953.60000000001</v>
      </c>
      <c r="L771"/>
      <c r="N771" s="28"/>
    </row>
    <row r="772" spans="1:14" x14ac:dyDescent="0.2">
      <c r="A772" t="s">
        <v>2390</v>
      </c>
      <c r="B772" t="s">
        <v>2391</v>
      </c>
      <c r="C772" t="s">
        <v>12</v>
      </c>
      <c r="D772" t="s">
        <v>67</v>
      </c>
      <c r="E772" s="3">
        <v>36920</v>
      </c>
      <c r="F772" s="3" t="s">
        <v>2650</v>
      </c>
      <c r="G772" t="s">
        <v>21</v>
      </c>
      <c r="H772" t="s">
        <v>28</v>
      </c>
      <c r="I772" s="28" t="str">
        <f t="shared" si="12"/>
        <v>Marketing|Average</v>
      </c>
      <c r="J772" s="31">
        <f>VLOOKUP(Emp[[#This Row],[Bonus Criteria]], Bonus[],2,FALSE)</f>
        <v>3.5000000000000003E-2</v>
      </c>
      <c r="K772" s="32">
        <f>Emp[[#This Row],[Salary]]+Emp[[#This Row],[Salary]]*Emp[[#This Row],[Bonus Percentage]]</f>
        <v>38212.199999999997</v>
      </c>
      <c r="L772"/>
      <c r="N772" s="28"/>
    </row>
    <row r="773" spans="1:14" x14ac:dyDescent="0.2">
      <c r="A773" t="s">
        <v>2051</v>
      </c>
      <c r="B773" t="s">
        <v>2052</v>
      </c>
      <c r="C773" t="s">
        <v>12</v>
      </c>
      <c r="D773" t="s">
        <v>31</v>
      </c>
      <c r="E773" s="3">
        <v>42160</v>
      </c>
      <c r="F773" s="3" t="s">
        <v>2651</v>
      </c>
      <c r="G773" t="s">
        <v>17</v>
      </c>
      <c r="H773" t="s">
        <v>28</v>
      </c>
      <c r="I773" s="28" t="str">
        <f t="shared" si="12"/>
        <v>Services|Average</v>
      </c>
      <c r="J773" s="31">
        <f>VLOOKUP(Emp[[#This Row],[Bonus Criteria]], Bonus[],2,FALSE)</f>
        <v>2.3E-2</v>
      </c>
      <c r="K773" s="32">
        <f>Emp[[#This Row],[Salary]]+Emp[[#This Row],[Salary]]*Emp[[#This Row],[Bonus Percentage]]</f>
        <v>43129.68</v>
      </c>
      <c r="L773"/>
      <c r="N773" s="28"/>
    </row>
    <row r="774" spans="1:14" x14ac:dyDescent="0.2">
      <c r="A774" t="s">
        <v>2392</v>
      </c>
      <c r="B774" t="s">
        <v>2393</v>
      </c>
      <c r="C774" t="s">
        <v>12</v>
      </c>
      <c r="D774" t="s">
        <v>27</v>
      </c>
      <c r="E774" s="3">
        <v>57820</v>
      </c>
      <c r="F774" s="3" t="s">
        <v>2652</v>
      </c>
      <c r="G774" t="s">
        <v>21</v>
      </c>
      <c r="H774" t="s">
        <v>28</v>
      </c>
      <c r="I774" s="28" t="str">
        <f t="shared" si="12"/>
        <v>Human Resources|Average</v>
      </c>
      <c r="J774" s="31">
        <f>VLOOKUP(Emp[[#This Row],[Bonus Criteria]], Bonus[],2,FALSE)</f>
        <v>2.7E-2</v>
      </c>
      <c r="K774" s="32">
        <f>Emp[[#This Row],[Salary]]+Emp[[#This Row],[Salary]]*Emp[[#This Row],[Bonus Percentage]]</f>
        <v>59381.14</v>
      </c>
      <c r="L774"/>
      <c r="N774" s="28"/>
    </row>
    <row r="775" spans="1:14" x14ac:dyDescent="0.2">
      <c r="A775" t="s">
        <v>2394</v>
      </c>
      <c r="B775" t="s">
        <v>2395</v>
      </c>
      <c r="C775" t="s">
        <v>12</v>
      </c>
      <c r="D775" t="s">
        <v>34</v>
      </c>
      <c r="E775" s="3">
        <v>93740</v>
      </c>
      <c r="F775" s="3" t="s">
        <v>2656</v>
      </c>
      <c r="G775" t="s">
        <v>21</v>
      </c>
      <c r="H775" t="s">
        <v>28</v>
      </c>
      <c r="I775" s="28" t="str">
        <f t="shared" si="12"/>
        <v>Business Development|Average</v>
      </c>
      <c r="J775" s="31">
        <f>VLOOKUP(Emp[[#This Row],[Bonus Criteria]], Bonus[],2,FALSE)</f>
        <v>2.4E-2</v>
      </c>
      <c r="K775" s="32">
        <f>Emp[[#This Row],[Salary]]+Emp[[#This Row],[Salary]]*Emp[[#This Row],[Bonus Percentage]]</f>
        <v>95989.759999999995</v>
      </c>
      <c r="L775"/>
      <c r="N775" s="28"/>
    </row>
    <row r="776" spans="1:14" x14ac:dyDescent="0.2">
      <c r="A776" t="s">
        <v>2396</v>
      </c>
      <c r="B776" t="s">
        <v>2397</v>
      </c>
      <c r="C776" t="s">
        <v>12</v>
      </c>
      <c r="D776" t="s">
        <v>42</v>
      </c>
      <c r="E776" s="3">
        <v>93960</v>
      </c>
      <c r="F776" s="3" t="s">
        <v>2656</v>
      </c>
      <c r="G776" t="s">
        <v>21</v>
      </c>
      <c r="H776" t="s">
        <v>24</v>
      </c>
      <c r="I776" s="28" t="str">
        <f t="shared" si="12"/>
        <v>Training|Poor</v>
      </c>
      <c r="J776" s="31">
        <f>VLOOKUP(Emp[[#This Row],[Bonus Criteria]], Bonus[],2,FALSE)</f>
        <v>1.9E-2</v>
      </c>
      <c r="K776" s="32">
        <f>Emp[[#This Row],[Salary]]+Emp[[#This Row],[Salary]]*Emp[[#This Row],[Bonus Percentage]]</f>
        <v>95745.24</v>
      </c>
      <c r="L776"/>
      <c r="N776" s="28"/>
    </row>
    <row r="777" spans="1:14" x14ac:dyDescent="0.2">
      <c r="A777" t="s">
        <v>2398</v>
      </c>
      <c r="B777" t="s">
        <v>2399</v>
      </c>
      <c r="C777" t="s">
        <v>7</v>
      </c>
      <c r="D777" t="s">
        <v>67</v>
      </c>
      <c r="E777" s="3">
        <v>107220</v>
      </c>
      <c r="F777" s="3" t="s">
        <v>2657</v>
      </c>
      <c r="G777" t="s">
        <v>9</v>
      </c>
      <c r="H777" t="s">
        <v>28</v>
      </c>
      <c r="I777" s="28" t="str">
        <f t="shared" si="12"/>
        <v>Marketing|Average</v>
      </c>
      <c r="J777" s="31">
        <f>VLOOKUP(Emp[[#This Row],[Bonus Criteria]], Bonus[],2,FALSE)</f>
        <v>3.5000000000000003E-2</v>
      </c>
      <c r="K777" s="32">
        <f>Emp[[#This Row],[Salary]]+Emp[[#This Row],[Salary]]*Emp[[#This Row],[Bonus Percentage]]</f>
        <v>110972.7</v>
      </c>
      <c r="L777"/>
      <c r="N777" s="28"/>
    </row>
    <row r="778" spans="1:14" x14ac:dyDescent="0.2">
      <c r="A778" t="s">
        <v>2400</v>
      </c>
      <c r="B778" t="s">
        <v>2401</v>
      </c>
      <c r="C778" t="s">
        <v>12</v>
      </c>
      <c r="D778" t="s">
        <v>42</v>
      </c>
      <c r="E778" s="3">
        <v>90150</v>
      </c>
      <c r="F778" s="3" t="s">
        <v>2656</v>
      </c>
      <c r="G778" t="s">
        <v>17</v>
      </c>
      <c r="H778" t="s">
        <v>10</v>
      </c>
      <c r="I778" s="28" t="str">
        <f t="shared" si="12"/>
        <v>Training|Very Good</v>
      </c>
      <c r="J778" s="31">
        <f>VLOOKUP(Emp[[#This Row],[Bonus Criteria]], Bonus[],2,FALSE)</f>
        <v>6.3E-2</v>
      </c>
      <c r="K778" s="32">
        <f>Emp[[#This Row],[Salary]]+Emp[[#This Row],[Salary]]*Emp[[#This Row],[Bonus Percentage]]</f>
        <v>95829.45</v>
      </c>
      <c r="L778"/>
      <c r="N778" s="28"/>
    </row>
    <row r="779" spans="1:14" x14ac:dyDescent="0.2">
      <c r="A779" t="s">
        <v>2402</v>
      </c>
      <c r="B779" t="s">
        <v>2403</v>
      </c>
      <c r="C779" t="s">
        <v>7</v>
      </c>
      <c r="D779" t="s">
        <v>13</v>
      </c>
      <c r="E779" s="3">
        <v>94020</v>
      </c>
      <c r="F779" s="3" t="s">
        <v>2656</v>
      </c>
      <c r="G779" t="s">
        <v>17</v>
      </c>
      <c r="H779" t="s">
        <v>14</v>
      </c>
      <c r="I779" s="28" t="str">
        <f t="shared" si="12"/>
        <v>Engineering|Good</v>
      </c>
      <c r="J779" s="31">
        <f>VLOOKUP(Emp[[#This Row],[Bonus Criteria]], Bonus[],2,FALSE)</f>
        <v>4.2999999999999997E-2</v>
      </c>
      <c r="K779" s="32">
        <f>Emp[[#This Row],[Salary]]+Emp[[#This Row],[Salary]]*Emp[[#This Row],[Bonus Percentage]]</f>
        <v>98062.86</v>
      </c>
      <c r="L779"/>
      <c r="N779" s="28"/>
    </row>
    <row r="780" spans="1:14" x14ac:dyDescent="0.2">
      <c r="A780" t="s">
        <v>2404</v>
      </c>
      <c r="B780" t="s">
        <v>2405</v>
      </c>
      <c r="C780" t="s">
        <v>12</v>
      </c>
      <c r="D780" t="s">
        <v>67</v>
      </c>
      <c r="E780" s="3">
        <v>42970</v>
      </c>
      <c r="F780" s="3" t="s">
        <v>2651</v>
      </c>
      <c r="G780" t="s">
        <v>9</v>
      </c>
      <c r="H780" t="s">
        <v>14</v>
      </c>
      <c r="I780" s="28" t="str">
        <f t="shared" si="12"/>
        <v>Marketing|Good</v>
      </c>
      <c r="J780" s="31">
        <f>VLOOKUP(Emp[[#This Row],[Bonus Criteria]], Bonus[],2,FALSE)</f>
        <v>5.8000000000000003E-2</v>
      </c>
      <c r="K780" s="32">
        <f>Emp[[#This Row],[Salary]]+Emp[[#This Row],[Salary]]*Emp[[#This Row],[Bonus Percentage]]</f>
        <v>45462.26</v>
      </c>
      <c r="L780"/>
      <c r="N780" s="28"/>
    </row>
    <row r="781" spans="1:14" x14ac:dyDescent="0.2">
      <c r="A781" t="s">
        <v>2406</v>
      </c>
      <c r="B781" t="s">
        <v>2407</v>
      </c>
      <c r="C781" t="s">
        <v>7</v>
      </c>
      <c r="D781" t="s">
        <v>20</v>
      </c>
      <c r="E781" s="3">
        <v>33410</v>
      </c>
      <c r="F781" s="3" t="s">
        <v>2650</v>
      </c>
      <c r="G781" t="s">
        <v>21</v>
      </c>
      <c r="H781" t="s">
        <v>28</v>
      </c>
      <c r="I781" s="28" t="str">
        <f t="shared" si="12"/>
        <v>Legal|Average</v>
      </c>
      <c r="J781" s="31">
        <f>VLOOKUP(Emp[[#This Row],[Bonus Criteria]], Bonus[],2,FALSE)</f>
        <v>2.1000000000000001E-2</v>
      </c>
      <c r="K781" s="32">
        <f>Emp[[#This Row],[Salary]]+Emp[[#This Row],[Salary]]*Emp[[#This Row],[Bonus Percentage]]</f>
        <v>34111.61</v>
      </c>
      <c r="L781"/>
      <c r="N781" s="28"/>
    </row>
    <row r="782" spans="1:14" x14ac:dyDescent="0.2">
      <c r="A782" t="s">
        <v>2079</v>
      </c>
      <c r="B782" t="s">
        <v>2408</v>
      </c>
      <c r="C782" t="s">
        <v>7</v>
      </c>
      <c r="D782" t="s">
        <v>37</v>
      </c>
      <c r="E782" s="3">
        <v>119670</v>
      </c>
      <c r="F782" s="3" t="s">
        <v>2658</v>
      </c>
      <c r="G782" t="s">
        <v>9</v>
      </c>
      <c r="H782" t="s">
        <v>28</v>
      </c>
      <c r="I782" s="28" t="str">
        <f t="shared" si="12"/>
        <v>Product Management|Average</v>
      </c>
      <c r="J782" s="31">
        <f>VLOOKUP(Emp[[#This Row],[Bonus Criteria]], Bonus[],2,FALSE)</f>
        <v>3.2000000000000001E-2</v>
      </c>
      <c r="K782" s="32">
        <f>Emp[[#This Row],[Salary]]+Emp[[#This Row],[Salary]]*Emp[[#This Row],[Bonus Percentage]]</f>
        <v>123499.44</v>
      </c>
      <c r="L782"/>
      <c r="N782" s="28"/>
    </row>
    <row r="783" spans="1:14" x14ac:dyDescent="0.2">
      <c r="A783" t="s">
        <v>2409</v>
      </c>
      <c r="B783" t="s">
        <v>2410</v>
      </c>
      <c r="C783" t="s">
        <v>7</v>
      </c>
      <c r="D783" t="s">
        <v>53</v>
      </c>
      <c r="E783" s="3">
        <v>115380</v>
      </c>
      <c r="F783" s="3" t="s">
        <v>2658</v>
      </c>
      <c r="G783" t="s">
        <v>21</v>
      </c>
      <c r="H783" t="s">
        <v>28</v>
      </c>
      <c r="I783" s="28" t="str">
        <f t="shared" si="12"/>
        <v>Accounting|Average</v>
      </c>
      <c r="J783" s="31">
        <f>VLOOKUP(Emp[[#This Row],[Bonus Criteria]], Bonus[],2,FALSE)</f>
        <v>0.02</v>
      </c>
      <c r="K783" s="32">
        <f>Emp[[#This Row],[Salary]]+Emp[[#This Row],[Salary]]*Emp[[#This Row],[Bonus Percentage]]</f>
        <v>117687.6</v>
      </c>
      <c r="L783"/>
      <c r="N783" s="28"/>
    </row>
    <row r="784" spans="1:14" x14ac:dyDescent="0.2">
      <c r="A784" t="s">
        <v>2411</v>
      </c>
      <c r="B784" t="s">
        <v>2412</v>
      </c>
      <c r="C784" t="s">
        <v>7</v>
      </c>
      <c r="D784" t="s">
        <v>23</v>
      </c>
      <c r="E784" s="3">
        <v>75010</v>
      </c>
      <c r="F784" s="3" t="s">
        <v>2654</v>
      </c>
      <c r="G784" t="s">
        <v>21</v>
      </c>
      <c r="H784" t="s">
        <v>14</v>
      </c>
      <c r="I784" s="28" t="str">
        <f t="shared" si="12"/>
        <v>Support|Good</v>
      </c>
      <c r="J784" s="31">
        <f>VLOOKUP(Emp[[#This Row],[Bonus Criteria]], Bonus[],2,FALSE)</f>
        <v>4.9000000000000002E-2</v>
      </c>
      <c r="K784" s="32">
        <f>Emp[[#This Row],[Salary]]+Emp[[#This Row],[Salary]]*Emp[[#This Row],[Bonus Percentage]]</f>
        <v>78685.490000000005</v>
      </c>
      <c r="L784"/>
      <c r="N784" s="28"/>
    </row>
    <row r="785" spans="1:14" x14ac:dyDescent="0.2">
      <c r="A785" t="s">
        <v>2413</v>
      </c>
      <c r="B785" t="s">
        <v>2414</v>
      </c>
      <c r="C785" t="s">
        <v>12</v>
      </c>
      <c r="D785" t="s">
        <v>53</v>
      </c>
      <c r="E785" s="3">
        <v>104120</v>
      </c>
      <c r="F785" s="3" t="s">
        <v>2657</v>
      </c>
      <c r="G785" t="s">
        <v>17</v>
      </c>
      <c r="H785" t="s">
        <v>14</v>
      </c>
      <c r="I785" s="28" t="str">
        <f t="shared" si="12"/>
        <v>Accounting|Good</v>
      </c>
      <c r="J785" s="31">
        <f>VLOOKUP(Emp[[#This Row],[Bonus Criteria]], Bonus[],2,FALSE)</f>
        <v>5.8000000000000003E-2</v>
      </c>
      <c r="K785" s="32">
        <f>Emp[[#This Row],[Salary]]+Emp[[#This Row],[Salary]]*Emp[[#This Row],[Bonus Percentage]]</f>
        <v>110158.96</v>
      </c>
      <c r="L785"/>
      <c r="N785" s="28"/>
    </row>
    <row r="786" spans="1:14" x14ac:dyDescent="0.2">
      <c r="A786" t="s">
        <v>2415</v>
      </c>
      <c r="B786" t="s">
        <v>2416</v>
      </c>
      <c r="C786" t="s">
        <v>7</v>
      </c>
      <c r="D786" t="s">
        <v>50</v>
      </c>
      <c r="E786" s="3">
        <v>82680</v>
      </c>
      <c r="F786" s="3" t="s">
        <v>2655</v>
      </c>
      <c r="G786" t="s">
        <v>9</v>
      </c>
      <c r="H786" t="s">
        <v>51</v>
      </c>
      <c r="I786" s="28" t="str">
        <f t="shared" si="12"/>
        <v>Research and Development|Very Poor</v>
      </c>
      <c r="J786" s="31">
        <f>VLOOKUP(Emp[[#This Row],[Bonus Criteria]], Bonus[],2,FALSE)</f>
        <v>5.0000000000000001E-3</v>
      </c>
      <c r="K786" s="32">
        <f>Emp[[#This Row],[Salary]]+Emp[[#This Row],[Salary]]*Emp[[#This Row],[Bonus Percentage]]</f>
        <v>83093.399999999994</v>
      </c>
      <c r="L786"/>
      <c r="N786" s="28"/>
    </row>
    <row r="787" spans="1:14" x14ac:dyDescent="0.2">
      <c r="A787" t="s">
        <v>2417</v>
      </c>
      <c r="B787" t="s">
        <v>2418</v>
      </c>
      <c r="C787" t="s">
        <v>7</v>
      </c>
      <c r="D787" t="s">
        <v>53</v>
      </c>
      <c r="E787" s="3">
        <v>52250</v>
      </c>
      <c r="F787" s="3" t="s">
        <v>2652</v>
      </c>
      <c r="G787" t="s">
        <v>21</v>
      </c>
      <c r="H787" t="s">
        <v>51</v>
      </c>
      <c r="I787" s="28" t="str">
        <f t="shared" si="12"/>
        <v>Accounting|Very Poor</v>
      </c>
      <c r="J787" s="31">
        <f>VLOOKUP(Emp[[#This Row],[Bonus Criteria]], Bonus[],2,FALSE)</f>
        <v>5.0000000000000001E-3</v>
      </c>
      <c r="K787" s="32">
        <f>Emp[[#This Row],[Salary]]+Emp[[#This Row],[Salary]]*Emp[[#This Row],[Bonus Percentage]]</f>
        <v>52511.25</v>
      </c>
      <c r="L787"/>
      <c r="N787" s="28"/>
    </row>
    <row r="788" spans="1:14" x14ac:dyDescent="0.2">
      <c r="A788" t="s">
        <v>2419</v>
      </c>
      <c r="B788" t="s">
        <v>2420</v>
      </c>
      <c r="C788" t="s">
        <v>7</v>
      </c>
      <c r="D788" t="s">
        <v>8</v>
      </c>
      <c r="E788" s="3">
        <v>83190</v>
      </c>
      <c r="F788" s="3" t="s">
        <v>2655</v>
      </c>
      <c r="G788" t="s">
        <v>9</v>
      </c>
      <c r="H788" t="s">
        <v>28</v>
      </c>
      <c r="I788" s="28" t="str">
        <f t="shared" si="12"/>
        <v>Sales|Average</v>
      </c>
      <c r="J788" s="31">
        <f>VLOOKUP(Emp[[#This Row],[Bonus Criteria]], Bonus[],2,FALSE)</f>
        <v>2.1000000000000001E-2</v>
      </c>
      <c r="K788" s="32">
        <f>Emp[[#This Row],[Salary]]+Emp[[#This Row],[Salary]]*Emp[[#This Row],[Bonus Percentage]]</f>
        <v>84936.99</v>
      </c>
      <c r="L788"/>
      <c r="N788" s="28"/>
    </row>
    <row r="789" spans="1:14" x14ac:dyDescent="0.2">
      <c r="A789" t="s">
        <v>2047</v>
      </c>
      <c r="B789" t="s">
        <v>2048</v>
      </c>
      <c r="C789" t="s">
        <v>7</v>
      </c>
      <c r="D789" t="s">
        <v>37</v>
      </c>
      <c r="E789" s="3">
        <v>69120</v>
      </c>
      <c r="F789" s="3" t="s">
        <v>2653</v>
      </c>
      <c r="G789" t="s">
        <v>21</v>
      </c>
      <c r="H789" t="s">
        <v>28</v>
      </c>
      <c r="I789" s="28" t="str">
        <f t="shared" si="12"/>
        <v>Product Management|Average</v>
      </c>
      <c r="J789" s="31">
        <f>VLOOKUP(Emp[[#This Row],[Bonus Criteria]], Bonus[],2,FALSE)</f>
        <v>3.2000000000000001E-2</v>
      </c>
      <c r="K789" s="32">
        <f>Emp[[#This Row],[Salary]]+Emp[[#This Row],[Salary]]*Emp[[#This Row],[Bonus Percentage]]</f>
        <v>71331.839999999997</v>
      </c>
      <c r="L789"/>
      <c r="N789" s="28"/>
    </row>
    <row r="790" spans="1:14" x14ac:dyDescent="0.2">
      <c r="A790" t="s">
        <v>2421</v>
      </c>
      <c r="B790" t="s">
        <v>2422</v>
      </c>
      <c r="C790" t="s">
        <v>7</v>
      </c>
      <c r="D790" t="s">
        <v>53</v>
      </c>
      <c r="E790" s="3">
        <v>83590</v>
      </c>
      <c r="F790" s="3" t="s">
        <v>2655</v>
      </c>
      <c r="G790" t="s">
        <v>17</v>
      </c>
      <c r="H790" t="s">
        <v>24</v>
      </c>
      <c r="I790" s="28" t="str">
        <f t="shared" si="12"/>
        <v>Accounting|Poor</v>
      </c>
      <c r="J790" s="31">
        <f>VLOOKUP(Emp[[#This Row],[Bonus Criteria]], Bonus[],2,FALSE)</f>
        <v>1.2E-2</v>
      </c>
      <c r="K790" s="32">
        <f>Emp[[#This Row],[Salary]]+Emp[[#This Row],[Salary]]*Emp[[#This Row],[Bonus Percentage]]</f>
        <v>84593.08</v>
      </c>
      <c r="L790"/>
      <c r="N790" s="28"/>
    </row>
    <row r="791" spans="1:14" x14ac:dyDescent="0.2">
      <c r="A791" t="s">
        <v>2423</v>
      </c>
      <c r="B791" t="s">
        <v>2424</v>
      </c>
      <c r="C791" t="s">
        <v>7</v>
      </c>
      <c r="D791" t="s">
        <v>50</v>
      </c>
      <c r="E791" s="3">
        <v>107700</v>
      </c>
      <c r="F791" s="3" t="s">
        <v>2657</v>
      </c>
      <c r="G791" t="s">
        <v>17</v>
      </c>
      <c r="H791" t="s">
        <v>10</v>
      </c>
      <c r="I791" s="28" t="str">
        <f t="shared" si="12"/>
        <v>Research and Development|Very Good</v>
      </c>
      <c r="J791" s="31">
        <f>VLOOKUP(Emp[[#This Row],[Bonus Criteria]], Bonus[],2,FALSE)</f>
        <v>8.4000000000000005E-2</v>
      </c>
      <c r="K791" s="32">
        <f>Emp[[#This Row],[Salary]]+Emp[[#This Row],[Salary]]*Emp[[#This Row],[Bonus Percentage]]</f>
        <v>116746.8</v>
      </c>
      <c r="L791"/>
      <c r="N791" s="28"/>
    </row>
    <row r="792" spans="1:14" x14ac:dyDescent="0.2">
      <c r="A792" t="s">
        <v>2425</v>
      </c>
      <c r="B792" t="s">
        <v>2426</v>
      </c>
      <c r="C792" t="s">
        <v>12</v>
      </c>
      <c r="D792" t="s">
        <v>8</v>
      </c>
      <c r="E792" s="3">
        <v>102130</v>
      </c>
      <c r="F792" s="3" t="s">
        <v>2657</v>
      </c>
      <c r="G792" t="s">
        <v>21</v>
      </c>
      <c r="H792" t="s">
        <v>28</v>
      </c>
      <c r="I792" s="28" t="str">
        <f t="shared" si="12"/>
        <v>Sales|Average</v>
      </c>
      <c r="J792" s="31">
        <f>VLOOKUP(Emp[[#This Row],[Bonus Criteria]], Bonus[],2,FALSE)</f>
        <v>2.1000000000000001E-2</v>
      </c>
      <c r="K792" s="32">
        <f>Emp[[#This Row],[Salary]]+Emp[[#This Row],[Salary]]*Emp[[#This Row],[Bonus Percentage]]</f>
        <v>104274.73</v>
      </c>
      <c r="L792"/>
      <c r="N792" s="28"/>
    </row>
    <row r="793" spans="1:14" x14ac:dyDescent="0.2">
      <c r="A793" t="s">
        <v>2020</v>
      </c>
      <c r="B793" t="s">
        <v>2021</v>
      </c>
      <c r="C793" t="s">
        <v>7</v>
      </c>
      <c r="D793" t="s">
        <v>20</v>
      </c>
      <c r="E793" s="3">
        <v>116090</v>
      </c>
      <c r="F793" s="3" t="s">
        <v>2658</v>
      </c>
      <c r="G793" t="s">
        <v>21</v>
      </c>
      <c r="H793" t="s">
        <v>28</v>
      </c>
      <c r="I793" s="28" t="str">
        <f t="shared" si="12"/>
        <v>Legal|Average</v>
      </c>
      <c r="J793" s="31">
        <f>VLOOKUP(Emp[[#This Row],[Bonus Criteria]], Bonus[],2,FALSE)</f>
        <v>2.1000000000000001E-2</v>
      </c>
      <c r="K793" s="32">
        <f>Emp[[#This Row],[Salary]]+Emp[[#This Row],[Salary]]*Emp[[#This Row],[Bonus Percentage]]</f>
        <v>118527.89</v>
      </c>
      <c r="L793"/>
      <c r="N793" s="28"/>
    </row>
    <row r="794" spans="1:14" x14ac:dyDescent="0.2">
      <c r="A794" t="s">
        <v>2427</v>
      </c>
      <c r="B794" t="s">
        <v>2428</v>
      </c>
      <c r="C794" t="s">
        <v>7</v>
      </c>
      <c r="D794" t="s">
        <v>13</v>
      </c>
      <c r="E794" s="3">
        <v>74360</v>
      </c>
      <c r="F794" s="3" t="s">
        <v>2654</v>
      </c>
      <c r="G794" t="s">
        <v>9</v>
      </c>
      <c r="H794" t="s">
        <v>14</v>
      </c>
      <c r="I794" s="28" t="str">
        <f t="shared" si="12"/>
        <v>Engineering|Good</v>
      </c>
      <c r="J794" s="31">
        <f>VLOOKUP(Emp[[#This Row],[Bonus Criteria]], Bonus[],2,FALSE)</f>
        <v>4.2999999999999997E-2</v>
      </c>
      <c r="K794" s="32">
        <f>Emp[[#This Row],[Salary]]+Emp[[#This Row],[Salary]]*Emp[[#This Row],[Bonus Percentage]]</f>
        <v>77557.48</v>
      </c>
      <c r="L794"/>
      <c r="N794" s="28"/>
    </row>
    <row r="795" spans="1:14" x14ac:dyDescent="0.2">
      <c r="A795" t="s">
        <v>2429</v>
      </c>
      <c r="B795" t="s">
        <v>2430</v>
      </c>
      <c r="C795" t="s">
        <v>7</v>
      </c>
      <c r="D795" t="s">
        <v>13</v>
      </c>
      <c r="E795" s="3">
        <v>78440</v>
      </c>
      <c r="F795" s="3" t="s">
        <v>2654</v>
      </c>
      <c r="G795" t="s">
        <v>9</v>
      </c>
      <c r="H795" t="s">
        <v>24</v>
      </c>
      <c r="I795" s="28" t="str">
        <f t="shared" si="12"/>
        <v>Engineering|Poor</v>
      </c>
      <c r="J795" s="31">
        <f>VLOOKUP(Emp[[#This Row],[Bonus Criteria]], Bonus[],2,FALSE)</f>
        <v>1.0999999999999999E-2</v>
      </c>
      <c r="K795" s="32">
        <f>Emp[[#This Row],[Salary]]+Emp[[#This Row],[Salary]]*Emp[[#This Row],[Bonus Percentage]]</f>
        <v>79302.84</v>
      </c>
      <c r="L795"/>
      <c r="N795" s="28"/>
    </row>
    <row r="796" spans="1:14" x14ac:dyDescent="0.2">
      <c r="A796" t="s">
        <v>2431</v>
      </c>
      <c r="B796" t="s">
        <v>2432</v>
      </c>
      <c r="C796" t="s">
        <v>12</v>
      </c>
      <c r="D796" t="s">
        <v>23</v>
      </c>
      <c r="E796" s="3">
        <v>113760</v>
      </c>
      <c r="F796" s="3" t="s">
        <v>2658</v>
      </c>
      <c r="G796" t="s">
        <v>21</v>
      </c>
      <c r="H796" t="s">
        <v>14</v>
      </c>
      <c r="I796" s="28" t="str">
        <f t="shared" si="12"/>
        <v>Support|Good</v>
      </c>
      <c r="J796" s="31">
        <f>VLOOKUP(Emp[[#This Row],[Bonus Criteria]], Bonus[],2,FALSE)</f>
        <v>4.9000000000000002E-2</v>
      </c>
      <c r="K796" s="32">
        <f>Emp[[#This Row],[Salary]]+Emp[[#This Row],[Salary]]*Emp[[#This Row],[Bonus Percentage]]</f>
        <v>119334.24</v>
      </c>
      <c r="L796"/>
      <c r="N796" s="28"/>
    </row>
    <row r="797" spans="1:14" x14ac:dyDescent="0.2">
      <c r="A797" t="s">
        <v>2433</v>
      </c>
      <c r="B797" t="s">
        <v>2434</v>
      </c>
      <c r="C797" t="s">
        <v>12</v>
      </c>
      <c r="D797" t="s">
        <v>31</v>
      </c>
      <c r="E797" s="3">
        <v>93880</v>
      </c>
      <c r="F797" s="3" t="s">
        <v>2656</v>
      </c>
      <c r="G797" t="s">
        <v>21</v>
      </c>
      <c r="H797" t="s">
        <v>28</v>
      </c>
      <c r="I797" s="28" t="str">
        <f t="shared" si="12"/>
        <v>Services|Average</v>
      </c>
      <c r="J797" s="31">
        <f>VLOOKUP(Emp[[#This Row],[Bonus Criteria]], Bonus[],2,FALSE)</f>
        <v>2.3E-2</v>
      </c>
      <c r="K797" s="32">
        <f>Emp[[#This Row],[Salary]]+Emp[[#This Row],[Salary]]*Emp[[#This Row],[Bonus Percentage]]</f>
        <v>96039.24</v>
      </c>
      <c r="L797"/>
      <c r="N797" s="28"/>
    </row>
    <row r="798" spans="1:14" x14ac:dyDescent="0.2">
      <c r="A798" t="s">
        <v>2435</v>
      </c>
      <c r="B798" t="s">
        <v>2436</v>
      </c>
      <c r="C798" t="s">
        <v>12</v>
      </c>
      <c r="D798" t="s">
        <v>20</v>
      </c>
      <c r="E798" s="3">
        <v>85000</v>
      </c>
      <c r="F798" s="3" t="s">
        <v>2655</v>
      </c>
      <c r="G798" t="s">
        <v>21</v>
      </c>
      <c r="H798" t="s">
        <v>24</v>
      </c>
      <c r="I798" s="28" t="str">
        <f t="shared" si="12"/>
        <v>Legal|Poor</v>
      </c>
      <c r="J798" s="31">
        <f>VLOOKUP(Emp[[#This Row],[Bonus Criteria]], Bonus[],2,FALSE)</f>
        <v>1.9E-2</v>
      </c>
      <c r="K798" s="32">
        <f>Emp[[#This Row],[Salary]]+Emp[[#This Row],[Salary]]*Emp[[#This Row],[Bonus Percentage]]</f>
        <v>86615</v>
      </c>
      <c r="L798"/>
      <c r="N798" s="28"/>
    </row>
    <row r="799" spans="1:14" x14ac:dyDescent="0.2">
      <c r="A799" t="s">
        <v>2437</v>
      </c>
      <c r="B799" t="s">
        <v>2438</v>
      </c>
      <c r="C799" t="s">
        <v>7</v>
      </c>
      <c r="D799" t="s">
        <v>27</v>
      </c>
      <c r="E799" s="3">
        <v>72550</v>
      </c>
      <c r="F799" s="3" t="s">
        <v>2654</v>
      </c>
      <c r="G799" t="s">
        <v>9</v>
      </c>
      <c r="H799" t="s">
        <v>28</v>
      </c>
      <c r="I799" s="28" t="str">
        <f t="shared" si="12"/>
        <v>Human Resources|Average</v>
      </c>
      <c r="J799" s="31">
        <f>VLOOKUP(Emp[[#This Row],[Bonus Criteria]], Bonus[],2,FALSE)</f>
        <v>2.7E-2</v>
      </c>
      <c r="K799" s="32">
        <f>Emp[[#This Row],[Salary]]+Emp[[#This Row],[Salary]]*Emp[[#This Row],[Bonus Percentage]]</f>
        <v>74508.850000000006</v>
      </c>
      <c r="L799"/>
      <c r="N799" s="28"/>
    </row>
    <row r="800" spans="1:14" x14ac:dyDescent="0.2">
      <c r="A800" t="s">
        <v>2439</v>
      </c>
      <c r="B800" t="s">
        <v>2440</v>
      </c>
      <c r="C800" t="s">
        <v>12</v>
      </c>
      <c r="D800" t="s">
        <v>20</v>
      </c>
      <c r="E800" s="3">
        <v>72360</v>
      </c>
      <c r="F800" s="3" t="s">
        <v>2654</v>
      </c>
      <c r="G800" t="s">
        <v>21</v>
      </c>
      <c r="H800" t="s">
        <v>24</v>
      </c>
      <c r="I800" s="28" t="str">
        <f t="shared" si="12"/>
        <v>Legal|Poor</v>
      </c>
      <c r="J800" s="31">
        <f>VLOOKUP(Emp[[#This Row],[Bonus Criteria]], Bonus[],2,FALSE)</f>
        <v>1.9E-2</v>
      </c>
      <c r="K800" s="32">
        <f>Emp[[#This Row],[Salary]]+Emp[[#This Row],[Salary]]*Emp[[#This Row],[Bonus Percentage]]</f>
        <v>73734.84</v>
      </c>
      <c r="L800"/>
      <c r="N800" s="28"/>
    </row>
    <row r="801" spans="1:14" x14ac:dyDescent="0.2">
      <c r="A801" t="s">
        <v>2441</v>
      </c>
      <c r="B801" t="s">
        <v>2442</v>
      </c>
      <c r="C801" t="s">
        <v>12</v>
      </c>
      <c r="D801" t="s">
        <v>53</v>
      </c>
      <c r="E801" s="3">
        <v>114890</v>
      </c>
      <c r="F801" s="3" t="s">
        <v>2658</v>
      </c>
      <c r="G801" t="s">
        <v>17</v>
      </c>
      <c r="H801" t="s">
        <v>28</v>
      </c>
      <c r="I801" s="28" t="str">
        <f t="shared" si="12"/>
        <v>Accounting|Average</v>
      </c>
      <c r="J801" s="31">
        <f>VLOOKUP(Emp[[#This Row],[Bonus Criteria]], Bonus[],2,FALSE)</f>
        <v>0.02</v>
      </c>
      <c r="K801" s="32">
        <f>Emp[[#This Row],[Salary]]+Emp[[#This Row],[Salary]]*Emp[[#This Row],[Bonus Percentage]]</f>
        <v>117187.8</v>
      </c>
      <c r="L801"/>
      <c r="N801" s="28"/>
    </row>
    <row r="802" spans="1:14" x14ac:dyDescent="0.2">
      <c r="A802" t="s">
        <v>2266</v>
      </c>
      <c r="B802" t="s">
        <v>2443</v>
      </c>
      <c r="C802" t="s">
        <v>12</v>
      </c>
      <c r="D802" t="s">
        <v>67</v>
      </c>
      <c r="E802" s="3">
        <v>107580</v>
      </c>
      <c r="F802" s="3" t="s">
        <v>2657</v>
      </c>
      <c r="G802" t="s">
        <v>17</v>
      </c>
      <c r="H802" t="s">
        <v>24</v>
      </c>
      <c r="I802" s="28" t="str">
        <f t="shared" si="12"/>
        <v>Marketing|Poor</v>
      </c>
      <c r="J802" s="31">
        <f>VLOOKUP(Emp[[#This Row],[Bonus Criteria]], Bonus[],2,FALSE)</f>
        <v>1.2999999999999999E-2</v>
      </c>
      <c r="K802" s="32">
        <f>Emp[[#This Row],[Salary]]+Emp[[#This Row],[Salary]]*Emp[[#This Row],[Bonus Percentage]]</f>
        <v>108978.54</v>
      </c>
      <c r="L802"/>
      <c r="N802" s="28"/>
    </row>
    <row r="803" spans="1:14" x14ac:dyDescent="0.2">
      <c r="A803" t="s">
        <v>2444</v>
      </c>
      <c r="B803" t="s">
        <v>2445</v>
      </c>
      <c r="C803" t="s">
        <v>7</v>
      </c>
      <c r="D803" t="s">
        <v>50</v>
      </c>
      <c r="E803" s="3">
        <v>36040</v>
      </c>
      <c r="F803" s="3" t="s">
        <v>2650</v>
      </c>
      <c r="G803" t="s">
        <v>17</v>
      </c>
      <c r="H803" t="s">
        <v>28</v>
      </c>
      <c r="I803" s="28" t="str">
        <f t="shared" si="12"/>
        <v>Research and Development|Average</v>
      </c>
      <c r="J803" s="31">
        <f>VLOOKUP(Emp[[#This Row],[Bonus Criteria]], Bonus[],2,FALSE)</f>
        <v>3.3000000000000002E-2</v>
      </c>
      <c r="K803" s="32">
        <f>Emp[[#This Row],[Salary]]+Emp[[#This Row],[Salary]]*Emp[[#This Row],[Bonus Percentage]]</f>
        <v>37229.32</v>
      </c>
      <c r="L803"/>
      <c r="N803" s="28"/>
    </row>
    <row r="804" spans="1:14" x14ac:dyDescent="0.2">
      <c r="A804" t="s">
        <v>2446</v>
      </c>
      <c r="B804" t="s">
        <v>2447</v>
      </c>
      <c r="C804" t="s">
        <v>7</v>
      </c>
      <c r="D804" t="s">
        <v>37</v>
      </c>
      <c r="E804" s="3">
        <v>35010</v>
      </c>
      <c r="F804" s="3" t="s">
        <v>2650</v>
      </c>
      <c r="G804" t="s">
        <v>21</v>
      </c>
      <c r="H804" t="s">
        <v>28</v>
      </c>
      <c r="I804" s="28" t="str">
        <f t="shared" si="12"/>
        <v>Product Management|Average</v>
      </c>
      <c r="J804" s="31">
        <f>VLOOKUP(Emp[[#This Row],[Bonus Criteria]], Bonus[],2,FALSE)</f>
        <v>3.2000000000000001E-2</v>
      </c>
      <c r="K804" s="32">
        <f>Emp[[#This Row],[Salary]]+Emp[[#This Row],[Salary]]*Emp[[#This Row],[Bonus Percentage]]</f>
        <v>36130.32</v>
      </c>
      <c r="L804"/>
      <c r="N804" s="28"/>
    </row>
    <row r="805" spans="1:14" x14ac:dyDescent="0.2">
      <c r="A805" t="s">
        <v>2448</v>
      </c>
      <c r="B805" t="s">
        <v>2449</v>
      </c>
      <c r="C805" t="s">
        <v>7</v>
      </c>
      <c r="D805" t="s">
        <v>50</v>
      </c>
      <c r="E805" s="3">
        <v>74280</v>
      </c>
      <c r="F805" s="3" t="s">
        <v>2654</v>
      </c>
      <c r="G805" t="s">
        <v>9</v>
      </c>
      <c r="H805" t="s">
        <v>28</v>
      </c>
      <c r="I805" s="28" t="str">
        <f t="shared" si="12"/>
        <v>Research and Development|Average</v>
      </c>
      <c r="J805" s="31">
        <f>VLOOKUP(Emp[[#This Row],[Bonus Criteria]], Bonus[],2,FALSE)</f>
        <v>3.3000000000000002E-2</v>
      </c>
      <c r="K805" s="32">
        <f>Emp[[#This Row],[Salary]]+Emp[[#This Row],[Salary]]*Emp[[#This Row],[Bonus Percentage]]</f>
        <v>76731.240000000005</v>
      </c>
      <c r="L805"/>
      <c r="N805" s="28"/>
    </row>
    <row r="806" spans="1:14" x14ac:dyDescent="0.2">
      <c r="A806" t="s">
        <v>2450</v>
      </c>
      <c r="B806" t="s">
        <v>2451</v>
      </c>
      <c r="C806" t="s">
        <v>7</v>
      </c>
      <c r="D806" t="s">
        <v>50</v>
      </c>
      <c r="E806" s="3">
        <v>115790</v>
      </c>
      <c r="F806" s="3" t="s">
        <v>2658</v>
      </c>
      <c r="G806" t="s">
        <v>9</v>
      </c>
      <c r="H806" t="s">
        <v>51</v>
      </c>
      <c r="I806" s="28" t="str">
        <f t="shared" si="12"/>
        <v>Research and Development|Very Poor</v>
      </c>
      <c r="J806" s="31">
        <f>VLOOKUP(Emp[[#This Row],[Bonus Criteria]], Bonus[],2,FALSE)</f>
        <v>5.0000000000000001E-3</v>
      </c>
      <c r="K806" s="32">
        <f>Emp[[#This Row],[Salary]]+Emp[[#This Row],[Salary]]*Emp[[#This Row],[Bonus Percentage]]</f>
        <v>116368.95</v>
      </c>
      <c r="L806"/>
      <c r="N806" s="28"/>
    </row>
    <row r="807" spans="1:14" x14ac:dyDescent="0.2">
      <c r="A807" t="s">
        <v>2452</v>
      </c>
      <c r="B807" t="s">
        <v>2453</v>
      </c>
      <c r="C807" t="s">
        <v>7</v>
      </c>
      <c r="D807" t="s">
        <v>23</v>
      </c>
      <c r="E807" s="3">
        <v>38330</v>
      </c>
      <c r="F807" s="3" t="s">
        <v>2650</v>
      </c>
      <c r="G807" t="s">
        <v>9</v>
      </c>
      <c r="H807" t="s">
        <v>28</v>
      </c>
      <c r="I807" s="28" t="str">
        <f t="shared" si="12"/>
        <v>Support|Average</v>
      </c>
      <c r="J807" s="31">
        <f>VLOOKUP(Emp[[#This Row],[Bonus Criteria]], Bonus[],2,FALSE)</f>
        <v>2.8000000000000001E-2</v>
      </c>
      <c r="K807" s="32">
        <f>Emp[[#This Row],[Salary]]+Emp[[#This Row],[Salary]]*Emp[[#This Row],[Bonus Percentage]]</f>
        <v>39403.24</v>
      </c>
      <c r="L807"/>
      <c r="N807" s="28"/>
    </row>
    <row r="808" spans="1:14" x14ac:dyDescent="0.2">
      <c r="A808" t="s">
        <v>2454</v>
      </c>
      <c r="B808" t="s">
        <v>2455</v>
      </c>
      <c r="C808" t="s">
        <v>7</v>
      </c>
      <c r="D808" t="s">
        <v>34</v>
      </c>
      <c r="E808" s="3">
        <v>70270</v>
      </c>
      <c r="F808" s="3" t="s">
        <v>2654</v>
      </c>
      <c r="G808" t="s">
        <v>17</v>
      </c>
      <c r="H808" t="s">
        <v>10</v>
      </c>
      <c r="I808" s="28" t="str">
        <f t="shared" si="12"/>
        <v>Business Development|Very Good</v>
      </c>
      <c r="J808" s="31">
        <f>VLOOKUP(Emp[[#This Row],[Bonus Criteria]], Bonus[],2,FALSE)</f>
        <v>7.2999999999999995E-2</v>
      </c>
      <c r="K808" s="32">
        <f>Emp[[#This Row],[Salary]]+Emp[[#This Row],[Salary]]*Emp[[#This Row],[Bonus Percentage]]</f>
        <v>75399.710000000006</v>
      </c>
      <c r="L808"/>
      <c r="N808" s="28"/>
    </row>
    <row r="809" spans="1:14" x14ac:dyDescent="0.2">
      <c r="A809" t="s">
        <v>2456</v>
      </c>
      <c r="B809" t="s">
        <v>2457</v>
      </c>
      <c r="C809" t="s">
        <v>7</v>
      </c>
      <c r="D809" t="s">
        <v>23</v>
      </c>
      <c r="E809" s="3">
        <v>37060</v>
      </c>
      <c r="F809" s="3" t="s">
        <v>2650</v>
      </c>
      <c r="G809" t="s">
        <v>21</v>
      </c>
      <c r="H809" t="s">
        <v>28</v>
      </c>
      <c r="I809" s="28" t="str">
        <f t="shared" si="12"/>
        <v>Support|Average</v>
      </c>
      <c r="J809" s="31">
        <f>VLOOKUP(Emp[[#This Row],[Bonus Criteria]], Bonus[],2,FALSE)</f>
        <v>2.8000000000000001E-2</v>
      </c>
      <c r="K809" s="32">
        <f>Emp[[#This Row],[Salary]]+Emp[[#This Row],[Salary]]*Emp[[#This Row],[Bonus Percentage]]</f>
        <v>38097.68</v>
      </c>
      <c r="L809"/>
      <c r="N809" s="28"/>
    </row>
    <row r="810" spans="1:14" x14ac:dyDescent="0.2">
      <c r="A810" t="s">
        <v>1578</v>
      </c>
      <c r="B810" t="s">
        <v>2105</v>
      </c>
      <c r="C810" t="s">
        <v>12</v>
      </c>
      <c r="D810" t="s">
        <v>50</v>
      </c>
      <c r="E810" s="3">
        <v>84310</v>
      </c>
      <c r="F810" s="3" t="s">
        <v>2655</v>
      </c>
      <c r="G810" t="s">
        <v>17</v>
      </c>
      <c r="H810" t="s">
        <v>14</v>
      </c>
      <c r="I810" s="28" t="str">
        <f t="shared" si="12"/>
        <v>Research and Development|Good</v>
      </c>
      <c r="J810" s="31">
        <f>VLOOKUP(Emp[[#This Row],[Bonus Criteria]], Bonus[],2,FALSE)</f>
        <v>5.3999999999999999E-2</v>
      </c>
      <c r="K810" s="32">
        <f>Emp[[#This Row],[Salary]]+Emp[[#This Row],[Salary]]*Emp[[#This Row],[Bonus Percentage]]</f>
        <v>88862.74</v>
      </c>
      <c r="L810"/>
      <c r="N810" s="28"/>
    </row>
    <row r="811" spans="1:14" x14ac:dyDescent="0.2">
      <c r="A811" t="s">
        <v>2458</v>
      </c>
      <c r="B811" t="s">
        <v>2459</v>
      </c>
      <c r="C811" t="s">
        <v>12</v>
      </c>
      <c r="D811" t="s">
        <v>50</v>
      </c>
      <c r="E811" s="3">
        <v>58100</v>
      </c>
      <c r="F811" s="3" t="s">
        <v>2652</v>
      </c>
      <c r="G811" t="s">
        <v>21</v>
      </c>
      <c r="H811" t="s">
        <v>10</v>
      </c>
      <c r="I811" s="28" t="str">
        <f t="shared" si="12"/>
        <v>Research and Development|Very Good</v>
      </c>
      <c r="J811" s="31">
        <f>VLOOKUP(Emp[[#This Row],[Bonus Criteria]], Bonus[],2,FALSE)</f>
        <v>8.4000000000000005E-2</v>
      </c>
      <c r="K811" s="32">
        <f>Emp[[#This Row],[Salary]]+Emp[[#This Row],[Salary]]*Emp[[#This Row],[Bonus Percentage]]</f>
        <v>62980.4</v>
      </c>
      <c r="L811"/>
      <c r="N811" s="28"/>
    </row>
    <row r="812" spans="1:14" x14ac:dyDescent="0.2">
      <c r="A812" t="s">
        <v>2460</v>
      </c>
      <c r="B812" t="s">
        <v>2461</v>
      </c>
      <c r="C812" t="s">
        <v>7</v>
      </c>
      <c r="D812" t="s">
        <v>23</v>
      </c>
      <c r="E812" s="3">
        <v>99780</v>
      </c>
      <c r="F812" s="3" t="s">
        <v>2656</v>
      </c>
      <c r="G812" t="s">
        <v>21</v>
      </c>
      <c r="H812" t="s">
        <v>10</v>
      </c>
      <c r="I812" s="28" t="str">
        <f t="shared" si="12"/>
        <v>Support|Very Good</v>
      </c>
      <c r="J812" s="31">
        <f>VLOOKUP(Emp[[#This Row],[Bonus Criteria]], Bonus[],2,FALSE)</f>
        <v>7.5999999999999998E-2</v>
      </c>
      <c r="K812" s="32">
        <f>Emp[[#This Row],[Salary]]+Emp[[#This Row],[Salary]]*Emp[[#This Row],[Bonus Percentage]]</f>
        <v>107363.28</v>
      </c>
      <c r="L812"/>
      <c r="N812" s="28"/>
    </row>
    <row r="813" spans="1:14" x14ac:dyDescent="0.2">
      <c r="A813" t="s">
        <v>2462</v>
      </c>
      <c r="B813" t="s">
        <v>2463</v>
      </c>
      <c r="C813" t="s">
        <v>7</v>
      </c>
      <c r="D813" t="s">
        <v>53</v>
      </c>
      <c r="E813" s="3">
        <v>119020</v>
      </c>
      <c r="F813" s="3" t="s">
        <v>2658</v>
      </c>
      <c r="G813" t="s">
        <v>9</v>
      </c>
      <c r="H813" t="s">
        <v>24</v>
      </c>
      <c r="I813" s="28" t="str">
        <f t="shared" si="12"/>
        <v>Accounting|Poor</v>
      </c>
      <c r="J813" s="31">
        <f>VLOOKUP(Emp[[#This Row],[Bonus Criteria]], Bonus[],2,FALSE)</f>
        <v>1.2E-2</v>
      </c>
      <c r="K813" s="32">
        <f>Emp[[#This Row],[Salary]]+Emp[[#This Row],[Salary]]*Emp[[#This Row],[Bonus Percentage]]</f>
        <v>120448.24</v>
      </c>
      <c r="L813"/>
      <c r="N813" s="28"/>
    </row>
    <row r="814" spans="1:14" x14ac:dyDescent="0.2">
      <c r="A814" t="s">
        <v>2464</v>
      </c>
      <c r="B814" t="s">
        <v>2465</v>
      </c>
      <c r="C814" t="s">
        <v>7</v>
      </c>
      <c r="D814" t="s">
        <v>13</v>
      </c>
      <c r="E814" s="3">
        <v>92940</v>
      </c>
      <c r="F814" s="3" t="s">
        <v>2656</v>
      </c>
      <c r="G814" t="s">
        <v>9</v>
      </c>
      <c r="H814" t="s">
        <v>14</v>
      </c>
      <c r="I814" s="28" t="str">
        <f t="shared" si="12"/>
        <v>Engineering|Good</v>
      </c>
      <c r="J814" s="31">
        <f>VLOOKUP(Emp[[#This Row],[Bonus Criteria]], Bonus[],2,FALSE)</f>
        <v>4.2999999999999997E-2</v>
      </c>
      <c r="K814" s="32">
        <f>Emp[[#This Row],[Salary]]+Emp[[#This Row],[Salary]]*Emp[[#This Row],[Bonus Percentage]]</f>
        <v>96936.42</v>
      </c>
      <c r="L814"/>
      <c r="N814" s="28"/>
    </row>
    <row r="815" spans="1:14" x14ac:dyDescent="0.2">
      <c r="A815" t="s">
        <v>1378</v>
      </c>
      <c r="B815" t="s">
        <v>2466</v>
      </c>
      <c r="C815" t="s">
        <v>7</v>
      </c>
      <c r="D815" t="s">
        <v>67</v>
      </c>
      <c r="E815" s="3">
        <v>77470</v>
      </c>
      <c r="F815" s="3" t="s">
        <v>2654</v>
      </c>
      <c r="G815" t="s">
        <v>21</v>
      </c>
      <c r="H815" t="s">
        <v>14</v>
      </c>
      <c r="I815" s="28" t="str">
        <f t="shared" si="12"/>
        <v>Marketing|Good</v>
      </c>
      <c r="J815" s="31">
        <f>VLOOKUP(Emp[[#This Row],[Bonus Criteria]], Bonus[],2,FALSE)</f>
        <v>5.8000000000000003E-2</v>
      </c>
      <c r="K815" s="32">
        <f>Emp[[#This Row],[Salary]]+Emp[[#This Row],[Salary]]*Emp[[#This Row],[Bonus Percentage]]</f>
        <v>81963.259999999995</v>
      </c>
      <c r="L815"/>
      <c r="N815" s="28"/>
    </row>
    <row r="816" spans="1:14" x14ac:dyDescent="0.2">
      <c r="A816" t="s">
        <v>2467</v>
      </c>
      <c r="B816" t="s">
        <v>2468</v>
      </c>
      <c r="C816" t="s">
        <v>7</v>
      </c>
      <c r="D816" t="s">
        <v>13</v>
      </c>
      <c r="E816" s="3">
        <v>45650</v>
      </c>
      <c r="F816" s="3" t="s">
        <v>2651</v>
      </c>
      <c r="G816" t="s">
        <v>9</v>
      </c>
      <c r="H816" t="s">
        <v>14</v>
      </c>
      <c r="I816" s="28" t="str">
        <f t="shared" si="12"/>
        <v>Engineering|Good</v>
      </c>
      <c r="J816" s="31">
        <f>VLOOKUP(Emp[[#This Row],[Bonus Criteria]], Bonus[],2,FALSE)</f>
        <v>4.2999999999999997E-2</v>
      </c>
      <c r="K816" s="32">
        <f>Emp[[#This Row],[Salary]]+Emp[[#This Row],[Salary]]*Emp[[#This Row],[Bonus Percentage]]</f>
        <v>47612.95</v>
      </c>
      <c r="L816"/>
      <c r="N816" s="28"/>
    </row>
    <row r="817" spans="1:14" x14ac:dyDescent="0.2">
      <c r="A817" t="s">
        <v>2469</v>
      </c>
      <c r="B817" t="s">
        <v>2470</v>
      </c>
      <c r="C817" t="s">
        <v>12</v>
      </c>
      <c r="D817" t="s">
        <v>13</v>
      </c>
      <c r="E817" s="3">
        <v>88430</v>
      </c>
      <c r="F817" s="3" t="s">
        <v>2655</v>
      </c>
      <c r="G817" t="s">
        <v>9</v>
      </c>
      <c r="H817" t="s">
        <v>28</v>
      </c>
      <c r="I817" s="28" t="str">
        <f t="shared" si="12"/>
        <v>Engineering|Average</v>
      </c>
      <c r="J817" s="31">
        <f>VLOOKUP(Emp[[#This Row],[Bonus Criteria]], Bonus[],2,FALSE)</f>
        <v>3.5000000000000003E-2</v>
      </c>
      <c r="K817" s="32">
        <f>Emp[[#This Row],[Salary]]+Emp[[#This Row],[Salary]]*Emp[[#This Row],[Bonus Percentage]]</f>
        <v>91525.05</v>
      </c>
      <c r="L817"/>
      <c r="N817" s="28"/>
    </row>
    <row r="818" spans="1:14" x14ac:dyDescent="0.2">
      <c r="A818" t="s">
        <v>1336</v>
      </c>
      <c r="B818" t="s">
        <v>2471</v>
      </c>
      <c r="C818" t="s">
        <v>7</v>
      </c>
      <c r="D818" t="s">
        <v>27</v>
      </c>
      <c r="E818" s="3">
        <v>36880</v>
      </c>
      <c r="F818" s="3" t="s">
        <v>2650</v>
      </c>
      <c r="G818" t="s">
        <v>21</v>
      </c>
      <c r="H818" t="s">
        <v>14</v>
      </c>
      <c r="I818" s="28" t="str">
        <f t="shared" si="12"/>
        <v>Human Resources|Good</v>
      </c>
      <c r="J818" s="31">
        <f>VLOOKUP(Emp[[#This Row],[Bonus Criteria]], Bonus[],2,FALSE)</f>
        <v>5.3999999999999999E-2</v>
      </c>
      <c r="K818" s="32">
        <f>Emp[[#This Row],[Salary]]+Emp[[#This Row],[Salary]]*Emp[[#This Row],[Bonus Percentage]]</f>
        <v>38871.519999999997</v>
      </c>
      <c r="L818"/>
      <c r="N818" s="28"/>
    </row>
    <row r="819" spans="1:14" x14ac:dyDescent="0.2">
      <c r="A819" t="s">
        <v>2388</v>
      </c>
      <c r="B819" t="s">
        <v>2389</v>
      </c>
      <c r="C819" t="s">
        <v>7</v>
      </c>
      <c r="D819" t="s">
        <v>34</v>
      </c>
      <c r="E819" s="3">
        <v>106400</v>
      </c>
      <c r="F819" s="3" t="s">
        <v>2657</v>
      </c>
      <c r="G819" t="s">
        <v>17</v>
      </c>
      <c r="H819" t="s">
        <v>24</v>
      </c>
      <c r="I819" s="28" t="str">
        <f t="shared" si="12"/>
        <v>Business Development|Poor</v>
      </c>
      <c r="J819" s="31">
        <f>VLOOKUP(Emp[[#This Row],[Bonus Criteria]], Bonus[],2,FALSE)</f>
        <v>1.7999999999999999E-2</v>
      </c>
      <c r="K819" s="32">
        <f>Emp[[#This Row],[Salary]]+Emp[[#This Row],[Salary]]*Emp[[#This Row],[Bonus Percentage]]</f>
        <v>108315.2</v>
      </c>
      <c r="L819"/>
      <c r="N819" s="28"/>
    </row>
    <row r="820" spans="1:14" x14ac:dyDescent="0.2">
      <c r="A820" t="s">
        <v>2472</v>
      </c>
      <c r="B820" t="s">
        <v>2473</v>
      </c>
      <c r="C820" t="s">
        <v>7</v>
      </c>
      <c r="D820" t="s">
        <v>31</v>
      </c>
      <c r="E820" s="3">
        <v>111820</v>
      </c>
      <c r="F820" s="3" t="s">
        <v>2658</v>
      </c>
      <c r="G820" t="s">
        <v>9</v>
      </c>
      <c r="H820" t="s">
        <v>10</v>
      </c>
      <c r="I820" s="28" t="str">
        <f t="shared" si="12"/>
        <v>Services|Very Good</v>
      </c>
      <c r="J820" s="31">
        <f>VLOOKUP(Emp[[#This Row],[Bonus Criteria]], Bonus[],2,FALSE)</f>
        <v>7.1999999999999995E-2</v>
      </c>
      <c r="K820" s="32">
        <f>Emp[[#This Row],[Salary]]+Emp[[#This Row],[Salary]]*Emp[[#This Row],[Bonus Percentage]]</f>
        <v>119871.03999999999</v>
      </c>
      <c r="L820"/>
      <c r="N820" s="28"/>
    </row>
    <row r="821" spans="1:14" x14ac:dyDescent="0.2">
      <c r="A821" t="s">
        <v>1503</v>
      </c>
      <c r="B821" t="s">
        <v>2474</v>
      </c>
      <c r="C821" t="s">
        <v>7</v>
      </c>
      <c r="D821" t="s">
        <v>27</v>
      </c>
      <c r="E821" s="3">
        <v>92870</v>
      </c>
      <c r="F821" s="3" t="s">
        <v>2656</v>
      </c>
      <c r="G821" t="s">
        <v>17</v>
      </c>
      <c r="H821" t="s">
        <v>28</v>
      </c>
      <c r="I821" s="28" t="str">
        <f t="shared" si="12"/>
        <v>Human Resources|Average</v>
      </c>
      <c r="J821" s="31">
        <f>VLOOKUP(Emp[[#This Row],[Bonus Criteria]], Bonus[],2,FALSE)</f>
        <v>2.7E-2</v>
      </c>
      <c r="K821" s="32">
        <f>Emp[[#This Row],[Salary]]+Emp[[#This Row],[Salary]]*Emp[[#This Row],[Bonus Percentage]]</f>
        <v>95377.49</v>
      </c>
      <c r="L821"/>
      <c r="N821" s="28"/>
    </row>
    <row r="822" spans="1:14" x14ac:dyDescent="0.2">
      <c r="A822" t="s">
        <v>2475</v>
      </c>
      <c r="B822" t="s">
        <v>2476</v>
      </c>
      <c r="C822" t="s">
        <v>7</v>
      </c>
      <c r="D822" t="s">
        <v>34</v>
      </c>
      <c r="E822" s="3">
        <v>100360</v>
      </c>
      <c r="F822" s="3" t="s">
        <v>2657</v>
      </c>
      <c r="G822" t="s">
        <v>9</v>
      </c>
      <c r="H822" t="s">
        <v>28</v>
      </c>
      <c r="I822" s="28" t="str">
        <f t="shared" si="12"/>
        <v>Business Development|Average</v>
      </c>
      <c r="J822" s="31">
        <f>VLOOKUP(Emp[[#This Row],[Bonus Criteria]], Bonus[],2,FALSE)</f>
        <v>2.4E-2</v>
      </c>
      <c r="K822" s="32">
        <f>Emp[[#This Row],[Salary]]+Emp[[#This Row],[Salary]]*Emp[[#This Row],[Bonus Percentage]]</f>
        <v>102768.64</v>
      </c>
      <c r="L822"/>
      <c r="N822" s="28"/>
    </row>
    <row r="823" spans="1:14" x14ac:dyDescent="0.2">
      <c r="A823" t="s">
        <v>2057</v>
      </c>
      <c r="B823" t="s">
        <v>2058</v>
      </c>
      <c r="C823" t="s">
        <v>12</v>
      </c>
      <c r="D823" t="s">
        <v>50</v>
      </c>
      <c r="E823" s="3">
        <v>46750</v>
      </c>
      <c r="F823" s="3" t="s">
        <v>2651</v>
      </c>
      <c r="G823" t="s">
        <v>9</v>
      </c>
      <c r="H823" t="s">
        <v>28</v>
      </c>
      <c r="I823" s="28" t="str">
        <f t="shared" si="12"/>
        <v>Research and Development|Average</v>
      </c>
      <c r="J823" s="31">
        <f>VLOOKUP(Emp[[#This Row],[Bonus Criteria]], Bonus[],2,FALSE)</f>
        <v>3.3000000000000002E-2</v>
      </c>
      <c r="K823" s="32">
        <f>Emp[[#This Row],[Salary]]+Emp[[#This Row],[Salary]]*Emp[[#This Row],[Bonus Percentage]]</f>
        <v>48292.75</v>
      </c>
      <c r="L823"/>
      <c r="N823" s="28"/>
    </row>
    <row r="824" spans="1:14" x14ac:dyDescent="0.2">
      <c r="A824" t="s">
        <v>2477</v>
      </c>
      <c r="B824" t="s">
        <v>2478</v>
      </c>
      <c r="C824" t="s">
        <v>7</v>
      </c>
      <c r="D824" t="s">
        <v>34</v>
      </c>
      <c r="E824" s="3">
        <v>48950</v>
      </c>
      <c r="F824" s="3" t="s">
        <v>2651</v>
      </c>
      <c r="G824" t="s">
        <v>17</v>
      </c>
      <c r="H824" t="s">
        <v>14</v>
      </c>
      <c r="I824" s="28" t="str">
        <f t="shared" si="12"/>
        <v>Business Development|Good</v>
      </c>
      <c r="J824" s="31">
        <f>VLOOKUP(Emp[[#This Row],[Bonus Criteria]], Bonus[],2,FALSE)</f>
        <v>0.05</v>
      </c>
      <c r="K824" s="32">
        <f>Emp[[#This Row],[Salary]]+Emp[[#This Row],[Salary]]*Emp[[#This Row],[Bonus Percentage]]</f>
        <v>51397.5</v>
      </c>
      <c r="L824"/>
      <c r="N824" s="28"/>
    </row>
    <row r="825" spans="1:14" x14ac:dyDescent="0.2">
      <c r="A825" t="s">
        <v>2479</v>
      </c>
      <c r="B825" t="s">
        <v>2480</v>
      </c>
      <c r="C825" t="s">
        <v>7</v>
      </c>
      <c r="D825" t="s">
        <v>8</v>
      </c>
      <c r="E825" s="3">
        <v>52810</v>
      </c>
      <c r="F825" s="3" t="s">
        <v>2652</v>
      </c>
      <c r="G825" t="s">
        <v>17</v>
      </c>
      <c r="H825" t="s">
        <v>24</v>
      </c>
      <c r="I825" s="28" t="str">
        <f t="shared" si="12"/>
        <v>Sales|Poor</v>
      </c>
      <c r="J825" s="31">
        <f>VLOOKUP(Emp[[#This Row],[Bonus Criteria]], Bonus[],2,FALSE)</f>
        <v>1.2E-2</v>
      </c>
      <c r="K825" s="32">
        <f>Emp[[#This Row],[Salary]]+Emp[[#This Row],[Salary]]*Emp[[#This Row],[Bonus Percentage]]</f>
        <v>53443.72</v>
      </c>
      <c r="L825"/>
      <c r="N825" s="28"/>
    </row>
    <row r="826" spans="1:14" x14ac:dyDescent="0.2">
      <c r="A826" t="s">
        <v>2481</v>
      </c>
      <c r="B826" t="s">
        <v>2482</v>
      </c>
      <c r="C826" t="s">
        <v>7</v>
      </c>
      <c r="D826" t="s">
        <v>20</v>
      </c>
      <c r="E826" s="3">
        <v>78560</v>
      </c>
      <c r="F826" s="3" t="s">
        <v>2654</v>
      </c>
      <c r="G826" t="s">
        <v>21</v>
      </c>
      <c r="H826" t="s">
        <v>51</v>
      </c>
      <c r="I826" s="28" t="str">
        <f t="shared" si="12"/>
        <v>Legal|Very Poor</v>
      </c>
      <c r="J826" s="31">
        <f>VLOOKUP(Emp[[#This Row],[Bonus Criteria]], Bonus[],2,FALSE)</f>
        <v>5.0000000000000001E-3</v>
      </c>
      <c r="K826" s="32">
        <f>Emp[[#This Row],[Salary]]+Emp[[#This Row],[Salary]]*Emp[[#This Row],[Bonus Percentage]]</f>
        <v>78952.800000000003</v>
      </c>
      <c r="L826"/>
      <c r="N826" s="28"/>
    </row>
    <row r="827" spans="1:14" x14ac:dyDescent="0.2">
      <c r="A827" t="s">
        <v>2483</v>
      </c>
      <c r="B827" t="s">
        <v>2484</v>
      </c>
      <c r="C827" t="s">
        <v>12</v>
      </c>
      <c r="D827" t="s">
        <v>23</v>
      </c>
      <c r="E827" s="3">
        <v>75280</v>
      </c>
      <c r="F827" s="3" t="s">
        <v>2654</v>
      </c>
      <c r="G827" t="s">
        <v>21</v>
      </c>
      <c r="H827" t="s">
        <v>28</v>
      </c>
      <c r="I827" s="28" t="str">
        <f t="shared" si="12"/>
        <v>Support|Average</v>
      </c>
      <c r="J827" s="31">
        <f>VLOOKUP(Emp[[#This Row],[Bonus Criteria]], Bonus[],2,FALSE)</f>
        <v>2.8000000000000001E-2</v>
      </c>
      <c r="K827" s="32">
        <f>Emp[[#This Row],[Salary]]+Emp[[#This Row],[Salary]]*Emp[[#This Row],[Bonus Percentage]]</f>
        <v>77387.839999999997</v>
      </c>
      <c r="L827"/>
      <c r="N827" s="28"/>
    </row>
    <row r="828" spans="1:14" x14ac:dyDescent="0.2">
      <c r="A828" t="s">
        <v>2485</v>
      </c>
      <c r="B828" t="s">
        <v>2486</v>
      </c>
      <c r="C828" t="s">
        <v>12</v>
      </c>
      <c r="D828" t="s">
        <v>42</v>
      </c>
      <c r="E828" s="3">
        <v>93130</v>
      </c>
      <c r="F828" s="3" t="s">
        <v>2656</v>
      </c>
      <c r="G828" t="s">
        <v>21</v>
      </c>
      <c r="H828" t="s">
        <v>24</v>
      </c>
      <c r="I828" s="28" t="str">
        <f t="shared" si="12"/>
        <v>Training|Poor</v>
      </c>
      <c r="J828" s="31">
        <f>VLOOKUP(Emp[[#This Row],[Bonus Criteria]], Bonus[],2,FALSE)</f>
        <v>1.9E-2</v>
      </c>
      <c r="K828" s="32">
        <f>Emp[[#This Row],[Salary]]+Emp[[#This Row],[Salary]]*Emp[[#This Row],[Bonus Percentage]]</f>
        <v>94899.47</v>
      </c>
      <c r="L828"/>
      <c r="N828" s="28"/>
    </row>
    <row r="829" spans="1:14" x14ac:dyDescent="0.2">
      <c r="A829" t="s">
        <v>2487</v>
      </c>
      <c r="B829" t="s">
        <v>2488</v>
      </c>
      <c r="C829" t="s">
        <v>12</v>
      </c>
      <c r="D829" t="s">
        <v>34</v>
      </c>
      <c r="E829" s="3">
        <v>105290</v>
      </c>
      <c r="F829" s="3" t="s">
        <v>2657</v>
      </c>
      <c r="G829" t="s">
        <v>21</v>
      </c>
      <c r="H829" t="s">
        <v>51</v>
      </c>
      <c r="I829" s="28" t="str">
        <f t="shared" si="12"/>
        <v>Business Development|Very Poor</v>
      </c>
      <c r="J829" s="31">
        <f>VLOOKUP(Emp[[#This Row],[Bonus Criteria]], Bonus[],2,FALSE)</f>
        <v>5.0000000000000001E-3</v>
      </c>
      <c r="K829" s="32">
        <f>Emp[[#This Row],[Salary]]+Emp[[#This Row],[Salary]]*Emp[[#This Row],[Bonus Percentage]]</f>
        <v>105816.45</v>
      </c>
      <c r="L829"/>
      <c r="N829" s="28"/>
    </row>
    <row r="830" spans="1:14" x14ac:dyDescent="0.2">
      <c r="A830" t="s">
        <v>1301</v>
      </c>
      <c r="B830" t="s">
        <v>1302</v>
      </c>
      <c r="C830" t="s">
        <v>12</v>
      </c>
      <c r="D830" t="s">
        <v>20</v>
      </c>
      <c r="E830" s="3">
        <v>31090</v>
      </c>
      <c r="F830" s="3" t="s">
        <v>2650</v>
      </c>
      <c r="G830" t="s">
        <v>21</v>
      </c>
      <c r="H830" t="s">
        <v>28</v>
      </c>
      <c r="I830" s="28" t="str">
        <f t="shared" si="12"/>
        <v>Legal|Average</v>
      </c>
      <c r="J830" s="31">
        <f>VLOOKUP(Emp[[#This Row],[Bonus Criteria]], Bonus[],2,FALSE)</f>
        <v>2.1000000000000001E-2</v>
      </c>
      <c r="K830" s="32">
        <f>Emp[[#This Row],[Salary]]+Emp[[#This Row],[Salary]]*Emp[[#This Row],[Bonus Percentage]]</f>
        <v>31742.89</v>
      </c>
      <c r="L830"/>
      <c r="N830" s="28"/>
    </row>
    <row r="831" spans="1:14" x14ac:dyDescent="0.2">
      <c r="A831" t="s">
        <v>2489</v>
      </c>
      <c r="B831" t="s">
        <v>2490</v>
      </c>
      <c r="C831" t="s">
        <v>7</v>
      </c>
      <c r="D831" t="s">
        <v>34</v>
      </c>
      <c r="E831" s="3">
        <v>101420</v>
      </c>
      <c r="F831" s="3" t="s">
        <v>2657</v>
      </c>
      <c r="G831" t="s">
        <v>9</v>
      </c>
      <c r="H831" t="s">
        <v>28</v>
      </c>
      <c r="I831" s="28" t="str">
        <f t="shared" si="12"/>
        <v>Business Development|Average</v>
      </c>
      <c r="J831" s="31">
        <f>VLOOKUP(Emp[[#This Row],[Bonus Criteria]], Bonus[],2,FALSE)</f>
        <v>2.4E-2</v>
      </c>
      <c r="K831" s="32">
        <f>Emp[[#This Row],[Salary]]+Emp[[#This Row],[Salary]]*Emp[[#This Row],[Bonus Percentage]]</f>
        <v>103854.08</v>
      </c>
      <c r="L831"/>
      <c r="N831" s="28"/>
    </row>
    <row r="832" spans="1:14" x14ac:dyDescent="0.2">
      <c r="A832" t="s">
        <v>2491</v>
      </c>
      <c r="B832" t="s">
        <v>2492</v>
      </c>
      <c r="C832" t="s">
        <v>978</v>
      </c>
      <c r="D832" t="s">
        <v>34</v>
      </c>
      <c r="E832" s="3">
        <v>54780</v>
      </c>
      <c r="F832" s="3" t="s">
        <v>2652</v>
      </c>
      <c r="G832" t="s">
        <v>21</v>
      </c>
      <c r="H832" t="s">
        <v>10</v>
      </c>
      <c r="I832" s="28" t="str">
        <f t="shared" si="12"/>
        <v>Business Development|Very Good</v>
      </c>
      <c r="J832" s="31">
        <f>VLOOKUP(Emp[[#This Row],[Bonus Criteria]], Bonus[],2,FALSE)</f>
        <v>7.2999999999999995E-2</v>
      </c>
      <c r="K832" s="32">
        <f>Emp[[#This Row],[Salary]]+Emp[[#This Row],[Salary]]*Emp[[#This Row],[Bonus Percentage]]</f>
        <v>58778.94</v>
      </c>
      <c r="L832"/>
      <c r="N832" s="28"/>
    </row>
    <row r="833" spans="1:14" x14ac:dyDescent="0.2">
      <c r="A833" t="s">
        <v>1995</v>
      </c>
      <c r="B833" t="s">
        <v>2493</v>
      </c>
      <c r="C833" t="s">
        <v>12</v>
      </c>
      <c r="D833" t="s">
        <v>23</v>
      </c>
      <c r="E833" s="3">
        <v>63560</v>
      </c>
      <c r="F833" s="3" t="s">
        <v>2653</v>
      </c>
      <c r="G833" t="s">
        <v>17</v>
      </c>
      <c r="H833" t="s">
        <v>10</v>
      </c>
      <c r="I833" s="28" t="str">
        <f t="shared" si="12"/>
        <v>Support|Very Good</v>
      </c>
      <c r="J833" s="31">
        <f>VLOOKUP(Emp[[#This Row],[Bonus Criteria]], Bonus[],2,FALSE)</f>
        <v>7.5999999999999998E-2</v>
      </c>
      <c r="K833" s="32">
        <f>Emp[[#This Row],[Salary]]+Emp[[#This Row],[Salary]]*Emp[[#This Row],[Bonus Percentage]]</f>
        <v>68390.559999999998</v>
      </c>
      <c r="L833"/>
      <c r="N833" s="28"/>
    </row>
    <row r="834" spans="1:14" x14ac:dyDescent="0.2">
      <c r="A834" t="s">
        <v>2494</v>
      </c>
      <c r="B834" t="s">
        <v>2495</v>
      </c>
      <c r="C834" t="s">
        <v>7</v>
      </c>
      <c r="D834" t="s">
        <v>50</v>
      </c>
      <c r="E834" s="3">
        <v>68480</v>
      </c>
      <c r="F834" s="3" t="s">
        <v>2653</v>
      </c>
      <c r="G834" t="s">
        <v>9</v>
      </c>
      <c r="H834" t="s">
        <v>24</v>
      </c>
      <c r="I834" s="28" t="str">
        <f t="shared" ref="I834:I873" si="13">D834&amp;"|"&amp;H834</f>
        <v>Research and Development|Poor</v>
      </c>
      <c r="J834" s="31">
        <f>VLOOKUP(Emp[[#This Row],[Bonus Criteria]], Bonus[],2,FALSE)</f>
        <v>0.02</v>
      </c>
      <c r="K834" s="32">
        <f>Emp[[#This Row],[Salary]]+Emp[[#This Row],[Salary]]*Emp[[#This Row],[Bonus Percentage]]</f>
        <v>69849.600000000006</v>
      </c>
      <c r="L834"/>
      <c r="N834" s="28"/>
    </row>
    <row r="835" spans="1:14" x14ac:dyDescent="0.2">
      <c r="A835" t="s">
        <v>2496</v>
      </c>
      <c r="B835" t="s">
        <v>2497</v>
      </c>
      <c r="C835" t="s">
        <v>7</v>
      </c>
      <c r="D835" t="s">
        <v>20</v>
      </c>
      <c r="E835" s="3">
        <v>99460</v>
      </c>
      <c r="F835" s="3" t="s">
        <v>2656</v>
      </c>
      <c r="G835" t="s">
        <v>17</v>
      </c>
      <c r="H835" t="s">
        <v>28</v>
      </c>
      <c r="I835" s="28" t="str">
        <f t="shared" si="13"/>
        <v>Legal|Average</v>
      </c>
      <c r="J835" s="31">
        <f>VLOOKUP(Emp[[#This Row],[Bonus Criteria]], Bonus[],2,FALSE)</f>
        <v>2.1000000000000001E-2</v>
      </c>
      <c r="K835" s="32">
        <f>Emp[[#This Row],[Salary]]+Emp[[#This Row],[Salary]]*Emp[[#This Row],[Bonus Percentage]]</f>
        <v>101548.66</v>
      </c>
      <c r="L835"/>
      <c r="N835" s="28"/>
    </row>
    <row r="836" spans="1:14" x14ac:dyDescent="0.2">
      <c r="A836" t="s">
        <v>2498</v>
      </c>
      <c r="B836" t="s">
        <v>2499</v>
      </c>
      <c r="C836" t="s">
        <v>7</v>
      </c>
      <c r="D836" t="s">
        <v>31</v>
      </c>
      <c r="E836" s="3">
        <v>100420</v>
      </c>
      <c r="F836" s="3" t="s">
        <v>2657</v>
      </c>
      <c r="G836" t="s">
        <v>17</v>
      </c>
      <c r="H836" t="s">
        <v>24</v>
      </c>
      <c r="I836" s="28" t="str">
        <f t="shared" si="13"/>
        <v>Services|Poor</v>
      </c>
      <c r="J836" s="31">
        <f>VLOOKUP(Emp[[#This Row],[Bonus Criteria]], Bonus[],2,FALSE)</f>
        <v>1.4999999999999999E-2</v>
      </c>
      <c r="K836" s="32">
        <f>Emp[[#This Row],[Salary]]+Emp[[#This Row],[Salary]]*Emp[[#This Row],[Bonus Percentage]]</f>
        <v>101926.3</v>
      </c>
      <c r="L836"/>
      <c r="N836" s="28"/>
    </row>
    <row r="837" spans="1:14" x14ac:dyDescent="0.2">
      <c r="A837" t="s">
        <v>2500</v>
      </c>
      <c r="B837" t="s">
        <v>2501</v>
      </c>
      <c r="C837" t="s">
        <v>12</v>
      </c>
      <c r="D837" t="s">
        <v>27</v>
      </c>
      <c r="E837" s="3">
        <v>39650</v>
      </c>
      <c r="F837" s="3" t="s">
        <v>2650</v>
      </c>
      <c r="G837" t="s">
        <v>17</v>
      </c>
      <c r="H837" t="s">
        <v>28</v>
      </c>
      <c r="I837" s="28" t="str">
        <f t="shared" si="13"/>
        <v>Human Resources|Average</v>
      </c>
      <c r="J837" s="31">
        <f>VLOOKUP(Emp[[#This Row],[Bonus Criteria]], Bonus[],2,FALSE)</f>
        <v>2.7E-2</v>
      </c>
      <c r="K837" s="32">
        <f>Emp[[#This Row],[Salary]]+Emp[[#This Row],[Salary]]*Emp[[#This Row],[Bonus Percentage]]</f>
        <v>40720.550000000003</v>
      </c>
      <c r="L837"/>
      <c r="N837" s="28"/>
    </row>
    <row r="838" spans="1:14" x14ac:dyDescent="0.2">
      <c r="A838" t="s">
        <v>2502</v>
      </c>
      <c r="B838" t="s">
        <v>2503</v>
      </c>
      <c r="C838" t="s">
        <v>12</v>
      </c>
      <c r="D838" t="s">
        <v>42</v>
      </c>
      <c r="E838" s="3">
        <v>56250</v>
      </c>
      <c r="F838" s="3" t="s">
        <v>2652</v>
      </c>
      <c r="G838" t="s">
        <v>17</v>
      </c>
      <c r="H838" t="s">
        <v>28</v>
      </c>
      <c r="I838" s="28" t="str">
        <f t="shared" si="13"/>
        <v>Training|Average</v>
      </c>
      <c r="J838" s="31">
        <f>VLOOKUP(Emp[[#This Row],[Bonus Criteria]], Bonus[],2,FALSE)</f>
        <v>0.04</v>
      </c>
      <c r="K838" s="32">
        <f>Emp[[#This Row],[Salary]]+Emp[[#This Row],[Salary]]*Emp[[#This Row],[Bonus Percentage]]</f>
        <v>58500</v>
      </c>
      <c r="L838"/>
      <c r="N838" s="28"/>
    </row>
    <row r="839" spans="1:14" x14ac:dyDescent="0.2">
      <c r="A839" t="s">
        <v>2504</v>
      </c>
      <c r="B839" t="s">
        <v>2505</v>
      </c>
      <c r="C839" t="s">
        <v>12</v>
      </c>
      <c r="D839" t="s">
        <v>67</v>
      </c>
      <c r="E839" s="3">
        <v>57640</v>
      </c>
      <c r="F839" s="3" t="s">
        <v>2652</v>
      </c>
      <c r="G839" t="s">
        <v>17</v>
      </c>
      <c r="H839" t="s">
        <v>28</v>
      </c>
      <c r="I839" s="28" t="str">
        <f t="shared" si="13"/>
        <v>Marketing|Average</v>
      </c>
      <c r="J839" s="31">
        <f>VLOOKUP(Emp[[#This Row],[Bonus Criteria]], Bonus[],2,FALSE)</f>
        <v>3.5000000000000003E-2</v>
      </c>
      <c r="K839" s="32">
        <f>Emp[[#This Row],[Salary]]+Emp[[#This Row],[Salary]]*Emp[[#This Row],[Bonus Percentage]]</f>
        <v>59657.4</v>
      </c>
      <c r="L839"/>
      <c r="N839" s="28"/>
    </row>
    <row r="840" spans="1:14" x14ac:dyDescent="0.2">
      <c r="A840" t="s">
        <v>2506</v>
      </c>
      <c r="B840" t="s">
        <v>2507</v>
      </c>
      <c r="C840" t="s">
        <v>7</v>
      </c>
      <c r="D840" t="s">
        <v>13</v>
      </c>
      <c r="E840" s="3">
        <v>43150</v>
      </c>
      <c r="F840" s="3" t="s">
        <v>2651</v>
      </c>
      <c r="G840" t="s">
        <v>17</v>
      </c>
      <c r="H840" t="s">
        <v>10</v>
      </c>
      <c r="I840" s="28" t="str">
        <f t="shared" si="13"/>
        <v>Engineering|Very Good</v>
      </c>
      <c r="J840" s="31">
        <f>VLOOKUP(Emp[[#This Row],[Bonus Criteria]], Bonus[],2,FALSE)</f>
        <v>6.0999999999999999E-2</v>
      </c>
      <c r="K840" s="32">
        <f>Emp[[#This Row],[Salary]]+Emp[[#This Row],[Salary]]*Emp[[#This Row],[Bonus Percentage]]</f>
        <v>45782.15</v>
      </c>
      <c r="L840"/>
      <c r="N840" s="28"/>
    </row>
    <row r="841" spans="1:14" x14ac:dyDescent="0.2">
      <c r="A841" t="s">
        <v>2508</v>
      </c>
      <c r="B841" t="s">
        <v>2509</v>
      </c>
      <c r="C841" t="s">
        <v>7</v>
      </c>
      <c r="D841" t="s">
        <v>8</v>
      </c>
      <c r="E841" s="3">
        <v>29590</v>
      </c>
      <c r="F841" s="3" t="s">
        <v>2649</v>
      </c>
      <c r="G841" t="s">
        <v>21</v>
      </c>
      <c r="H841" t="s">
        <v>14</v>
      </c>
      <c r="I841" s="28" t="str">
        <f t="shared" si="13"/>
        <v>Sales|Good</v>
      </c>
      <c r="J841" s="31">
        <f>VLOOKUP(Emp[[#This Row],[Bonus Criteria]], Bonus[],2,FALSE)</f>
        <v>5.0999999999999997E-2</v>
      </c>
      <c r="K841" s="32">
        <f>Emp[[#This Row],[Salary]]+Emp[[#This Row],[Salary]]*Emp[[#This Row],[Bonus Percentage]]</f>
        <v>31099.09</v>
      </c>
      <c r="L841"/>
      <c r="N841" s="28"/>
    </row>
    <row r="842" spans="1:14" x14ac:dyDescent="0.2">
      <c r="A842" t="s">
        <v>2510</v>
      </c>
      <c r="B842" t="s">
        <v>2511</v>
      </c>
      <c r="C842" t="s">
        <v>12</v>
      </c>
      <c r="D842" t="s">
        <v>53</v>
      </c>
      <c r="E842" s="3">
        <v>86240</v>
      </c>
      <c r="F842" s="3" t="s">
        <v>2655</v>
      </c>
      <c r="G842" t="s">
        <v>9</v>
      </c>
      <c r="H842" t="s">
        <v>28</v>
      </c>
      <c r="I842" s="28" t="str">
        <f t="shared" si="13"/>
        <v>Accounting|Average</v>
      </c>
      <c r="J842" s="31">
        <f>VLOOKUP(Emp[[#This Row],[Bonus Criteria]], Bonus[],2,FALSE)</f>
        <v>0.02</v>
      </c>
      <c r="K842" s="32">
        <f>Emp[[#This Row],[Salary]]+Emp[[#This Row],[Salary]]*Emp[[#This Row],[Bonus Percentage]]</f>
        <v>87964.800000000003</v>
      </c>
      <c r="L842"/>
      <c r="N842" s="28"/>
    </row>
    <row r="843" spans="1:14" x14ac:dyDescent="0.2">
      <c r="A843" t="s">
        <v>2512</v>
      </c>
      <c r="B843" t="s">
        <v>2513</v>
      </c>
      <c r="C843" t="s">
        <v>978</v>
      </c>
      <c r="D843" t="s">
        <v>37</v>
      </c>
      <c r="E843" s="3">
        <v>36480</v>
      </c>
      <c r="F843" s="3" t="s">
        <v>2650</v>
      </c>
      <c r="G843" t="s">
        <v>17</v>
      </c>
      <c r="H843" t="s">
        <v>28</v>
      </c>
      <c r="I843" s="28" t="str">
        <f t="shared" si="13"/>
        <v>Product Management|Average</v>
      </c>
      <c r="J843" s="31">
        <f>VLOOKUP(Emp[[#This Row],[Bonus Criteria]], Bonus[],2,FALSE)</f>
        <v>3.2000000000000001E-2</v>
      </c>
      <c r="K843" s="32">
        <f>Emp[[#This Row],[Salary]]+Emp[[#This Row],[Salary]]*Emp[[#This Row],[Bonus Percentage]]</f>
        <v>37647.360000000001</v>
      </c>
      <c r="L843"/>
      <c r="N843" s="28"/>
    </row>
    <row r="844" spans="1:14" x14ac:dyDescent="0.2">
      <c r="A844" t="s">
        <v>2514</v>
      </c>
      <c r="B844" t="s">
        <v>2515</v>
      </c>
      <c r="C844" t="s">
        <v>12</v>
      </c>
      <c r="D844" t="s">
        <v>67</v>
      </c>
      <c r="E844" s="3">
        <v>48590</v>
      </c>
      <c r="F844" s="3" t="s">
        <v>2651</v>
      </c>
      <c r="G844" t="s">
        <v>21</v>
      </c>
      <c r="H844" t="s">
        <v>51</v>
      </c>
      <c r="I844" s="28" t="str">
        <f t="shared" si="13"/>
        <v>Marketing|Very Poor</v>
      </c>
      <c r="J844" s="31">
        <f>VLOOKUP(Emp[[#This Row],[Bonus Criteria]], Bonus[],2,FALSE)</f>
        <v>5.0000000000000001E-3</v>
      </c>
      <c r="K844" s="32">
        <f>Emp[[#This Row],[Salary]]+Emp[[#This Row],[Salary]]*Emp[[#This Row],[Bonus Percentage]]</f>
        <v>48832.95</v>
      </c>
      <c r="L844"/>
      <c r="N844" s="28"/>
    </row>
    <row r="845" spans="1:14" x14ac:dyDescent="0.2">
      <c r="A845" t="s">
        <v>2516</v>
      </c>
      <c r="B845" t="s">
        <v>2517</v>
      </c>
      <c r="C845" t="s">
        <v>7</v>
      </c>
      <c r="D845" t="s">
        <v>13</v>
      </c>
      <c r="E845" s="3">
        <v>41670</v>
      </c>
      <c r="F845" s="3" t="s">
        <v>2651</v>
      </c>
      <c r="G845" t="s">
        <v>9</v>
      </c>
      <c r="H845" t="s">
        <v>28</v>
      </c>
      <c r="I845" s="28" t="str">
        <f t="shared" si="13"/>
        <v>Engineering|Average</v>
      </c>
      <c r="J845" s="31">
        <f>VLOOKUP(Emp[[#This Row],[Bonus Criteria]], Bonus[],2,FALSE)</f>
        <v>3.5000000000000003E-2</v>
      </c>
      <c r="K845" s="32">
        <f>Emp[[#This Row],[Salary]]+Emp[[#This Row],[Salary]]*Emp[[#This Row],[Bonus Percentage]]</f>
        <v>43128.45</v>
      </c>
      <c r="L845"/>
      <c r="N845" s="28"/>
    </row>
    <row r="846" spans="1:14" x14ac:dyDescent="0.2">
      <c r="A846" t="s">
        <v>1386</v>
      </c>
      <c r="B846" t="s">
        <v>1387</v>
      </c>
      <c r="C846" t="s">
        <v>12</v>
      </c>
      <c r="D846" t="s">
        <v>23</v>
      </c>
      <c r="E846" s="3">
        <v>107340</v>
      </c>
      <c r="F846" s="3" t="s">
        <v>2657</v>
      </c>
      <c r="G846" t="s">
        <v>9</v>
      </c>
      <c r="H846" t="s">
        <v>10</v>
      </c>
      <c r="I846" s="28" t="str">
        <f t="shared" si="13"/>
        <v>Support|Very Good</v>
      </c>
      <c r="J846" s="31">
        <f>VLOOKUP(Emp[[#This Row],[Bonus Criteria]], Bonus[],2,FALSE)</f>
        <v>7.5999999999999998E-2</v>
      </c>
      <c r="K846" s="32">
        <f>Emp[[#This Row],[Salary]]+Emp[[#This Row],[Salary]]*Emp[[#This Row],[Bonus Percentage]]</f>
        <v>115497.84</v>
      </c>
      <c r="L846"/>
      <c r="N846" s="28"/>
    </row>
    <row r="847" spans="1:14" x14ac:dyDescent="0.2">
      <c r="A847" t="s">
        <v>2351</v>
      </c>
      <c r="B847" t="s">
        <v>2352</v>
      </c>
      <c r="C847" t="s">
        <v>12</v>
      </c>
      <c r="D847" t="s">
        <v>23</v>
      </c>
      <c r="E847" s="3">
        <v>75970</v>
      </c>
      <c r="F847" s="3" t="s">
        <v>2654</v>
      </c>
      <c r="G847" t="s">
        <v>21</v>
      </c>
      <c r="H847" t="s">
        <v>28</v>
      </c>
      <c r="I847" s="28" t="str">
        <f t="shared" si="13"/>
        <v>Support|Average</v>
      </c>
      <c r="J847" s="31">
        <f>VLOOKUP(Emp[[#This Row],[Bonus Criteria]], Bonus[],2,FALSE)</f>
        <v>2.8000000000000001E-2</v>
      </c>
      <c r="K847" s="32">
        <f>Emp[[#This Row],[Salary]]+Emp[[#This Row],[Salary]]*Emp[[#This Row],[Bonus Percentage]]</f>
        <v>78097.16</v>
      </c>
      <c r="L847"/>
      <c r="N847" s="28"/>
    </row>
    <row r="848" spans="1:14" x14ac:dyDescent="0.2">
      <c r="A848" t="s">
        <v>2518</v>
      </c>
      <c r="B848" t="s">
        <v>2519</v>
      </c>
      <c r="C848" t="s">
        <v>7</v>
      </c>
      <c r="D848" t="s">
        <v>31</v>
      </c>
      <c r="E848" s="3">
        <v>92010</v>
      </c>
      <c r="F848" s="3" t="s">
        <v>2656</v>
      </c>
      <c r="G848" t="s">
        <v>17</v>
      </c>
      <c r="H848" t="s">
        <v>51</v>
      </c>
      <c r="I848" s="28" t="str">
        <f t="shared" si="13"/>
        <v>Services|Very Poor</v>
      </c>
      <c r="J848" s="31">
        <f>VLOOKUP(Emp[[#This Row],[Bonus Criteria]], Bonus[],2,FALSE)</f>
        <v>5.0000000000000001E-3</v>
      </c>
      <c r="K848" s="32">
        <f>Emp[[#This Row],[Salary]]+Emp[[#This Row],[Salary]]*Emp[[#This Row],[Bonus Percentage]]</f>
        <v>92470.05</v>
      </c>
      <c r="L848"/>
      <c r="N848" s="28"/>
    </row>
    <row r="849" spans="1:14" x14ac:dyDescent="0.2">
      <c r="A849" t="s">
        <v>1113</v>
      </c>
      <c r="B849" t="s">
        <v>1114</v>
      </c>
      <c r="C849" t="s">
        <v>7</v>
      </c>
      <c r="D849" t="s">
        <v>27</v>
      </c>
      <c r="E849" s="3">
        <v>69860</v>
      </c>
      <c r="F849" s="3" t="s">
        <v>2653</v>
      </c>
      <c r="G849" t="s">
        <v>9</v>
      </c>
      <c r="H849" t="s">
        <v>24</v>
      </c>
      <c r="I849" s="28" t="str">
        <f t="shared" si="13"/>
        <v>Human Resources|Poor</v>
      </c>
      <c r="J849" s="31">
        <f>VLOOKUP(Emp[[#This Row],[Bonus Criteria]], Bonus[],2,FALSE)</f>
        <v>1.2999999999999999E-2</v>
      </c>
      <c r="K849" s="32">
        <f>Emp[[#This Row],[Salary]]+Emp[[#This Row],[Salary]]*Emp[[#This Row],[Bonus Percentage]]</f>
        <v>70768.179999999993</v>
      </c>
      <c r="L849"/>
      <c r="N849" s="28"/>
    </row>
    <row r="850" spans="1:14" x14ac:dyDescent="0.2">
      <c r="A850" t="s">
        <v>2520</v>
      </c>
      <c r="B850" t="s">
        <v>2521</v>
      </c>
      <c r="C850" t="s">
        <v>12</v>
      </c>
      <c r="D850" t="s">
        <v>42</v>
      </c>
      <c r="E850" s="3">
        <v>59560</v>
      </c>
      <c r="F850" s="3" t="s">
        <v>2652</v>
      </c>
      <c r="G850" t="s">
        <v>21</v>
      </c>
      <c r="H850" t="s">
        <v>10</v>
      </c>
      <c r="I850" s="28" t="str">
        <f t="shared" si="13"/>
        <v>Training|Very Good</v>
      </c>
      <c r="J850" s="31">
        <f>VLOOKUP(Emp[[#This Row],[Bonus Criteria]], Bonus[],2,FALSE)</f>
        <v>6.3E-2</v>
      </c>
      <c r="K850" s="32">
        <f>Emp[[#This Row],[Salary]]+Emp[[#This Row],[Salary]]*Emp[[#This Row],[Bonus Percentage]]</f>
        <v>63312.28</v>
      </c>
      <c r="L850"/>
      <c r="N850" s="28"/>
    </row>
    <row r="851" spans="1:14" x14ac:dyDescent="0.2">
      <c r="A851" t="s">
        <v>2522</v>
      </c>
      <c r="B851" t="s">
        <v>2523</v>
      </c>
      <c r="C851" t="s">
        <v>12</v>
      </c>
      <c r="D851" t="s">
        <v>13</v>
      </c>
      <c r="E851" s="3">
        <v>114810</v>
      </c>
      <c r="F851" s="3" t="s">
        <v>2658</v>
      </c>
      <c r="G851" t="s">
        <v>21</v>
      </c>
      <c r="H851" t="s">
        <v>28</v>
      </c>
      <c r="I851" s="28" t="str">
        <f t="shared" si="13"/>
        <v>Engineering|Average</v>
      </c>
      <c r="J851" s="31">
        <f>VLOOKUP(Emp[[#This Row],[Bonus Criteria]], Bonus[],2,FALSE)</f>
        <v>3.5000000000000003E-2</v>
      </c>
      <c r="K851" s="32">
        <f>Emp[[#This Row],[Salary]]+Emp[[#This Row],[Salary]]*Emp[[#This Row],[Bonus Percentage]]</f>
        <v>118828.35</v>
      </c>
      <c r="L851"/>
      <c r="N851" s="28"/>
    </row>
    <row r="852" spans="1:14" x14ac:dyDescent="0.2">
      <c r="A852" t="s">
        <v>1107</v>
      </c>
      <c r="B852" t="s">
        <v>2524</v>
      </c>
      <c r="C852" t="s">
        <v>7</v>
      </c>
      <c r="D852" t="s">
        <v>27</v>
      </c>
      <c r="E852" s="3">
        <v>113790</v>
      </c>
      <c r="F852" s="3" t="s">
        <v>2658</v>
      </c>
      <c r="G852" t="s">
        <v>21</v>
      </c>
      <c r="H852" t="s">
        <v>51</v>
      </c>
      <c r="I852" s="28" t="str">
        <f t="shared" si="13"/>
        <v>Human Resources|Very Poor</v>
      </c>
      <c r="J852" s="31">
        <f>VLOOKUP(Emp[[#This Row],[Bonus Criteria]], Bonus[],2,FALSE)</f>
        <v>5.0000000000000001E-3</v>
      </c>
      <c r="K852" s="32">
        <f>Emp[[#This Row],[Salary]]+Emp[[#This Row],[Salary]]*Emp[[#This Row],[Bonus Percentage]]</f>
        <v>114358.95</v>
      </c>
      <c r="L852"/>
      <c r="N852" s="28"/>
    </row>
    <row r="853" spans="1:14" x14ac:dyDescent="0.2">
      <c r="A853" t="s">
        <v>2525</v>
      </c>
      <c r="B853" t="s">
        <v>2526</v>
      </c>
      <c r="C853" t="s">
        <v>12</v>
      </c>
      <c r="D853" t="s">
        <v>20</v>
      </c>
      <c r="E853" s="3">
        <v>38250</v>
      </c>
      <c r="F853" s="3" t="s">
        <v>2650</v>
      </c>
      <c r="G853" t="s">
        <v>21</v>
      </c>
      <c r="H853" t="s">
        <v>28</v>
      </c>
      <c r="I853" s="28" t="str">
        <f t="shared" si="13"/>
        <v>Legal|Average</v>
      </c>
      <c r="J853" s="31">
        <f>VLOOKUP(Emp[[#This Row],[Bonus Criteria]], Bonus[],2,FALSE)</f>
        <v>2.1000000000000001E-2</v>
      </c>
      <c r="K853" s="32">
        <f>Emp[[#This Row],[Salary]]+Emp[[#This Row],[Salary]]*Emp[[#This Row],[Bonus Percentage]]</f>
        <v>39053.25</v>
      </c>
      <c r="L853"/>
      <c r="N853" s="28"/>
    </row>
    <row r="854" spans="1:14" x14ac:dyDescent="0.2">
      <c r="A854" t="s">
        <v>2527</v>
      </c>
      <c r="B854" t="s">
        <v>2528</v>
      </c>
      <c r="C854" t="s">
        <v>7</v>
      </c>
      <c r="D854" t="s">
        <v>53</v>
      </c>
      <c r="E854" s="3">
        <v>99630</v>
      </c>
      <c r="F854" s="3" t="s">
        <v>2656</v>
      </c>
      <c r="G854" t="s">
        <v>17</v>
      </c>
      <c r="H854" t="s">
        <v>28</v>
      </c>
      <c r="I854" s="28" t="str">
        <f t="shared" si="13"/>
        <v>Accounting|Average</v>
      </c>
      <c r="J854" s="31">
        <f>VLOOKUP(Emp[[#This Row],[Bonus Criteria]], Bonus[],2,FALSE)</f>
        <v>0.02</v>
      </c>
      <c r="K854" s="32">
        <f>Emp[[#This Row],[Salary]]+Emp[[#This Row],[Salary]]*Emp[[#This Row],[Bonus Percentage]]</f>
        <v>101622.6</v>
      </c>
      <c r="L854"/>
      <c r="N854" s="28"/>
    </row>
    <row r="855" spans="1:14" x14ac:dyDescent="0.2">
      <c r="A855" t="s">
        <v>2529</v>
      </c>
      <c r="B855" t="s">
        <v>2530</v>
      </c>
      <c r="C855" t="s">
        <v>12</v>
      </c>
      <c r="D855" t="s">
        <v>37</v>
      </c>
      <c r="E855" s="3">
        <v>86340</v>
      </c>
      <c r="F855" s="3" t="s">
        <v>2655</v>
      </c>
      <c r="G855" t="s">
        <v>17</v>
      </c>
      <c r="H855" t="s">
        <v>24</v>
      </c>
      <c r="I855" s="28" t="str">
        <f t="shared" si="13"/>
        <v>Product Management|Poor</v>
      </c>
      <c r="J855" s="31">
        <f>VLOOKUP(Emp[[#This Row],[Bonus Criteria]], Bonus[],2,FALSE)</f>
        <v>0.01</v>
      </c>
      <c r="K855" s="32">
        <f>Emp[[#This Row],[Salary]]+Emp[[#This Row],[Salary]]*Emp[[#This Row],[Bonus Percentage]]</f>
        <v>87203.4</v>
      </c>
      <c r="L855"/>
      <c r="N855" s="28"/>
    </row>
    <row r="856" spans="1:14" x14ac:dyDescent="0.2">
      <c r="A856" t="s">
        <v>2531</v>
      </c>
      <c r="B856" t="s">
        <v>2532</v>
      </c>
      <c r="C856" t="s">
        <v>978</v>
      </c>
      <c r="D856" t="s">
        <v>8</v>
      </c>
      <c r="E856" s="3">
        <v>88590</v>
      </c>
      <c r="F856" s="3" t="s">
        <v>2655</v>
      </c>
      <c r="G856" t="s">
        <v>17</v>
      </c>
      <c r="H856" t="s">
        <v>28</v>
      </c>
      <c r="I856" s="28" t="str">
        <f t="shared" si="13"/>
        <v>Sales|Average</v>
      </c>
      <c r="J856" s="31">
        <f>VLOOKUP(Emp[[#This Row],[Bonus Criteria]], Bonus[],2,FALSE)</f>
        <v>2.1000000000000001E-2</v>
      </c>
      <c r="K856" s="32">
        <f>Emp[[#This Row],[Salary]]+Emp[[#This Row],[Salary]]*Emp[[#This Row],[Bonus Percentage]]</f>
        <v>90450.39</v>
      </c>
      <c r="L856"/>
      <c r="N856" s="28"/>
    </row>
    <row r="857" spans="1:14" x14ac:dyDescent="0.2">
      <c r="A857" t="s">
        <v>2533</v>
      </c>
      <c r="B857" t="s">
        <v>2534</v>
      </c>
      <c r="C857" t="s">
        <v>7</v>
      </c>
      <c r="D857" t="s">
        <v>23</v>
      </c>
      <c r="E857" s="3">
        <v>61100</v>
      </c>
      <c r="F857" s="3" t="s">
        <v>2653</v>
      </c>
      <c r="G857" t="s">
        <v>21</v>
      </c>
      <c r="H857" t="s">
        <v>28</v>
      </c>
      <c r="I857" s="28" t="str">
        <f t="shared" si="13"/>
        <v>Support|Average</v>
      </c>
      <c r="J857" s="31">
        <f>VLOOKUP(Emp[[#This Row],[Bonus Criteria]], Bonus[],2,FALSE)</f>
        <v>2.8000000000000001E-2</v>
      </c>
      <c r="K857" s="32">
        <f>Emp[[#This Row],[Salary]]+Emp[[#This Row],[Salary]]*Emp[[#This Row],[Bonus Percentage]]</f>
        <v>62810.8</v>
      </c>
      <c r="L857"/>
      <c r="N857" s="28"/>
    </row>
    <row r="858" spans="1:14" x14ac:dyDescent="0.2">
      <c r="A858" t="s">
        <v>2535</v>
      </c>
      <c r="B858" t="s">
        <v>2536</v>
      </c>
      <c r="C858" t="s">
        <v>7</v>
      </c>
      <c r="D858" t="s">
        <v>37</v>
      </c>
      <c r="E858" s="3">
        <v>71240</v>
      </c>
      <c r="F858" s="3" t="s">
        <v>2654</v>
      </c>
      <c r="G858" t="s">
        <v>17</v>
      </c>
      <c r="H858" t="s">
        <v>28</v>
      </c>
      <c r="I858" s="28" t="str">
        <f t="shared" si="13"/>
        <v>Product Management|Average</v>
      </c>
      <c r="J858" s="31">
        <f>VLOOKUP(Emp[[#This Row],[Bonus Criteria]], Bonus[],2,FALSE)</f>
        <v>3.2000000000000001E-2</v>
      </c>
      <c r="K858" s="32">
        <f>Emp[[#This Row],[Salary]]+Emp[[#This Row],[Salary]]*Emp[[#This Row],[Bonus Percentage]]</f>
        <v>73519.679999999993</v>
      </c>
      <c r="L858"/>
      <c r="N858" s="28"/>
    </row>
    <row r="859" spans="1:14" x14ac:dyDescent="0.2">
      <c r="A859" t="s">
        <v>2537</v>
      </c>
      <c r="B859" t="s">
        <v>1486</v>
      </c>
      <c r="C859" t="s">
        <v>7</v>
      </c>
      <c r="D859" t="s">
        <v>8</v>
      </c>
      <c r="E859" s="3">
        <v>114650</v>
      </c>
      <c r="F859" s="3" t="s">
        <v>2658</v>
      </c>
      <c r="G859" t="s">
        <v>21</v>
      </c>
      <c r="H859" t="s">
        <v>51</v>
      </c>
      <c r="I859" s="28" t="str">
        <f t="shared" si="13"/>
        <v>Sales|Very Poor</v>
      </c>
      <c r="J859" s="31">
        <f>VLOOKUP(Emp[[#This Row],[Bonus Criteria]], Bonus[],2,FALSE)</f>
        <v>5.0000000000000001E-3</v>
      </c>
      <c r="K859" s="32">
        <f>Emp[[#This Row],[Salary]]+Emp[[#This Row],[Salary]]*Emp[[#This Row],[Bonus Percentage]]</f>
        <v>115223.25</v>
      </c>
      <c r="L859"/>
      <c r="N859" s="28"/>
    </row>
    <row r="860" spans="1:14" x14ac:dyDescent="0.2">
      <c r="A860" t="s">
        <v>1027</v>
      </c>
      <c r="B860" t="s">
        <v>1028</v>
      </c>
      <c r="C860" t="s">
        <v>12</v>
      </c>
      <c r="D860" t="s">
        <v>8</v>
      </c>
      <c r="E860" s="3">
        <v>76210</v>
      </c>
      <c r="F860" s="3" t="s">
        <v>2654</v>
      </c>
      <c r="G860" t="s">
        <v>21</v>
      </c>
      <c r="H860" t="s">
        <v>14</v>
      </c>
      <c r="I860" s="28" t="str">
        <f t="shared" si="13"/>
        <v>Sales|Good</v>
      </c>
      <c r="J860" s="31">
        <f>VLOOKUP(Emp[[#This Row],[Bonus Criteria]], Bonus[],2,FALSE)</f>
        <v>5.0999999999999997E-2</v>
      </c>
      <c r="K860" s="32">
        <f>Emp[[#This Row],[Salary]]+Emp[[#This Row],[Salary]]*Emp[[#This Row],[Bonus Percentage]]</f>
        <v>80096.710000000006</v>
      </c>
      <c r="L860"/>
      <c r="N860" s="28"/>
    </row>
    <row r="861" spans="1:14" x14ac:dyDescent="0.2">
      <c r="A861" t="s">
        <v>2538</v>
      </c>
      <c r="B861" t="s">
        <v>2539</v>
      </c>
      <c r="C861" t="s">
        <v>12</v>
      </c>
      <c r="D861" t="s">
        <v>27</v>
      </c>
      <c r="E861" s="3">
        <v>76900</v>
      </c>
      <c r="F861" s="3" t="s">
        <v>2654</v>
      </c>
      <c r="G861" t="s">
        <v>17</v>
      </c>
      <c r="H861" t="s">
        <v>10</v>
      </c>
      <c r="I861" s="28" t="str">
        <f t="shared" si="13"/>
        <v>Human Resources|Very Good</v>
      </c>
      <c r="J861" s="31">
        <f>VLOOKUP(Emp[[#This Row],[Bonus Criteria]], Bonus[],2,FALSE)</f>
        <v>7.5999999999999998E-2</v>
      </c>
      <c r="K861" s="32">
        <f>Emp[[#This Row],[Salary]]+Emp[[#This Row],[Salary]]*Emp[[#This Row],[Bonus Percentage]]</f>
        <v>82744.399999999994</v>
      </c>
      <c r="L861"/>
      <c r="N861" s="28"/>
    </row>
    <row r="862" spans="1:14" x14ac:dyDescent="0.2">
      <c r="A862" t="s">
        <v>2540</v>
      </c>
      <c r="B862" t="s">
        <v>2541</v>
      </c>
      <c r="C862" t="s">
        <v>12</v>
      </c>
      <c r="D862" t="s">
        <v>34</v>
      </c>
      <c r="E862" s="3">
        <v>116590</v>
      </c>
      <c r="F862" s="3" t="s">
        <v>2658</v>
      </c>
      <c r="G862" t="s">
        <v>9</v>
      </c>
      <c r="H862" t="s">
        <v>10</v>
      </c>
      <c r="I862" s="28" t="str">
        <f t="shared" si="13"/>
        <v>Business Development|Very Good</v>
      </c>
      <c r="J862" s="31">
        <f>VLOOKUP(Emp[[#This Row],[Bonus Criteria]], Bonus[],2,FALSE)</f>
        <v>7.2999999999999995E-2</v>
      </c>
      <c r="K862" s="32">
        <f>Emp[[#This Row],[Salary]]+Emp[[#This Row],[Salary]]*Emp[[#This Row],[Bonus Percentage]]</f>
        <v>125101.07</v>
      </c>
      <c r="L862"/>
      <c r="N862" s="28"/>
    </row>
    <row r="863" spans="1:14" x14ac:dyDescent="0.2">
      <c r="A863" t="s">
        <v>2542</v>
      </c>
      <c r="B863" t="s">
        <v>2543</v>
      </c>
      <c r="C863" t="s">
        <v>12</v>
      </c>
      <c r="D863" t="s">
        <v>13</v>
      </c>
      <c r="E863" s="3">
        <v>78390</v>
      </c>
      <c r="F863" s="3" t="s">
        <v>2654</v>
      </c>
      <c r="G863" t="s">
        <v>17</v>
      </c>
      <c r="H863" t="s">
        <v>28</v>
      </c>
      <c r="I863" s="28" t="str">
        <f t="shared" si="13"/>
        <v>Engineering|Average</v>
      </c>
      <c r="J863" s="31">
        <f>VLOOKUP(Emp[[#This Row],[Bonus Criteria]], Bonus[],2,FALSE)</f>
        <v>3.5000000000000003E-2</v>
      </c>
      <c r="K863" s="32">
        <f>Emp[[#This Row],[Salary]]+Emp[[#This Row],[Salary]]*Emp[[#This Row],[Bonus Percentage]]</f>
        <v>81133.649999999994</v>
      </c>
      <c r="L863"/>
      <c r="N863" s="28"/>
    </row>
    <row r="864" spans="1:14" x14ac:dyDescent="0.2">
      <c r="A864" t="s">
        <v>2544</v>
      </c>
      <c r="B864" t="s">
        <v>2545</v>
      </c>
      <c r="C864" t="s">
        <v>12</v>
      </c>
      <c r="D864" t="s">
        <v>53</v>
      </c>
      <c r="E864" s="3">
        <v>103610</v>
      </c>
      <c r="F864" s="3" t="s">
        <v>2657</v>
      </c>
      <c r="G864" t="s">
        <v>21</v>
      </c>
      <c r="H864" t="s">
        <v>24</v>
      </c>
      <c r="I864" s="28" t="str">
        <f t="shared" si="13"/>
        <v>Accounting|Poor</v>
      </c>
      <c r="J864" s="31">
        <f>VLOOKUP(Emp[[#This Row],[Bonus Criteria]], Bonus[],2,FALSE)</f>
        <v>1.2E-2</v>
      </c>
      <c r="K864" s="32">
        <f>Emp[[#This Row],[Salary]]+Emp[[#This Row],[Salary]]*Emp[[#This Row],[Bonus Percentage]]</f>
        <v>104853.32</v>
      </c>
      <c r="L864"/>
      <c r="N864" s="28"/>
    </row>
    <row r="865" spans="1:14" x14ac:dyDescent="0.2">
      <c r="A865" t="s">
        <v>2546</v>
      </c>
      <c r="B865" t="s">
        <v>2547</v>
      </c>
      <c r="C865" t="s">
        <v>7</v>
      </c>
      <c r="D865" t="s">
        <v>13</v>
      </c>
      <c r="E865" s="3">
        <v>98110</v>
      </c>
      <c r="F865" s="3" t="s">
        <v>2656</v>
      </c>
      <c r="G865" t="s">
        <v>17</v>
      </c>
      <c r="H865" t="s">
        <v>14</v>
      </c>
      <c r="I865" s="28" t="str">
        <f t="shared" si="13"/>
        <v>Engineering|Good</v>
      </c>
      <c r="J865" s="31">
        <f>VLOOKUP(Emp[[#This Row],[Bonus Criteria]], Bonus[],2,FALSE)</f>
        <v>4.2999999999999997E-2</v>
      </c>
      <c r="K865" s="32">
        <f>Emp[[#This Row],[Salary]]+Emp[[#This Row],[Salary]]*Emp[[#This Row],[Bonus Percentage]]</f>
        <v>102328.73</v>
      </c>
      <c r="L865"/>
      <c r="N865" s="28"/>
    </row>
    <row r="866" spans="1:14" x14ac:dyDescent="0.2">
      <c r="A866" t="s">
        <v>2110</v>
      </c>
      <c r="B866" t="s">
        <v>2111</v>
      </c>
      <c r="C866" t="s">
        <v>7</v>
      </c>
      <c r="D866" t="s">
        <v>37</v>
      </c>
      <c r="E866" s="3">
        <v>59810</v>
      </c>
      <c r="F866" s="3" t="s">
        <v>2652</v>
      </c>
      <c r="G866" t="s">
        <v>9</v>
      </c>
      <c r="H866" t="s">
        <v>14</v>
      </c>
      <c r="I866" s="28" t="str">
        <f t="shared" si="13"/>
        <v>Product Management|Good</v>
      </c>
      <c r="J866" s="31">
        <f>VLOOKUP(Emp[[#This Row],[Bonus Criteria]], Bonus[],2,FALSE)</f>
        <v>4.1000000000000002E-2</v>
      </c>
      <c r="K866" s="32">
        <f>Emp[[#This Row],[Salary]]+Emp[[#This Row],[Salary]]*Emp[[#This Row],[Bonus Percentage]]</f>
        <v>62262.21</v>
      </c>
      <c r="L866"/>
      <c r="N866" s="28"/>
    </row>
    <row r="867" spans="1:14" x14ac:dyDescent="0.2">
      <c r="A867" t="s">
        <v>2548</v>
      </c>
      <c r="B867" t="s">
        <v>2549</v>
      </c>
      <c r="C867" t="s">
        <v>978</v>
      </c>
      <c r="D867" t="s">
        <v>42</v>
      </c>
      <c r="E867" s="3">
        <v>91310</v>
      </c>
      <c r="F867" s="3" t="s">
        <v>2656</v>
      </c>
      <c r="G867" t="s">
        <v>21</v>
      </c>
      <c r="H867" t="s">
        <v>28</v>
      </c>
      <c r="I867" s="28" t="str">
        <f t="shared" si="13"/>
        <v>Training|Average</v>
      </c>
      <c r="J867" s="31">
        <f>VLOOKUP(Emp[[#This Row],[Bonus Criteria]], Bonus[],2,FALSE)</f>
        <v>0.04</v>
      </c>
      <c r="K867" s="32">
        <f>Emp[[#This Row],[Salary]]+Emp[[#This Row],[Salary]]*Emp[[#This Row],[Bonus Percentage]]</f>
        <v>94962.4</v>
      </c>
      <c r="L867"/>
      <c r="N867" s="28"/>
    </row>
    <row r="868" spans="1:14" x14ac:dyDescent="0.2">
      <c r="A868" t="s">
        <v>2550</v>
      </c>
      <c r="B868" t="s">
        <v>2551</v>
      </c>
      <c r="C868" t="s">
        <v>7</v>
      </c>
      <c r="D868" t="s">
        <v>34</v>
      </c>
      <c r="E868" s="3">
        <v>71370</v>
      </c>
      <c r="F868" s="3" t="s">
        <v>2654</v>
      </c>
      <c r="G868" t="s">
        <v>9</v>
      </c>
      <c r="H868" t="s">
        <v>28</v>
      </c>
      <c r="I868" s="28" t="str">
        <f t="shared" si="13"/>
        <v>Business Development|Average</v>
      </c>
      <c r="J868" s="31">
        <f>VLOOKUP(Emp[[#This Row],[Bonus Criteria]], Bonus[],2,FALSE)</f>
        <v>2.4E-2</v>
      </c>
      <c r="K868" s="32">
        <f>Emp[[#This Row],[Salary]]+Emp[[#This Row],[Salary]]*Emp[[#This Row],[Bonus Percentage]]</f>
        <v>73082.880000000005</v>
      </c>
      <c r="L868"/>
      <c r="N868" s="28"/>
    </row>
    <row r="869" spans="1:14" x14ac:dyDescent="0.2">
      <c r="A869" t="s">
        <v>2552</v>
      </c>
      <c r="B869" t="s">
        <v>2553</v>
      </c>
      <c r="C869" t="s">
        <v>12</v>
      </c>
      <c r="D869" t="s">
        <v>67</v>
      </c>
      <c r="E869" s="3">
        <v>67910</v>
      </c>
      <c r="F869" s="3" t="s">
        <v>2653</v>
      </c>
      <c r="G869" t="s">
        <v>21</v>
      </c>
      <c r="H869" t="s">
        <v>28</v>
      </c>
      <c r="I869" s="28" t="str">
        <f t="shared" si="13"/>
        <v>Marketing|Average</v>
      </c>
      <c r="J869" s="31">
        <f>VLOOKUP(Emp[[#This Row],[Bonus Criteria]], Bonus[],2,FALSE)</f>
        <v>3.5000000000000003E-2</v>
      </c>
      <c r="K869" s="32">
        <f>Emp[[#This Row],[Salary]]+Emp[[#This Row],[Salary]]*Emp[[#This Row],[Bonus Percentage]]</f>
        <v>70286.850000000006</v>
      </c>
      <c r="L869"/>
      <c r="N869" s="28"/>
    </row>
    <row r="870" spans="1:14" x14ac:dyDescent="0.2">
      <c r="A870" t="s">
        <v>2554</v>
      </c>
      <c r="B870" t="s">
        <v>2555</v>
      </c>
      <c r="C870" t="s">
        <v>12</v>
      </c>
      <c r="D870" t="s">
        <v>23</v>
      </c>
      <c r="E870" s="3">
        <v>100370</v>
      </c>
      <c r="F870" s="3" t="s">
        <v>2657</v>
      </c>
      <c r="G870" t="s">
        <v>17</v>
      </c>
      <c r="H870" t="s">
        <v>28</v>
      </c>
      <c r="I870" s="28" t="str">
        <f t="shared" si="13"/>
        <v>Support|Average</v>
      </c>
      <c r="J870" s="31">
        <f>VLOOKUP(Emp[[#This Row],[Bonus Criteria]], Bonus[],2,FALSE)</f>
        <v>2.8000000000000001E-2</v>
      </c>
      <c r="K870" s="32">
        <f>Emp[[#This Row],[Salary]]+Emp[[#This Row],[Salary]]*Emp[[#This Row],[Bonus Percentage]]</f>
        <v>103180.36</v>
      </c>
      <c r="L870"/>
      <c r="N870" s="28"/>
    </row>
    <row r="871" spans="1:14" x14ac:dyDescent="0.2">
      <c r="A871" t="s">
        <v>2556</v>
      </c>
      <c r="B871" t="s">
        <v>2557</v>
      </c>
      <c r="C871" t="s">
        <v>12</v>
      </c>
      <c r="D871" t="s">
        <v>34</v>
      </c>
      <c r="E871" s="3">
        <v>90240</v>
      </c>
      <c r="F871" s="3" t="s">
        <v>2656</v>
      </c>
      <c r="G871" t="s">
        <v>17</v>
      </c>
      <c r="H871" t="s">
        <v>24</v>
      </c>
      <c r="I871" s="28" t="str">
        <f t="shared" si="13"/>
        <v>Business Development|Poor</v>
      </c>
      <c r="J871" s="31">
        <f>VLOOKUP(Emp[[#This Row],[Bonus Criteria]], Bonus[],2,FALSE)</f>
        <v>1.7999999999999999E-2</v>
      </c>
      <c r="K871" s="32">
        <f>Emp[[#This Row],[Salary]]+Emp[[#This Row],[Salary]]*Emp[[#This Row],[Bonus Percentage]]</f>
        <v>91864.320000000007</v>
      </c>
      <c r="L871"/>
      <c r="N871" s="28"/>
    </row>
    <row r="872" spans="1:14" x14ac:dyDescent="0.2">
      <c r="A872" t="s">
        <v>1079</v>
      </c>
      <c r="B872" t="s">
        <v>2558</v>
      </c>
      <c r="C872" t="s">
        <v>12</v>
      </c>
      <c r="D872" t="s">
        <v>13</v>
      </c>
      <c r="E872" s="3">
        <v>75870</v>
      </c>
      <c r="F872" s="3" t="s">
        <v>2654</v>
      </c>
      <c r="G872" t="s">
        <v>21</v>
      </c>
      <c r="H872" t="s">
        <v>28</v>
      </c>
      <c r="I872" s="28" t="str">
        <f t="shared" si="13"/>
        <v>Engineering|Average</v>
      </c>
      <c r="J872" s="31">
        <f>VLOOKUP(Emp[[#This Row],[Bonus Criteria]], Bonus[],2,FALSE)</f>
        <v>3.5000000000000003E-2</v>
      </c>
      <c r="K872" s="32">
        <f>Emp[[#This Row],[Salary]]+Emp[[#This Row],[Salary]]*Emp[[#This Row],[Bonus Percentage]]</f>
        <v>78525.45</v>
      </c>
      <c r="L872"/>
      <c r="N872" s="28"/>
    </row>
    <row r="873" spans="1:14" x14ac:dyDescent="0.2">
      <c r="A873" t="s">
        <v>2559</v>
      </c>
      <c r="B873" t="s">
        <v>2560</v>
      </c>
      <c r="C873" t="s">
        <v>12</v>
      </c>
      <c r="D873" t="s">
        <v>20</v>
      </c>
      <c r="E873" s="3">
        <v>32500</v>
      </c>
      <c r="F873" s="3" t="s">
        <v>2650</v>
      </c>
      <c r="G873" t="s">
        <v>9</v>
      </c>
      <c r="H873" t="s">
        <v>28</v>
      </c>
      <c r="I873" s="28" t="str">
        <f t="shared" si="13"/>
        <v>Legal|Average</v>
      </c>
      <c r="J873" s="31">
        <f>VLOOKUP(Emp[[#This Row],[Bonus Criteria]], Bonus[],2,FALSE)</f>
        <v>2.1000000000000001E-2</v>
      </c>
      <c r="K873" s="32">
        <f>Emp[[#This Row],[Salary]]+Emp[[#This Row],[Salary]]*Emp[[#This Row],[Bonus Percentage]]</f>
        <v>33182.5</v>
      </c>
      <c r="L873"/>
      <c r="N873" s="28"/>
    </row>
    <row r="874" spans="1:14" x14ac:dyDescent="0.2">
      <c r="E874"/>
    </row>
    <row r="875" spans="1:14" x14ac:dyDescent="0.2">
      <c r="E875"/>
    </row>
    <row r="876" spans="1:14" x14ac:dyDescent="0.2">
      <c r="E876"/>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331C-1635-412A-BF59-75090FABC2C8}">
  <dimension ref="B3:D13"/>
  <sheetViews>
    <sheetView workbookViewId="0">
      <selection activeCell="D14" sqref="D14"/>
    </sheetView>
  </sheetViews>
  <sheetFormatPr baseColWidth="10" defaultColWidth="8.83203125" defaultRowHeight="15" x14ac:dyDescent="0.2"/>
  <cols>
    <col min="2" max="2" width="15.83203125" bestFit="1" customWidth="1"/>
    <col min="3" max="3" width="11" bestFit="1" customWidth="1"/>
    <col min="4" max="4" width="13.83203125" customWidth="1"/>
  </cols>
  <sheetData>
    <row r="3" spans="2:4" x14ac:dyDescent="0.2">
      <c r="B3" t="s">
        <v>2582</v>
      </c>
      <c r="C3" s="12" t="s">
        <v>3</v>
      </c>
      <c r="D3" s="12" t="s">
        <v>2581</v>
      </c>
    </row>
    <row r="4" spans="2:4" x14ac:dyDescent="0.2">
      <c r="B4" s="12" t="s">
        <v>1205</v>
      </c>
      <c r="C4" s="3">
        <f>MAX(Emp[Salary])</f>
        <v>119930</v>
      </c>
    </row>
    <row r="5" spans="2:4" x14ac:dyDescent="0.2">
      <c r="B5" s="12" t="s">
        <v>2574</v>
      </c>
      <c r="C5" s="3">
        <f>MIN(Emp[Salary])</f>
        <v>28130</v>
      </c>
    </row>
    <row r="6" spans="2:4" x14ac:dyDescent="0.2">
      <c r="B6" s="12" t="s">
        <v>2575</v>
      </c>
      <c r="C6" s="3">
        <f>MEDIAN(Emp[Salary])</f>
        <v>73750</v>
      </c>
    </row>
    <row r="7" spans="2:4" x14ac:dyDescent="0.2">
      <c r="B7" s="12" t="s">
        <v>28</v>
      </c>
      <c r="C7" s="3">
        <f>AVERAGE(Emp[Salary])</f>
        <v>73691.341743119265</v>
      </c>
    </row>
    <row r="8" spans="2:4" x14ac:dyDescent="0.2">
      <c r="B8" s="12" t="s">
        <v>2576</v>
      </c>
      <c r="C8" s="3">
        <f>_xlfn.STDEV.P(Emp[Salary])</f>
        <v>26497.126673250015</v>
      </c>
    </row>
    <row r="9" spans="2:4" x14ac:dyDescent="0.2">
      <c r="B9" s="12" t="s">
        <v>2577</v>
      </c>
      <c r="C9" s="3">
        <f>C4-C5</f>
        <v>91800</v>
      </c>
    </row>
    <row r="10" spans="2:4" x14ac:dyDescent="0.2">
      <c r="B10" s="12" t="s">
        <v>2578</v>
      </c>
      <c r="D10">
        <f>COUNT(Emp[])</f>
        <v>2616</v>
      </c>
    </row>
    <row r="11" spans="2:4" x14ac:dyDescent="0.2">
      <c r="B11" s="12" t="s">
        <v>2579</v>
      </c>
      <c r="D11">
        <f>COUNTIF(Emp[Gender],"Female")</f>
        <v>405</v>
      </c>
    </row>
    <row r="12" spans="2:4" x14ac:dyDescent="0.2">
      <c r="B12" s="12" t="s">
        <v>2580</v>
      </c>
      <c r="D12">
        <f>COUNTIF(Emp[Gender],"Male")</f>
        <v>430</v>
      </c>
    </row>
    <row r="13" spans="2:4" x14ac:dyDescent="0.2">
      <c r="B13" s="12" t="s">
        <v>978</v>
      </c>
      <c r="D13">
        <f>COUNTIF(Emp[Gender],"gender fluid")</f>
        <v>37</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3A3D-371B-414B-94D1-57029B286F0B}">
  <dimension ref="B2:J23"/>
  <sheetViews>
    <sheetView workbookViewId="0">
      <selection activeCell="C20" sqref="C20"/>
    </sheetView>
  </sheetViews>
  <sheetFormatPr baseColWidth="10" defaultColWidth="8.83203125" defaultRowHeight="15" x14ac:dyDescent="0.2"/>
  <cols>
    <col min="2" max="2" width="22.33203125" bestFit="1" customWidth="1"/>
    <col min="3" max="3" width="14.6640625" bestFit="1" customWidth="1"/>
    <col min="4" max="4" width="11.1640625" bestFit="1" customWidth="1"/>
    <col min="5" max="5" width="4.83203125" bestFit="1" customWidth="1"/>
    <col min="6" max="6" width="10.1640625" bestFit="1" customWidth="1"/>
    <col min="7" max="7" width="14.33203125" bestFit="1" customWidth="1"/>
    <col min="8" max="8" width="14.6640625" bestFit="1" customWidth="1"/>
    <col min="9" max="9" width="11.1640625" bestFit="1" customWidth="1"/>
    <col min="10" max="10" width="4.83203125" bestFit="1" customWidth="1"/>
    <col min="11" max="11" width="10.1640625" bestFit="1" customWidth="1"/>
  </cols>
  <sheetData>
    <row r="2" spans="2:10" x14ac:dyDescent="0.2">
      <c r="B2" s="5" t="s">
        <v>1</v>
      </c>
      <c r="C2" t="s">
        <v>2562</v>
      </c>
      <c r="G2" s="5" t="s">
        <v>2562</v>
      </c>
      <c r="H2" s="5" t="s">
        <v>2564</v>
      </c>
    </row>
    <row r="3" spans="2:10" x14ac:dyDescent="0.2">
      <c r="B3" s="4" t="s">
        <v>7</v>
      </c>
      <c r="C3" s="6">
        <v>430</v>
      </c>
      <c r="G3" s="5" t="s">
        <v>2561</v>
      </c>
      <c r="H3" s="28" t="s">
        <v>12</v>
      </c>
      <c r="I3" s="28" t="s">
        <v>978</v>
      </c>
      <c r="J3" s="28" t="s">
        <v>7</v>
      </c>
    </row>
    <row r="4" spans="2:10" x14ac:dyDescent="0.2">
      <c r="B4" s="4" t="s">
        <v>12</v>
      </c>
      <c r="C4" s="6">
        <v>405</v>
      </c>
      <c r="G4" s="4" t="s">
        <v>17</v>
      </c>
      <c r="H4" s="6">
        <v>147</v>
      </c>
      <c r="I4" s="6">
        <v>15</v>
      </c>
      <c r="J4" s="6">
        <v>148</v>
      </c>
    </row>
    <row r="5" spans="2:10" x14ac:dyDescent="0.2">
      <c r="B5" s="4" t="s">
        <v>978</v>
      </c>
      <c r="C5" s="6">
        <v>37</v>
      </c>
      <c r="G5" s="4" t="s">
        <v>21</v>
      </c>
      <c r="H5" s="6">
        <v>152</v>
      </c>
      <c r="I5" s="6">
        <v>14</v>
      </c>
      <c r="J5" s="6">
        <v>170</v>
      </c>
    </row>
    <row r="6" spans="2:10" x14ac:dyDescent="0.2">
      <c r="B6" s="4" t="s">
        <v>2563</v>
      </c>
      <c r="C6" s="6">
        <v>872</v>
      </c>
      <c r="G6" s="4" t="s">
        <v>9</v>
      </c>
      <c r="H6" s="6">
        <v>106</v>
      </c>
      <c r="I6" s="6">
        <v>8</v>
      </c>
      <c r="J6" s="6">
        <v>112</v>
      </c>
    </row>
    <row r="7" spans="2:10" x14ac:dyDescent="0.2">
      <c r="G7" s="4" t="s">
        <v>2563</v>
      </c>
      <c r="H7" s="6">
        <v>405</v>
      </c>
      <c r="I7" s="6">
        <v>37</v>
      </c>
      <c r="J7" s="6">
        <v>430</v>
      </c>
    </row>
    <row r="9" spans="2:10" x14ac:dyDescent="0.2">
      <c r="B9" s="5" t="s">
        <v>2562</v>
      </c>
      <c r="C9" s="5" t="s">
        <v>2564</v>
      </c>
    </row>
    <row r="10" spans="2:10" x14ac:dyDescent="0.2">
      <c r="B10" s="5" t="s">
        <v>2561</v>
      </c>
      <c r="C10" s="28" t="s">
        <v>12</v>
      </c>
      <c r="D10" s="28" t="s">
        <v>978</v>
      </c>
      <c r="E10" s="28" t="s">
        <v>7</v>
      </c>
    </row>
    <row r="11" spans="2:10" x14ac:dyDescent="0.2">
      <c r="B11" s="4" t="s">
        <v>53</v>
      </c>
      <c r="C11" s="6">
        <v>26</v>
      </c>
      <c r="D11" s="6">
        <v>2</v>
      </c>
      <c r="E11" s="6">
        <v>36</v>
      </c>
    </row>
    <row r="12" spans="2:10" x14ac:dyDescent="0.2">
      <c r="B12" s="4" t="s">
        <v>34</v>
      </c>
      <c r="C12" s="6">
        <v>38</v>
      </c>
      <c r="D12" s="6">
        <v>3</v>
      </c>
      <c r="E12" s="6">
        <v>33</v>
      </c>
    </row>
    <row r="13" spans="2:10" x14ac:dyDescent="0.2">
      <c r="B13" s="4" t="s">
        <v>13</v>
      </c>
      <c r="C13" s="6">
        <v>37</v>
      </c>
      <c r="D13" s="6">
        <v>5</v>
      </c>
      <c r="E13" s="6">
        <v>33</v>
      </c>
    </row>
    <row r="14" spans="2:10" x14ac:dyDescent="0.2">
      <c r="B14" s="4" t="s">
        <v>27</v>
      </c>
      <c r="C14" s="6">
        <v>37</v>
      </c>
      <c r="D14" s="6">
        <v>3</v>
      </c>
      <c r="E14" s="6">
        <v>37</v>
      </c>
    </row>
    <row r="15" spans="2:10" x14ac:dyDescent="0.2">
      <c r="B15" s="4" t="s">
        <v>20</v>
      </c>
      <c r="C15" s="6">
        <v>29</v>
      </c>
      <c r="D15" s="6">
        <v>5</v>
      </c>
      <c r="E15" s="6">
        <v>44</v>
      </c>
    </row>
    <row r="16" spans="2:10" x14ac:dyDescent="0.2">
      <c r="B16" s="4" t="s">
        <v>67</v>
      </c>
      <c r="C16" s="6">
        <v>29</v>
      </c>
      <c r="D16" s="6">
        <v>1</v>
      </c>
      <c r="E16" s="6">
        <v>33</v>
      </c>
    </row>
    <row r="17" spans="2:5" x14ac:dyDescent="0.2">
      <c r="B17" s="4" t="s">
        <v>37</v>
      </c>
      <c r="C17" s="6">
        <v>37</v>
      </c>
      <c r="D17" s="6">
        <v>1</v>
      </c>
      <c r="E17" s="6">
        <v>44</v>
      </c>
    </row>
    <row r="18" spans="2:5" x14ac:dyDescent="0.2">
      <c r="B18" s="4" t="s">
        <v>50</v>
      </c>
      <c r="C18" s="6">
        <v>36</v>
      </c>
      <c r="D18" s="6">
        <v>5</v>
      </c>
      <c r="E18" s="6">
        <v>28</v>
      </c>
    </row>
    <row r="19" spans="2:5" x14ac:dyDescent="0.2">
      <c r="B19" s="4" t="s">
        <v>8</v>
      </c>
      <c r="C19" s="6">
        <v>34</v>
      </c>
      <c r="D19" s="6">
        <v>4</v>
      </c>
      <c r="E19" s="6">
        <v>39</v>
      </c>
    </row>
    <row r="20" spans="2:5" x14ac:dyDescent="0.2">
      <c r="B20" s="4" t="s">
        <v>31</v>
      </c>
      <c r="C20" s="6">
        <v>37</v>
      </c>
      <c r="D20" s="6">
        <v>2</v>
      </c>
      <c r="E20" s="6">
        <v>34</v>
      </c>
    </row>
    <row r="21" spans="2:5" x14ac:dyDescent="0.2">
      <c r="B21" s="4" t="s">
        <v>23</v>
      </c>
      <c r="C21" s="6">
        <v>33</v>
      </c>
      <c r="D21" s="6">
        <v>3</v>
      </c>
      <c r="E21" s="6">
        <v>37</v>
      </c>
    </row>
    <row r="22" spans="2:5" x14ac:dyDescent="0.2">
      <c r="B22" s="4" t="s">
        <v>42</v>
      </c>
      <c r="C22" s="6">
        <v>32</v>
      </c>
      <c r="D22" s="6">
        <v>3</v>
      </c>
      <c r="E22" s="6">
        <v>32</v>
      </c>
    </row>
    <row r="23" spans="2:5" x14ac:dyDescent="0.2">
      <c r="B23" s="4" t="s">
        <v>2563</v>
      </c>
      <c r="C23" s="6">
        <v>405</v>
      </c>
      <c r="D23" s="6">
        <v>37</v>
      </c>
      <c r="E23" s="6">
        <v>430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4198-917F-42D5-B4B6-72874554F5E2}">
  <dimension ref="B3:H76"/>
  <sheetViews>
    <sheetView workbookViewId="0">
      <selection activeCell="C3" sqref="C3"/>
    </sheetView>
  </sheetViews>
  <sheetFormatPr baseColWidth="10" defaultColWidth="8.83203125" defaultRowHeight="15" x14ac:dyDescent="0.2"/>
  <cols>
    <col min="2" max="2" width="12" bestFit="1" customWidth="1"/>
    <col min="3" max="3" width="11.83203125" bestFit="1" customWidth="1"/>
    <col min="4" max="4" width="22.33203125" bestFit="1" customWidth="1"/>
    <col min="5" max="5" width="14.6640625" bestFit="1" customWidth="1"/>
    <col min="6" max="6" width="13.6640625" bestFit="1" customWidth="1"/>
    <col min="7" max="7" width="15" bestFit="1" customWidth="1"/>
    <col min="8" max="9" width="13.6640625" bestFit="1" customWidth="1"/>
  </cols>
  <sheetData>
    <row r="3" spans="2:8" x14ac:dyDescent="0.2">
      <c r="B3" s="5" t="s">
        <v>2561</v>
      </c>
      <c r="C3" t="s">
        <v>2566</v>
      </c>
      <c r="F3" s="5" t="s">
        <v>2561</v>
      </c>
      <c r="G3" t="s">
        <v>2568</v>
      </c>
    </row>
    <row r="4" spans="2:8" x14ac:dyDescent="0.2">
      <c r="B4" s="4" t="s">
        <v>12</v>
      </c>
      <c r="C4" s="13">
        <v>0.45554845752764017</v>
      </c>
      <c r="F4" s="4" t="s">
        <v>978</v>
      </c>
      <c r="G4" s="3">
        <v>79652.702702702707</v>
      </c>
    </row>
    <row r="5" spans="2:8" x14ac:dyDescent="0.2">
      <c r="B5" s="4" t="s">
        <v>978</v>
      </c>
      <c r="C5" s="13">
        <v>4.5863721495171483E-2</v>
      </c>
      <c r="F5" s="4" t="s">
        <v>7</v>
      </c>
      <c r="G5" s="3">
        <v>74508.558139534885</v>
      </c>
    </row>
    <row r="6" spans="2:8" x14ac:dyDescent="0.2">
      <c r="B6" s="4" t="s">
        <v>7</v>
      </c>
      <c r="C6" s="13">
        <v>0.49858782097718835</v>
      </c>
      <c r="F6" s="4" t="s">
        <v>12</v>
      </c>
      <c r="G6" s="3">
        <v>72279.061728395056</v>
      </c>
    </row>
    <row r="7" spans="2:8" x14ac:dyDescent="0.2">
      <c r="B7" s="4" t="s">
        <v>2563</v>
      </c>
      <c r="C7" s="13">
        <v>1</v>
      </c>
      <c r="F7" s="4" t="s">
        <v>2563</v>
      </c>
      <c r="G7" s="3">
        <v>73691.341743119265</v>
      </c>
    </row>
    <row r="11" spans="2:8" x14ac:dyDescent="0.2">
      <c r="G11" s="5" t="s">
        <v>2561</v>
      </c>
      <c r="H11" t="s">
        <v>2567</v>
      </c>
    </row>
    <row r="12" spans="2:8" x14ac:dyDescent="0.2">
      <c r="G12" s="4" t="s">
        <v>12</v>
      </c>
      <c r="H12" s="3">
        <v>119930</v>
      </c>
    </row>
    <row r="13" spans="2:8" x14ac:dyDescent="0.2">
      <c r="G13" s="4" t="s">
        <v>7</v>
      </c>
      <c r="H13" s="3">
        <v>119670</v>
      </c>
    </row>
    <row r="14" spans="2:8" x14ac:dyDescent="0.2">
      <c r="G14" s="4" t="s">
        <v>978</v>
      </c>
      <c r="H14" s="3">
        <v>118800</v>
      </c>
    </row>
    <row r="15" spans="2:8" x14ac:dyDescent="0.2">
      <c r="G15" s="4" t="s">
        <v>2563</v>
      </c>
      <c r="H15" s="3">
        <v>119930</v>
      </c>
    </row>
    <row r="18" spans="7:8" x14ac:dyDescent="0.2">
      <c r="G18" s="5" t="s">
        <v>2561</v>
      </c>
      <c r="H18" t="s">
        <v>2569</v>
      </c>
    </row>
    <row r="19" spans="7:8" x14ac:dyDescent="0.2">
      <c r="G19" s="4" t="s">
        <v>978</v>
      </c>
      <c r="H19" s="3">
        <v>34620</v>
      </c>
    </row>
    <row r="20" spans="7:8" x14ac:dyDescent="0.2">
      <c r="G20" s="4" t="s">
        <v>12</v>
      </c>
      <c r="H20" s="3">
        <v>28310</v>
      </c>
    </row>
    <row r="21" spans="7:8" x14ac:dyDescent="0.2">
      <c r="G21" s="4" t="s">
        <v>7</v>
      </c>
      <c r="H21" s="3">
        <v>28130</v>
      </c>
    </row>
    <row r="22" spans="7:8" x14ac:dyDescent="0.2">
      <c r="G22" s="4" t="s">
        <v>2563</v>
      </c>
      <c r="H22" s="3">
        <v>28130</v>
      </c>
    </row>
    <row r="45" spans="4:7" x14ac:dyDescent="0.2">
      <c r="D45" s="5" t="s">
        <v>2566</v>
      </c>
      <c r="E45" s="5" t="s">
        <v>2564</v>
      </c>
    </row>
    <row r="46" spans="4:7" x14ac:dyDescent="0.2">
      <c r="D46" s="5" t="s">
        <v>2561</v>
      </c>
      <c r="E46" s="28" t="s">
        <v>12</v>
      </c>
      <c r="F46" s="28" t="s">
        <v>978</v>
      </c>
      <c r="G46" s="28" t="s">
        <v>7</v>
      </c>
    </row>
    <row r="47" spans="4:7" x14ac:dyDescent="0.2">
      <c r="D47" s="4" t="s">
        <v>13</v>
      </c>
      <c r="E47" s="3">
        <v>2828910</v>
      </c>
      <c r="F47" s="3">
        <v>393130</v>
      </c>
      <c r="G47" s="3">
        <v>2230980</v>
      </c>
    </row>
    <row r="48" spans="4:7" x14ac:dyDescent="0.2">
      <c r="D48" s="4" t="s">
        <v>34</v>
      </c>
      <c r="E48" s="3">
        <v>2816320</v>
      </c>
      <c r="F48" s="3">
        <v>149870</v>
      </c>
      <c r="G48" s="3">
        <v>2762310</v>
      </c>
    </row>
    <row r="49" spans="4:7" x14ac:dyDescent="0.2">
      <c r="D49" s="4" t="s">
        <v>31</v>
      </c>
      <c r="E49" s="3">
        <v>2715670</v>
      </c>
      <c r="F49" s="3">
        <v>128750</v>
      </c>
      <c r="G49" s="3">
        <v>2724440</v>
      </c>
    </row>
    <row r="50" spans="4:7" x14ac:dyDescent="0.2">
      <c r="D50" s="4" t="s">
        <v>37</v>
      </c>
      <c r="E50" s="3">
        <v>2645270</v>
      </c>
      <c r="F50" s="3">
        <v>36480</v>
      </c>
      <c r="G50" s="3">
        <v>3257350</v>
      </c>
    </row>
    <row r="51" spans="4:7" x14ac:dyDescent="0.2">
      <c r="D51" s="4" t="s">
        <v>42</v>
      </c>
      <c r="E51" s="3">
        <v>2552240</v>
      </c>
      <c r="F51" s="3">
        <v>254830</v>
      </c>
      <c r="G51" s="3">
        <v>2417630</v>
      </c>
    </row>
    <row r="52" spans="4:7" x14ac:dyDescent="0.2">
      <c r="D52" s="4" t="s">
        <v>27</v>
      </c>
      <c r="E52" s="3">
        <v>2490900</v>
      </c>
      <c r="F52" s="3">
        <v>282850</v>
      </c>
      <c r="G52" s="3">
        <v>2696080</v>
      </c>
    </row>
    <row r="53" spans="4:7" x14ac:dyDescent="0.2">
      <c r="D53" s="4" t="s">
        <v>23</v>
      </c>
      <c r="E53" s="3">
        <v>2417000</v>
      </c>
      <c r="F53" s="3">
        <v>256810</v>
      </c>
      <c r="G53" s="3">
        <v>2715820</v>
      </c>
    </row>
    <row r="54" spans="4:7" x14ac:dyDescent="0.2">
      <c r="D54" s="4" t="s">
        <v>8</v>
      </c>
      <c r="E54" s="3">
        <v>2396870</v>
      </c>
      <c r="F54" s="3">
        <v>356500</v>
      </c>
      <c r="G54" s="3">
        <v>2821330</v>
      </c>
    </row>
    <row r="55" spans="4:7" x14ac:dyDescent="0.2">
      <c r="D55" s="4" t="s">
        <v>50</v>
      </c>
      <c r="E55" s="3">
        <v>2341940</v>
      </c>
      <c r="F55" s="3">
        <v>393070</v>
      </c>
      <c r="G55" s="3">
        <v>1979010</v>
      </c>
    </row>
    <row r="56" spans="4:7" x14ac:dyDescent="0.2">
      <c r="D56" s="4" t="s">
        <v>67</v>
      </c>
      <c r="E56" s="3">
        <v>2216860</v>
      </c>
      <c r="F56" s="3">
        <v>105870</v>
      </c>
      <c r="G56" s="3">
        <v>2432160</v>
      </c>
    </row>
    <row r="57" spans="4:7" x14ac:dyDescent="0.2">
      <c r="D57" s="4" t="s">
        <v>20</v>
      </c>
      <c r="E57" s="3">
        <v>1991130</v>
      </c>
      <c r="F57" s="3">
        <v>383870</v>
      </c>
      <c r="G57" s="3">
        <v>3167040</v>
      </c>
    </row>
    <row r="58" spans="4:7" x14ac:dyDescent="0.2">
      <c r="D58" s="4" t="s">
        <v>53</v>
      </c>
      <c r="E58" s="3">
        <v>1859910</v>
      </c>
      <c r="F58" s="3">
        <v>205120</v>
      </c>
      <c r="G58" s="3">
        <v>2834530</v>
      </c>
    </row>
    <row r="59" spans="4:7" x14ac:dyDescent="0.2">
      <c r="D59" s="4" t="s">
        <v>2563</v>
      </c>
      <c r="E59" s="3">
        <v>29273020</v>
      </c>
      <c r="F59" s="3">
        <v>2947150</v>
      </c>
      <c r="G59" s="3">
        <v>32038680</v>
      </c>
    </row>
    <row r="71" spans="5:8" x14ac:dyDescent="0.2">
      <c r="E71" s="5" t="s">
        <v>2566</v>
      </c>
      <c r="F71" s="5" t="s">
        <v>2564</v>
      </c>
    </row>
    <row r="72" spans="5:8" x14ac:dyDescent="0.2">
      <c r="E72" s="5" t="s">
        <v>2561</v>
      </c>
      <c r="F72" s="28" t="s">
        <v>12</v>
      </c>
      <c r="G72" s="28" t="s">
        <v>978</v>
      </c>
      <c r="H72" s="28" t="s">
        <v>7</v>
      </c>
    </row>
    <row r="73" spans="5:8" x14ac:dyDescent="0.2">
      <c r="E73" s="4" t="s">
        <v>17</v>
      </c>
      <c r="F73" s="3">
        <v>10436890</v>
      </c>
      <c r="G73" s="3">
        <v>1151270</v>
      </c>
      <c r="H73" s="3">
        <v>10852890</v>
      </c>
    </row>
    <row r="74" spans="5:8" x14ac:dyDescent="0.2">
      <c r="E74" s="4" t="s">
        <v>21</v>
      </c>
      <c r="F74" s="3">
        <v>11024970</v>
      </c>
      <c r="G74" s="3">
        <v>1101000</v>
      </c>
      <c r="H74" s="3">
        <v>12593530</v>
      </c>
    </row>
    <row r="75" spans="5:8" x14ac:dyDescent="0.2">
      <c r="E75" s="4" t="s">
        <v>9</v>
      </c>
      <c r="F75" s="3">
        <v>7811160</v>
      </c>
      <c r="G75" s="3">
        <v>694880</v>
      </c>
      <c r="H75" s="3">
        <v>8592260</v>
      </c>
    </row>
    <row r="76" spans="5:8" x14ac:dyDescent="0.2">
      <c r="E76" s="4" t="s">
        <v>2563</v>
      </c>
      <c r="F76" s="3">
        <v>29273020</v>
      </c>
      <c r="G76" s="3">
        <v>2947150</v>
      </c>
      <c r="H76" s="3">
        <v>32038680</v>
      </c>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1EBCF-CECB-474A-B71A-E1C7F1183BC0}">
  <dimension ref="B3:E10"/>
  <sheetViews>
    <sheetView workbookViewId="0">
      <selection activeCell="K15" sqref="K15"/>
    </sheetView>
  </sheetViews>
  <sheetFormatPr baseColWidth="10" defaultColWidth="8.83203125" defaultRowHeight="15" x14ac:dyDescent="0.2"/>
  <cols>
    <col min="2" max="2" width="14.33203125" bestFit="1" customWidth="1"/>
    <col min="3" max="3" width="14.6640625" bestFit="1" customWidth="1"/>
    <col min="4" max="4" width="11.1640625" bestFit="1" customWidth="1"/>
    <col min="5" max="5" width="4.83203125" bestFit="1" customWidth="1"/>
    <col min="6" max="6" width="10.1640625" bestFit="1" customWidth="1"/>
    <col min="7" max="7" width="4.5" bestFit="1" customWidth="1"/>
    <col min="8" max="8" width="5.5" bestFit="1" customWidth="1"/>
    <col min="9" max="9" width="5" bestFit="1" customWidth="1"/>
    <col min="10" max="10" width="5.33203125" bestFit="1" customWidth="1"/>
    <col min="11" max="11" width="7" bestFit="1" customWidth="1"/>
    <col min="12" max="12" width="5.83203125" bestFit="1" customWidth="1"/>
    <col min="13" max="13" width="5" bestFit="1" customWidth="1"/>
    <col min="14" max="14" width="3.5" bestFit="1" customWidth="1"/>
    <col min="15" max="15" width="6.6640625" bestFit="1" customWidth="1"/>
    <col min="16" max="16" width="8.1640625" bestFit="1" customWidth="1"/>
    <col min="17" max="17" width="6.5" bestFit="1" customWidth="1"/>
    <col min="18" max="18" width="6" bestFit="1" customWidth="1"/>
    <col min="19" max="19" width="5.6640625" bestFit="1" customWidth="1"/>
    <col min="20" max="20" width="4.33203125" bestFit="1" customWidth="1"/>
    <col min="21" max="21" width="3.83203125" bestFit="1" customWidth="1"/>
    <col min="22" max="22" width="6" bestFit="1" customWidth="1"/>
    <col min="23" max="23" width="7.1640625" bestFit="1" customWidth="1"/>
    <col min="24" max="24" width="6.5" bestFit="1" customWidth="1"/>
    <col min="25" max="25" width="8.83203125" bestFit="1" customWidth="1"/>
    <col min="26" max="26" width="9.83203125" bestFit="1" customWidth="1"/>
    <col min="27" max="27" width="6.83203125" bestFit="1" customWidth="1"/>
    <col min="28" max="28" width="5.5" bestFit="1" customWidth="1"/>
    <col min="29" max="29" width="5.83203125" bestFit="1" customWidth="1"/>
    <col min="30" max="30" width="5.6640625" bestFit="1" customWidth="1"/>
    <col min="31" max="31" width="2.83203125" bestFit="1" customWidth="1"/>
    <col min="32" max="32" width="3.6640625" bestFit="1" customWidth="1"/>
    <col min="33" max="33" width="5.6640625" bestFit="1" customWidth="1"/>
    <col min="34" max="34" width="4.83203125" bestFit="1" customWidth="1"/>
    <col min="35" max="35" width="5.83203125" bestFit="1" customWidth="1"/>
    <col min="36" max="36" width="5.6640625" bestFit="1" customWidth="1"/>
    <col min="37" max="37" width="6" bestFit="1" customWidth="1"/>
    <col min="38" max="38" width="5.6640625" bestFit="1" customWidth="1"/>
    <col min="39" max="39" width="6.1640625" bestFit="1" customWidth="1"/>
    <col min="40" max="40" width="4" bestFit="1" customWidth="1"/>
    <col min="41" max="41" width="6" bestFit="1" customWidth="1"/>
    <col min="42" max="42" width="5" bestFit="1" customWidth="1"/>
    <col min="43" max="43" width="4.83203125" bestFit="1" customWidth="1"/>
    <col min="44" max="44" width="7.1640625" bestFit="1" customWidth="1"/>
    <col min="45" max="45" width="5" bestFit="1" customWidth="1"/>
    <col min="46" max="47" width="7.5" bestFit="1" customWidth="1"/>
    <col min="48" max="48" width="7.1640625" bestFit="1" customWidth="1"/>
    <col min="49" max="49" width="8.6640625" bestFit="1" customWidth="1"/>
    <col min="50" max="50" width="6.1640625" bestFit="1" customWidth="1"/>
    <col min="51" max="51" width="4.5" bestFit="1" customWidth="1"/>
    <col min="52" max="52" width="6.1640625" bestFit="1" customWidth="1"/>
    <col min="53" max="53" width="6.33203125" bestFit="1" customWidth="1"/>
    <col min="54" max="54" width="5.6640625" bestFit="1" customWidth="1"/>
    <col min="55" max="55" width="6.6640625" bestFit="1" customWidth="1"/>
    <col min="56" max="56" width="6.1640625" bestFit="1" customWidth="1"/>
    <col min="57" max="57" width="6.33203125" bestFit="1" customWidth="1"/>
    <col min="58" max="58" width="8" bestFit="1" customWidth="1"/>
    <col min="59" max="59" width="8.83203125" bestFit="1" customWidth="1"/>
    <col min="60" max="60" width="5.83203125" bestFit="1" customWidth="1"/>
    <col min="61" max="61" width="5" bestFit="1" customWidth="1"/>
    <col min="62" max="62" width="4.5" bestFit="1" customWidth="1"/>
    <col min="63" max="63" width="6.1640625" bestFit="1" customWidth="1"/>
    <col min="64" max="64" width="6.83203125" bestFit="1" customWidth="1"/>
    <col min="66" max="66" width="8.33203125" bestFit="1" customWidth="1"/>
    <col min="67" max="67" width="9.1640625" bestFit="1" customWidth="1"/>
    <col min="68" max="68" width="11.6640625" bestFit="1" customWidth="1"/>
    <col min="69" max="69" width="8.5" bestFit="1" customWidth="1"/>
    <col min="70" max="70" width="9.5" bestFit="1" customWidth="1"/>
    <col min="71" max="71" width="6.5" bestFit="1" customWidth="1"/>
    <col min="72" max="73" width="6.33203125" bestFit="1" customWidth="1"/>
    <col min="74" max="74" width="4.1640625" bestFit="1" customWidth="1"/>
    <col min="75" max="76" width="6.33203125" bestFit="1" customWidth="1"/>
    <col min="77" max="77" width="5.6640625" bestFit="1" customWidth="1"/>
    <col min="78" max="78" width="7.33203125" bestFit="1" customWidth="1"/>
    <col min="79" max="79" width="7" bestFit="1" customWidth="1"/>
    <col min="80" max="80" width="6.5" bestFit="1" customWidth="1"/>
    <col min="81" max="81" width="7" bestFit="1" customWidth="1"/>
    <col min="82" max="82" width="3.83203125" bestFit="1" customWidth="1"/>
    <col min="83" max="83" width="7" bestFit="1" customWidth="1"/>
    <col min="84" max="84" width="4.33203125" bestFit="1" customWidth="1"/>
    <col min="85" max="85" width="7" bestFit="1" customWidth="1"/>
    <col min="86" max="86" width="3.83203125" bestFit="1" customWidth="1"/>
    <col min="87" max="87" width="7.33203125" bestFit="1" customWidth="1"/>
    <col min="88" max="88" width="6.33203125" bestFit="1" customWidth="1"/>
    <col min="89" max="89" width="5.33203125" bestFit="1" customWidth="1"/>
    <col min="90" max="90" width="4" bestFit="1" customWidth="1"/>
    <col min="91" max="91" width="4.5" bestFit="1" customWidth="1"/>
    <col min="92" max="92" width="7.5" bestFit="1" customWidth="1"/>
    <col min="93" max="93" width="6" bestFit="1" customWidth="1"/>
    <col min="94" max="96" width="6.33203125" bestFit="1" customWidth="1"/>
    <col min="97" max="97" width="4.83203125" bestFit="1" customWidth="1"/>
    <col min="98" max="98" width="7" bestFit="1" customWidth="1"/>
    <col min="99" max="99" width="7.33203125" bestFit="1" customWidth="1"/>
    <col min="100" max="100" width="5.33203125" bestFit="1" customWidth="1"/>
    <col min="101" max="101" width="5.83203125" bestFit="1" customWidth="1"/>
    <col min="102" max="102" width="7" bestFit="1" customWidth="1"/>
    <col min="103" max="103" width="7.83203125" bestFit="1" customWidth="1"/>
    <col min="104" max="104" width="5.5" bestFit="1" customWidth="1"/>
    <col min="105" max="105" width="6" bestFit="1" customWidth="1"/>
    <col min="106" max="106" width="5.5" bestFit="1" customWidth="1"/>
    <col min="107" max="107" width="4.1640625" bestFit="1" customWidth="1"/>
    <col min="108" max="108" width="4.83203125" bestFit="1" customWidth="1"/>
    <col min="109" max="109" width="8.6640625" bestFit="1" customWidth="1"/>
    <col min="110" max="110" width="5.1640625" bestFit="1" customWidth="1"/>
    <col min="111" max="111" width="3.6640625" bestFit="1" customWidth="1"/>
    <col min="112" max="112" width="6.83203125" bestFit="1" customWidth="1"/>
    <col min="113" max="113" width="3.1640625" bestFit="1" customWidth="1"/>
    <col min="114" max="114" width="3.6640625" bestFit="1" customWidth="1"/>
    <col min="115" max="115" width="4.6640625" bestFit="1" customWidth="1"/>
    <col min="116" max="116" width="5.33203125" bestFit="1" customWidth="1"/>
    <col min="117" max="117" width="6" bestFit="1" customWidth="1"/>
    <col min="118" max="118" width="6.33203125" bestFit="1" customWidth="1"/>
    <col min="119" max="119" width="5.6640625" bestFit="1" customWidth="1"/>
    <col min="120" max="120" width="5.5" bestFit="1" customWidth="1"/>
    <col min="121" max="122" width="4.5" bestFit="1" customWidth="1"/>
    <col min="123" max="123" width="7.6640625" bestFit="1" customWidth="1"/>
    <col min="124" max="124" width="5" bestFit="1" customWidth="1"/>
    <col min="125" max="125" width="3.83203125" bestFit="1" customWidth="1"/>
    <col min="126" max="126" width="5.33203125" bestFit="1" customWidth="1"/>
    <col min="127" max="127" width="3.6640625" bestFit="1" customWidth="1"/>
    <col min="128" max="128" width="6" bestFit="1" customWidth="1"/>
    <col min="129" max="129" width="5.33203125" bestFit="1" customWidth="1"/>
    <col min="130" max="130" width="6.33203125" bestFit="1" customWidth="1"/>
    <col min="131" max="131" width="6" bestFit="1" customWidth="1"/>
    <col min="132" max="132" width="5.6640625" bestFit="1" customWidth="1"/>
    <col min="133" max="133" width="5" bestFit="1" customWidth="1"/>
    <col min="134" max="134" width="5.6640625" bestFit="1" customWidth="1"/>
    <col min="135" max="136" width="6.6640625" bestFit="1" customWidth="1"/>
    <col min="137" max="137" width="7.5" bestFit="1" customWidth="1"/>
    <col min="138" max="138" width="5.6640625" bestFit="1" customWidth="1"/>
    <col min="139" max="139" width="4.33203125" bestFit="1" customWidth="1"/>
    <col min="140" max="141" width="6" bestFit="1" customWidth="1"/>
    <col min="142" max="142" width="6.83203125" bestFit="1" customWidth="1"/>
    <col min="143" max="143" width="5.33203125" bestFit="1" customWidth="1"/>
    <col min="144" max="144" width="6.33203125" bestFit="1" customWidth="1"/>
    <col min="145" max="145" width="4.33203125" bestFit="1" customWidth="1"/>
    <col min="146" max="146" width="6.33203125" bestFit="1" customWidth="1"/>
    <col min="147" max="147" width="7.33203125" bestFit="1" customWidth="1"/>
    <col min="148" max="148" width="6.83203125" bestFit="1" customWidth="1"/>
    <col min="149" max="149" width="5.5" bestFit="1" customWidth="1"/>
    <col min="150" max="150" width="5" bestFit="1" customWidth="1"/>
    <col min="151" max="151" width="4.83203125" bestFit="1" customWidth="1"/>
    <col min="152" max="152" width="6.6640625" bestFit="1" customWidth="1"/>
    <col min="153" max="153" width="8.83203125" bestFit="1" customWidth="1"/>
    <col min="154" max="154" width="4.33203125" bestFit="1" customWidth="1"/>
    <col min="155" max="155" width="5.83203125" bestFit="1" customWidth="1"/>
    <col min="156" max="156" width="6" bestFit="1" customWidth="1"/>
    <col min="157" max="157" width="5.83203125" bestFit="1" customWidth="1"/>
    <col min="158" max="158" width="7.5" bestFit="1" customWidth="1"/>
    <col min="159" max="159" width="7.33203125" bestFit="1" customWidth="1"/>
    <col min="160" max="160" width="9.5" bestFit="1" customWidth="1"/>
    <col min="161" max="161" width="9" bestFit="1" customWidth="1"/>
    <col min="162" max="162" width="4.5" bestFit="1" customWidth="1"/>
    <col min="163" max="163" width="8.6640625" bestFit="1" customWidth="1"/>
    <col min="164" max="165" width="7" bestFit="1" customWidth="1"/>
    <col min="166" max="166" width="5.83203125" bestFit="1" customWidth="1"/>
    <col min="167" max="167" width="4.6640625" bestFit="1" customWidth="1"/>
    <col min="168" max="168" width="8.6640625" bestFit="1" customWidth="1"/>
    <col min="169" max="169" width="10.33203125" bestFit="1" customWidth="1"/>
    <col min="170" max="170" width="7.33203125" bestFit="1" customWidth="1"/>
    <col min="171" max="171" width="5.6640625" bestFit="1" customWidth="1"/>
    <col min="172" max="172" width="6.33203125" bestFit="1" customWidth="1"/>
    <col min="173" max="173" width="4.83203125" bestFit="1" customWidth="1"/>
    <col min="174" max="174" width="6.33203125" bestFit="1" customWidth="1"/>
    <col min="175" max="175" width="8.5" bestFit="1" customWidth="1"/>
    <col min="176" max="176" width="7.83203125" bestFit="1" customWidth="1"/>
    <col min="177" max="177" width="5.6640625" bestFit="1" customWidth="1"/>
    <col min="178" max="178" width="8.6640625" bestFit="1" customWidth="1"/>
    <col min="179" max="179" width="3.33203125" bestFit="1" customWidth="1"/>
    <col min="180" max="180" width="3.1640625" bestFit="1" customWidth="1"/>
    <col min="181" max="181" width="4.33203125" bestFit="1" customWidth="1"/>
    <col min="182" max="183" width="5.33203125" bestFit="1" customWidth="1"/>
    <col min="184" max="184" width="5.83203125" bestFit="1" customWidth="1"/>
    <col min="185" max="185" width="7" bestFit="1" customWidth="1"/>
    <col min="186" max="186" width="5.33203125" bestFit="1" customWidth="1"/>
    <col min="187" max="187" width="4.6640625" bestFit="1" customWidth="1"/>
    <col min="188" max="188" width="7.83203125" bestFit="1" customWidth="1"/>
    <col min="189" max="189" width="10.6640625" bestFit="1" customWidth="1"/>
    <col min="190" max="190" width="7" bestFit="1" customWidth="1"/>
    <col min="191" max="191" width="7.33203125" bestFit="1" customWidth="1"/>
    <col min="192" max="192" width="6" bestFit="1" customWidth="1"/>
    <col min="193" max="193" width="7" bestFit="1" customWidth="1"/>
    <col min="194" max="194" width="6" bestFit="1" customWidth="1"/>
    <col min="195" max="195" width="5.5" bestFit="1" customWidth="1"/>
    <col min="196" max="196" width="8.1640625" bestFit="1" customWidth="1"/>
    <col min="197" max="197" width="6.6640625" bestFit="1" customWidth="1"/>
    <col min="198" max="198" width="8.1640625" bestFit="1" customWidth="1"/>
    <col min="199" max="199" width="6" bestFit="1" customWidth="1"/>
    <col min="200" max="200" width="5.6640625" bestFit="1" customWidth="1"/>
    <col min="201" max="201" width="3.6640625" bestFit="1" customWidth="1"/>
    <col min="202" max="202" width="5.1640625" bestFit="1" customWidth="1"/>
    <col min="203" max="203" width="6.33203125" bestFit="1" customWidth="1"/>
    <col min="204" max="204" width="6.1640625" bestFit="1" customWidth="1"/>
    <col min="205" max="205" width="4.33203125" bestFit="1" customWidth="1"/>
    <col min="206" max="206" width="6.6640625" bestFit="1" customWidth="1"/>
    <col min="207" max="207" width="4.33203125" bestFit="1" customWidth="1"/>
    <col min="208" max="208" width="5.6640625" bestFit="1" customWidth="1"/>
    <col min="209" max="209" width="7" bestFit="1" customWidth="1"/>
    <col min="210" max="210" width="5" bestFit="1" customWidth="1"/>
    <col min="211" max="211" width="6.1640625" bestFit="1" customWidth="1"/>
    <col min="212" max="212" width="7.33203125" bestFit="1" customWidth="1"/>
    <col min="213" max="213" width="7" bestFit="1" customWidth="1"/>
    <col min="214" max="214" width="5.33203125" bestFit="1" customWidth="1"/>
    <col min="215" max="215" width="4.5" bestFit="1" customWidth="1"/>
    <col min="216" max="216" width="5.6640625" bestFit="1" customWidth="1"/>
    <col min="217" max="217" width="5.5" bestFit="1" customWidth="1"/>
    <col min="218" max="218" width="5.83203125" bestFit="1" customWidth="1"/>
    <col min="219" max="219" width="5.33203125" bestFit="1" customWidth="1"/>
    <col min="220" max="220" width="3" bestFit="1" customWidth="1"/>
    <col min="221" max="221" width="5" bestFit="1" customWidth="1"/>
    <col min="222" max="222" width="6.6640625" bestFit="1" customWidth="1"/>
    <col min="223" max="223" width="4.6640625" bestFit="1" customWidth="1"/>
    <col min="224" max="224" width="7" bestFit="1" customWidth="1"/>
    <col min="225" max="225" width="3.83203125" bestFit="1" customWidth="1"/>
    <col min="226" max="226" width="6" bestFit="1" customWidth="1"/>
    <col min="227" max="227" width="8" bestFit="1" customWidth="1"/>
    <col min="228" max="228" width="8.33203125" bestFit="1" customWidth="1"/>
    <col min="229" max="229" width="5.5" bestFit="1" customWidth="1"/>
    <col min="230" max="230" width="8.5" bestFit="1" customWidth="1"/>
    <col min="231" max="231" width="4.5" bestFit="1" customWidth="1"/>
    <col min="232" max="232" width="4.1640625" bestFit="1" customWidth="1"/>
    <col min="233" max="233" width="7.5" bestFit="1" customWidth="1"/>
    <col min="234" max="234" width="5.83203125" bestFit="1" customWidth="1"/>
    <col min="235" max="235" width="7.1640625" bestFit="1" customWidth="1"/>
    <col min="236" max="236" width="4.5" bestFit="1" customWidth="1"/>
    <col min="237" max="237" width="6.6640625" bestFit="1" customWidth="1"/>
    <col min="238" max="238" width="4" bestFit="1" customWidth="1"/>
    <col min="239" max="239" width="5.83203125" bestFit="1" customWidth="1"/>
    <col min="240" max="240" width="7.33203125" bestFit="1" customWidth="1"/>
    <col min="241" max="241" width="7" bestFit="1" customWidth="1"/>
    <col min="242" max="242" width="6" bestFit="1" customWidth="1"/>
    <col min="243" max="243" width="4.6640625" bestFit="1" customWidth="1"/>
    <col min="244" max="244" width="7.5" bestFit="1" customWidth="1"/>
    <col min="245" max="245" width="5.33203125" bestFit="1" customWidth="1"/>
    <col min="246" max="246" width="4" bestFit="1" customWidth="1"/>
    <col min="247" max="247" width="5.33203125" bestFit="1" customWidth="1"/>
    <col min="248" max="248" width="5.6640625" bestFit="1" customWidth="1"/>
    <col min="249" max="249" width="4.83203125" bestFit="1" customWidth="1"/>
    <col min="250" max="250" width="6.1640625" bestFit="1" customWidth="1"/>
    <col min="251" max="251" width="6.6640625" bestFit="1" customWidth="1"/>
    <col min="252" max="252" width="7" bestFit="1" customWidth="1"/>
    <col min="253" max="253" width="4.83203125" bestFit="1" customWidth="1"/>
    <col min="254" max="254" width="5.6640625" bestFit="1" customWidth="1"/>
    <col min="255" max="255" width="6.1640625" bestFit="1" customWidth="1"/>
    <col min="256" max="256" width="6.83203125" bestFit="1" customWidth="1"/>
    <col min="257" max="257" width="3.83203125" bestFit="1" customWidth="1"/>
    <col min="258" max="258" width="4.6640625" bestFit="1" customWidth="1"/>
    <col min="259" max="259" width="3.6640625" bestFit="1" customWidth="1"/>
    <col min="260" max="260" width="6.33203125" bestFit="1" customWidth="1"/>
    <col min="261" max="261" width="3.1640625" bestFit="1" customWidth="1"/>
    <col min="262" max="262" width="4.33203125" bestFit="1" customWidth="1"/>
    <col min="263" max="263" width="5.5" bestFit="1" customWidth="1"/>
    <col min="264" max="264" width="4.33203125" bestFit="1" customWidth="1"/>
    <col min="265" max="265" width="3.83203125" bestFit="1" customWidth="1"/>
    <col min="266" max="266" width="7.83203125" bestFit="1" customWidth="1"/>
    <col min="267" max="267" width="4.6640625" bestFit="1" customWidth="1"/>
    <col min="268" max="268" width="8" bestFit="1" customWidth="1"/>
    <col min="269" max="269" width="3.5" bestFit="1" customWidth="1"/>
    <col min="270" max="270" width="4.83203125" bestFit="1" customWidth="1"/>
    <col min="271" max="271" width="5.6640625" bestFit="1" customWidth="1"/>
    <col min="272" max="272" width="7.83203125" bestFit="1" customWidth="1"/>
    <col min="273" max="273" width="9.33203125" bestFit="1" customWidth="1"/>
    <col min="274" max="274" width="8.83203125" bestFit="1" customWidth="1"/>
    <col min="275" max="275" width="6.83203125" bestFit="1" customWidth="1"/>
    <col min="276" max="276" width="6" bestFit="1" customWidth="1"/>
    <col min="277" max="277" width="9" bestFit="1" customWidth="1"/>
    <col min="278" max="278" width="3.83203125" bestFit="1" customWidth="1"/>
    <col min="279" max="279" width="7.6640625" bestFit="1" customWidth="1"/>
    <col min="280" max="280" width="3.33203125" bestFit="1" customWidth="1"/>
    <col min="281" max="281" width="7" bestFit="1" customWidth="1"/>
    <col min="282" max="282" width="5" bestFit="1" customWidth="1"/>
    <col min="283" max="283" width="4.6640625" bestFit="1" customWidth="1"/>
    <col min="284" max="284" width="8.33203125" bestFit="1" customWidth="1"/>
    <col min="285" max="285" width="9.5" bestFit="1" customWidth="1"/>
    <col min="286" max="286" width="6.6640625" bestFit="1" customWidth="1"/>
    <col min="287" max="287" width="4.6640625" bestFit="1" customWidth="1"/>
    <col min="288" max="288" width="5.83203125" bestFit="1" customWidth="1"/>
    <col min="289" max="289" width="5.33203125" bestFit="1" customWidth="1"/>
    <col min="290" max="290" width="5" bestFit="1" customWidth="1"/>
    <col min="291" max="291" width="6" bestFit="1" customWidth="1"/>
    <col min="292" max="292" width="7.6640625" bestFit="1" customWidth="1"/>
    <col min="293" max="294" width="5.33203125" bestFit="1" customWidth="1"/>
    <col min="295" max="295" width="5.1640625" bestFit="1" customWidth="1"/>
    <col min="296" max="296" width="4.6640625" bestFit="1" customWidth="1"/>
    <col min="297" max="297" width="6.1640625" bestFit="1" customWidth="1"/>
    <col min="298" max="298" width="3.33203125" bestFit="1" customWidth="1"/>
    <col min="299" max="299" width="6.33203125" bestFit="1" customWidth="1"/>
    <col min="300" max="300" width="7.33203125" bestFit="1" customWidth="1"/>
    <col min="301" max="301" width="5.33203125" bestFit="1" customWidth="1"/>
    <col min="302" max="302" width="5.6640625" bestFit="1" customWidth="1"/>
    <col min="303" max="303" width="5.1640625" bestFit="1" customWidth="1"/>
    <col min="304" max="304" width="5.83203125" bestFit="1" customWidth="1"/>
    <col min="305" max="305" width="5.5" bestFit="1" customWidth="1"/>
    <col min="306" max="306" width="6.1640625" bestFit="1" customWidth="1"/>
    <col min="307" max="307" width="6.83203125" bestFit="1" customWidth="1"/>
    <col min="308" max="308" width="5.1640625" bestFit="1" customWidth="1"/>
    <col min="309" max="309" width="5.33203125" bestFit="1" customWidth="1"/>
    <col min="310" max="310" width="7.33203125" bestFit="1" customWidth="1"/>
    <col min="311" max="311" width="5.1640625" bestFit="1" customWidth="1"/>
    <col min="312" max="312" width="6" bestFit="1" customWidth="1"/>
    <col min="313" max="313" width="7.5" bestFit="1" customWidth="1"/>
    <col min="314" max="314" width="4.33203125" bestFit="1" customWidth="1"/>
    <col min="315" max="315" width="7.83203125" bestFit="1" customWidth="1"/>
    <col min="316" max="316" width="8.33203125" bestFit="1" customWidth="1"/>
    <col min="317" max="317" width="6.1640625" bestFit="1" customWidth="1"/>
    <col min="318" max="318" width="8.33203125" bestFit="1" customWidth="1"/>
    <col min="319" max="319" width="4.33203125" bestFit="1" customWidth="1"/>
    <col min="320" max="320" width="5.33203125" bestFit="1" customWidth="1"/>
    <col min="321" max="321" width="6.83203125" bestFit="1" customWidth="1"/>
    <col min="322" max="322" width="6.33203125" bestFit="1" customWidth="1"/>
    <col min="323" max="323" width="7.33203125" bestFit="1" customWidth="1"/>
    <col min="324" max="324" width="5.33203125" bestFit="1" customWidth="1"/>
    <col min="325" max="325" width="7.83203125" bestFit="1" customWidth="1"/>
    <col min="326" max="326" width="5.5" bestFit="1" customWidth="1"/>
    <col min="327" max="327" width="4.5" bestFit="1" customWidth="1"/>
    <col min="328" max="328" width="5.5" bestFit="1" customWidth="1"/>
    <col min="329" max="329" width="6.33203125" bestFit="1" customWidth="1"/>
    <col min="330" max="330" width="6.5" bestFit="1" customWidth="1"/>
    <col min="331" max="331" width="8.1640625" bestFit="1" customWidth="1"/>
    <col min="332" max="332" width="8.33203125" bestFit="1" customWidth="1"/>
    <col min="333" max="333" width="5.83203125" bestFit="1" customWidth="1"/>
    <col min="334" max="334" width="5.1640625" bestFit="1" customWidth="1"/>
    <col min="335" max="335" width="7.1640625" bestFit="1" customWidth="1"/>
    <col min="336" max="336" width="7.5" bestFit="1" customWidth="1"/>
    <col min="337" max="337" width="8.6640625" bestFit="1" customWidth="1"/>
    <col min="338" max="338" width="5.6640625" bestFit="1" customWidth="1"/>
    <col min="339" max="339" width="10.1640625" bestFit="1" customWidth="1"/>
    <col min="340" max="340" width="7" bestFit="1" customWidth="1"/>
    <col min="341" max="341" width="6" bestFit="1" customWidth="1"/>
    <col min="342" max="342" width="7" bestFit="1" customWidth="1"/>
    <col min="343" max="343" width="7.33203125" bestFit="1" customWidth="1"/>
    <col min="344" max="344" width="6.6640625" bestFit="1" customWidth="1"/>
    <col min="345" max="345" width="5.33203125" bestFit="1" customWidth="1"/>
    <col min="346" max="346" width="3.83203125" bestFit="1" customWidth="1"/>
    <col min="347" max="347" width="4.83203125" bestFit="1" customWidth="1"/>
    <col min="348" max="348" width="5.1640625" bestFit="1" customWidth="1"/>
    <col min="349" max="349" width="6" bestFit="1" customWidth="1"/>
    <col min="350" max="350" width="4.5" bestFit="1" customWidth="1"/>
    <col min="351" max="351" width="5.6640625" bestFit="1" customWidth="1"/>
    <col min="352" max="352" width="8" bestFit="1" customWidth="1"/>
    <col min="353" max="353" width="6" bestFit="1" customWidth="1"/>
    <col min="354" max="354" width="6.83203125" bestFit="1" customWidth="1"/>
    <col min="355" max="355" width="6.5" bestFit="1" customWidth="1"/>
    <col min="356" max="356" width="5.5" bestFit="1" customWidth="1"/>
    <col min="357" max="357" width="6.6640625" bestFit="1" customWidth="1"/>
    <col min="358" max="358" width="8" bestFit="1" customWidth="1"/>
    <col min="359" max="359" width="4.5" bestFit="1" customWidth="1"/>
    <col min="360" max="360" width="8.1640625" bestFit="1" customWidth="1"/>
    <col min="361" max="361" width="4.6640625" bestFit="1" customWidth="1"/>
    <col min="362" max="362" width="3.83203125" bestFit="1" customWidth="1"/>
    <col min="363" max="363" width="6.33203125" bestFit="1" customWidth="1"/>
    <col min="364" max="364" width="5.6640625" bestFit="1" customWidth="1"/>
    <col min="365" max="365" width="8.1640625" bestFit="1" customWidth="1"/>
    <col min="366" max="366" width="6.6640625" bestFit="1" customWidth="1"/>
    <col min="367" max="367" width="3.83203125" bestFit="1" customWidth="1"/>
    <col min="368" max="368" width="8.33203125" bestFit="1" customWidth="1"/>
    <col min="369" max="369" width="6.33203125" bestFit="1" customWidth="1"/>
    <col min="370" max="370" width="4.6640625" bestFit="1" customWidth="1"/>
    <col min="371" max="371" width="7.6640625" bestFit="1" customWidth="1"/>
    <col min="372" max="372" width="6.83203125" bestFit="1" customWidth="1"/>
    <col min="373" max="373" width="4.6640625" bestFit="1" customWidth="1"/>
    <col min="374" max="374" width="5.83203125" bestFit="1" customWidth="1"/>
    <col min="375" max="375" width="6.1640625" bestFit="1" customWidth="1"/>
    <col min="376" max="376" width="7.33203125" bestFit="1" customWidth="1"/>
    <col min="377" max="377" width="7.83203125" bestFit="1" customWidth="1"/>
    <col min="378" max="378" width="6.83203125" bestFit="1" customWidth="1"/>
    <col min="379" max="379" width="6.5" bestFit="1" customWidth="1"/>
    <col min="380" max="380" width="9.33203125" bestFit="1" customWidth="1"/>
    <col min="381" max="381" width="7.6640625" bestFit="1" customWidth="1"/>
    <col min="382" max="382" width="8.5" bestFit="1" customWidth="1"/>
    <col min="383" max="383" width="6.33203125" bestFit="1" customWidth="1"/>
    <col min="384" max="384" width="5.5" bestFit="1" customWidth="1"/>
    <col min="385" max="385" width="5.6640625" bestFit="1" customWidth="1"/>
    <col min="386" max="386" width="6.6640625" bestFit="1" customWidth="1"/>
    <col min="387" max="387" width="5.5" bestFit="1" customWidth="1"/>
    <col min="388" max="388" width="6" bestFit="1" customWidth="1"/>
    <col min="389" max="389" width="7.1640625" bestFit="1" customWidth="1"/>
    <col min="390" max="390" width="4.6640625" bestFit="1" customWidth="1"/>
    <col min="391" max="391" width="6.33203125" bestFit="1" customWidth="1"/>
    <col min="392" max="392" width="9.33203125" bestFit="1" customWidth="1"/>
    <col min="393" max="393" width="3.6640625" bestFit="1" customWidth="1"/>
    <col min="394" max="394" width="6" bestFit="1" customWidth="1"/>
    <col min="395" max="395" width="6.5" bestFit="1" customWidth="1"/>
    <col min="396" max="396" width="7.33203125" bestFit="1" customWidth="1"/>
    <col min="397" max="397" width="4.33203125" bestFit="1" customWidth="1"/>
    <col min="398" max="398" width="5" bestFit="1" customWidth="1"/>
    <col min="399" max="399" width="7.33203125" bestFit="1" customWidth="1"/>
    <col min="400" max="400" width="5" bestFit="1" customWidth="1"/>
    <col min="401" max="401" width="5.33203125" bestFit="1" customWidth="1"/>
    <col min="402" max="402" width="5" bestFit="1" customWidth="1"/>
    <col min="403" max="403" width="3" bestFit="1" customWidth="1"/>
    <col min="404" max="404" width="4.83203125" bestFit="1" customWidth="1"/>
    <col min="405" max="405" width="6.6640625" bestFit="1" customWidth="1"/>
    <col min="406" max="406" width="6.33203125" bestFit="1" customWidth="1"/>
    <col min="407" max="407" width="5.1640625" bestFit="1" customWidth="1"/>
    <col min="408" max="408" width="5.33203125" bestFit="1" customWidth="1"/>
    <col min="409" max="409" width="4.33203125" bestFit="1" customWidth="1"/>
    <col min="410" max="412" width="3.83203125" bestFit="1" customWidth="1"/>
    <col min="413" max="413" width="6.5" bestFit="1" customWidth="1"/>
    <col min="414" max="414" width="6.33203125" bestFit="1" customWidth="1"/>
    <col min="415" max="417" width="5.33203125" bestFit="1" customWidth="1"/>
    <col min="418" max="418" width="6.6640625" bestFit="1" customWidth="1"/>
    <col min="419" max="419" width="3.33203125" bestFit="1" customWidth="1"/>
    <col min="420" max="420" width="6.1640625" bestFit="1" customWidth="1"/>
    <col min="421" max="421" width="6.33203125" bestFit="1" customWidth="1"/>
    <col min="422" max="422" width="6.5" bestFit="1" customWidth="1"/>
    <col min="423" max="423" width="5.83203125" bestFit="1" customWidth="1"/>
    <col min="424" max="424" width="6" bestFit="1" customWidth="1"/>
    <col min="425" max="425" width="5" bestFit="1" customWidth="1"/>
    <col min="426" max="426" width="5.33203125" bestFit="1" customWidth="1"/>
    <col min="427" max="427" width="7" bestFit="1" customWidth="1"/>
    <col min="428" max="429" width="4.5" bestFit="1" customWidth="1"/>
    <col min="430" max="430" width="8.1640625" bestFit="1" customWidth="1"/>
    <col min="431" max="431" width="4.5" bestFit="1" customWidth="1"/>
    <col min="432" max="432" width="6.1640625" bestFit="1" customWidth="1"/>
    <col min="433" max="433" width="6.33203125" bestFit="1" customWidth="1"/>
    <col min="434" max="434" width="2.83203125" bestFit="1" customWidth="1"/>
    <col min="435" max="435" width="5.6640625" bestFit="1" customWidth="1"/>
    <col min="436" max="436" width="3.5" bestFit="1" customWidth="1"/>
    <col min="437" max="437" width="2.5" bestFit="1" customWidth="1"/>
    <col min="438" max="438" width="5.33203125" bestFit="1" customWidth="1"/>
    <col min="439" max="439" width="7" bestFit="1" customWidth="1"/>
    <col min="440" max="440" width="5.5" bestFit="1" customWidth="1"/>
    <col min="441" max="441" width="5" bestFit="1" customWidth="1"/>
    <col min="442" max="442" width="5.33203125" bestFit="1" customWidth="1"/>
    <col min="443" max="443" width="4.33203125" bestFit="1" customWidth="1"/>
    <col min="444" max="444" width="3.33203125" bestFit="1" customWidth="1"/>
    <col min="445" max="445" width="6" bestFit="1" customWidth="1"/>
    <col min="446" max="446" width="6.6640625" bestFit="1" customWidth="1"/>
    <col min="447" max="447" width="3.6640625" bestFit="1" customWidth="1"/>
    <col min="448" max="448" width="7.33203125" bestFit="1" customWidth="1"/>
    <col min="449" max="449" width="5.6640625" bestFit="1" customWidth="1"/>
    <col min="450" max="450" width="4.6640625" bestFit="1" customWidth="1"/>
    <col min="451" max="451" width="5.1640625" bestFit="1" customWidth="1"/>
    <col min="452" max="452" width="6.5" bestFit="1" customWidth="1"/>
    <col min="453" max="453" width="4" bestFit="1" customWidth="1"/>
    <col min="454" max="454" width="5" bestFit="1" customWidth="1"/>
    <col min="455" max="455" width="6.6640625" bestFit="1" customWidth="1"/>
    <col min="456" max="456" width="5.33203125" bestFit="1" customWidth="1"/>
    <col min="457" max="457" width="6.5" bestFit="1" customWidth="1"/>
    <col min="458" max="458" width="3.1640625" bestFit="1" customWidth="1"/>
    <col min="459" max="459" width="5.33203125" bestFit="1" customWidth="1"/>
    <col min="460" max="460" width="7.5" bestFit="1" customWidth="1"/>
    <col min="461" max="461" width="5.33203125" bestFit="1" customWidth="1"/>
    <col min="462" max="462" width="5.5" bestFit="1" customWidth="1"/>
    <col min="463" max="463" width="6" bestFit="1" customWidth="1"/>
    <col min="464" max="464" width="5.5" bestFit="1" customWidth="1"/>
    <col min="465" max="465" width="5.33203125" bestFit="1" customWidth="1"/>
    <col min="466" max="466" width="7.6640625" bestFit="1" customWidth="1"/>
    <col min="467" max="467" width="5.33203125" bestFit="1" customWidth="1"/>
    <col min="468" max="468" width="4.5" bestFit="1" customWidth="1"/>
    <col min="469" max="469" width="5.33203125" bestFit="1" customWidth="1"/>
    <col min="470" max="470" width="3.6640625" bestFit="1" customWidth="1"/>
    <col min="471" max="471" width="4.6640625" bestFit="1" customWidth="1"/>
    <col min="472" max="472" width="6" bestFit="1" customWidth="1"/>
    <col min="473" max="473" width="4.5" bestFit="1" customWidth="1"/>
    <col min="474" max="474" width="5.6640625" bestFit="1" customWidth="1"/>
    <col min="475" max="475" width="6" bestFit="1" customWidth="1"/>
    <col min="476" max="476" width="4.6640625" bestFit="1" customWidth="1"/>
    <col min="477" max="477" width="6.5" bestFit="1" customWidth="1"/>
    <col min="478" max="478" width="6.33203125" bestFit="1" customWidth="1"/>
    <col min="479" max="479" width="6" bestFit="1" customWidth="1"/>
    <col min="480" max="480" width="6.6640625" bestFit="1" customWidth="1"/>
    <col min="481" max="481" width="7.5" bestFit="1" customWidth="1"/>
    <col min="482" max="482" width="6.33203125" bestFit="1" customWidth="1"/>
    <col min="483" max="483" width="3" bestFit="1" customWidth="1"/>
    <col min="484" max="484" width="9.6640625" bestFit="1" customWidth="1"/>
    <col min="485" max="485" width="9.1640625" bestFit="1" customWidth="1"/>
    <col min="486" max="486" width="4.5" bestFit="1" customWidth="1"/>
    <col min="487" max="487" width="5" bestFit="1" customWidth="1"/>
    <col min="488" max="488" width="6.5" bestFit="1" customWidth="1"/>
    <col min="489" max="489" width="7.83203125" bestFit="1" customWidth="1"/>
    <col min="490" max="490" width="5.83203125" bestFit="1" customWidth="1"/>
    <col min="491" max="491" width="6.33203125" bestFit="1" customWidth="1"/>
    <col min="492" max="492" width="1.5" bestFit="1" customWidth="1"/>
    <col min="493" max="493" width="5.6640625" bestFit="1" customWidth="1"/>
    <col min="494" max="494" width="7.33203125" bestFit="1" customWidth="1"/>
    <col min="495" max="495" width="4.5" bestFit="1" customWidth="1"/>
    <col min="496" max="496" width="5.5" bestFit="1" customWidth="1"/>
    <col min="497" max="497" width="5" bestFit="1" customWidth="1"/>
    <col min="498" max="498" width="5.5" bestFit="1" customWidth="1"/>
    <col min="499" max="499" width="6.1640625" bestFit="1" customWidth="1"/>
    <col min="500" max="500" width="4" bestFit="1" customWidth="1"/>
    <col min="501" max="501" width="4.6640625" bestFit="1" customWidth="1"/>
    <col min="502" max="502" width="6.33203125" bestFit="1" customWidth="1"/>
    <col min="503" max="503" width="5.1640625" bestFit="1" customWidth="1"/>
    <col min="504" max="504" width="6.1640625" bestFit="1" customWidth="1"/>
    <col min="505" max="505" width="3.5" bestFit="1" customWidth="1"/>
    <col min="506" max="506" width="5" bestFit="1" customWidth="1"/>
    <col min="507" max="508" width="5.5" bestFit="1" customWidth="1"/>
    <col min="509" max="509" width="3.5" bestFit="1" customWidth="1"/>
    <col min="510" max="510" width="8" bestFit="1" customWidth="1"/>
    <col min="511" max="511" width="5.33203125" bestFit="1" customWidth="1"/>
    <col min="512" max="512" width="6.5" bestFit="1" customWidth="1"/>
    <col min="513" max="513" width="5.83203125" bestFit="1" customWidth="1"/>
    <col min="514" max="514" width="5.33203125" bestFit="1" customWidth="1"/>
    <col min="515" max="515" width="3" bestFit="1" customWidth="1"/>
    <col min="516" max="516" width="5" bestFit="1" customWidth="1"/>
    <col min="517" max="517" width="2.5" bestFit="1" customWidth="1"/>
    <col min="518" max="518" width="5.33203125" bestFit="1" customWidth="1"/>
    <col min="519" max="519" width="6.5" bestFit="1" customWidth="1"/>
    <col min="520" max="520" width="4.6640625" bestFit="1" customWidth="1"/>
    <col min="521" max="522" width="5" bestFit="1" customWidth="1"/>
    <col min="523" max="523" width="4.1640625" bestFit="1" customWidth="1"/>
    <col min="524" max="524" width="4.83203125" bestFit="1" customWidth="1"/>
    <col min="525" max="525" width="4.33203125" bestFit="1" customWidth="1"/>
    <col min="526" max="526" width="4.5" bestFit="1" customWidth="1"/>
    <col min="527" max="528" width="5.6640625" bestFit="1" customWidth="1"/>
    <col min="529" max="529" width="6.6640625" bestFit="1" customWidth="1"/>
    <col min="530" max="531" width="5.33203125" bestFit="1" customWidth="1"/>
    <col min="532" max="532" width="6" bestFit="1" customWidth="1"/>
    <col min="533" max="534" width="4.33203125" bestFit="1" customWidth="1"/>
    <col min="535" max="535" width="5.6640625" bestFit="1" customWidth="1"/>
    <col min="536" max="536" width="8" bestFit="1" customWidth="1"/>
    <col min="537" max="538" width="5.83203125" bestFit="1" customWidth="1"/>
    <col min="539" max="539" width="9.33203125" bestFit="1" customWidth="1"/>
    <col min="540" max="540" width="9" bestFit="1" customWidth="1"/>
    <col min="541" max="541" width="6.33203125" bestFit="1" customWidth="1"/>
    <col min="542" max="542" width="7" bestFit="1" customWidth="1"/>
    <col min="543" max="543" width="7.1640625" bestFit="1" customWidth="1"/>
    <col min="544" max="544" width="6.6640625" bestFit="1" customWidth="1"/>
    <col min="545" max="545" width="8" bestFit="1" customWidth="1"/>
    <col min="546" max="546" width="7.1640625" bestFit="1" customWidth="1"/>
    <col min="547" max="547" width="6" bestFit="1" customWidth="1"/>
    <col min="548" max="548" width="5.5" bestFit="1" customWidth="1"/>
    <col min="549" max="549" width="7.5" bestFit="1" customWidth="1"/>
    <col min="550" max="550" width="7" bestFit="1" customWidth="1"/>
    <col min="551" max="551" width="6.5" bestFit="1" customWidth="1"/>
    <col min="552" max="552" width="7" bestFit="1" customWidth="1"/>
    <col min="553" max="553" width="9.1640625" bestFit="1" customWidth="1"/>
    <col min="554" max="554" width="6.1640625" bestFit="1" customWidth="1"/>
    <col min="555" max="556" width="5.83203125" bestFit="1" customWidth="1"/>
    <col min="557" max="557" width="9.1640625" bestFit="1" customWidth="1"/>
    <col min="558" max="558" width="6" bestFit="1" customWidth="1"/>
    <col min="559" max="559" width="6.6640625" bestFit="1" customWidth="1"/>
    <col min="560" max="560" width="5.83203125" bestFit="1" customWidth="1"/>
    <col min="561" max="561" width="7.5" bestFit="1" customWidth="1"/>
    <col min="562" max="562" width="7.83203125" bestFit="1" customWidth="1"/>
    <col min="563" max="563" width="7" bestFit="1" customWidth="1"/>
    <col min="564" max="564" width="6.83203125" bestFit="1" customWidth="1"/>
    <col min="565" max="566" width="6" bestFit="1" customWidth="1"/>
    <col min="567" max="567" width="7" bestFit="1" customWidth="1"/>
    <col min="568" max="568" width="8" bestFit="1" customWidth="1"/>
    <col min="569" max="569" width="10.6640625" bestFit="1" customWidth="1"/>
    <col min="570" max="570" width="7" bestFit="1" customWidth="1"/>
    <col min="571" max="571" width="5.5" bestFit="1" customWidth="1"/>
    <col min="572" max="572" width="7.6640625" bestFit="1" customWidth="1"/>
    <col min="573" max="573" width="6.6640625" bestFit="1" customWidth="1"/>
    <col min="574" max="574" width="5" bestFit="1" customWidth="1"/>
    <col min="575" max="575" width="7.5" bestFit="1" customWidth="1"/>
    <col min="576" max="576" width="6.1640625" bestFit="1" customWidth="1"/>
    <col min="577" max="577" width="4.1640625" bestFit="1" customWidth="1"/>
    <col min="578" max="578" width="7.33203125" bestFit="1" customWidth="1"/>
    <col min="579" max="580" width="6" bestFit="1" customWidth="1"/>
    <col min="581" max="581" width="5.33203125" bestFit="1" customWidth="1"/>
    <col min="582" max="582" width="7.5" bestFit="1" customWidth="1"/>
    <col min="583" max="583" width="5.6640625" bestFit="1" customWidth="1"/>
    <col min="584" max="584" width="7" bestFit="1" customWidth="1"/>
    <col min="585" max="585" width="8.33203125" bestFit="1" customWidth="1"/>
    <col min="586" max="586" width="6.1640625" bestFit="1" customWidth="1"/>
    <col min="587" max="587" width="7.6640625" bestFit="1" customWidth="1"/>
    <col min="588" max="588" width="5.5" bestFit="1" customWidth="1"/>
    <col min="589" max="589" width="7.1640625" bestFit="1" customWidth="1"/>
    <col min="590" max="590" width="9.6640625" bestFit="1" customWidth="1"/>
    <col min="591" max="591" width="8.5" bestFit="1" customWidth="1"/>
    <col min="592" max="592" width="7.1640625" bestFit="1" customWidth="1"/>
    <col min="593" max="593" width="4.6640625" bestFit="1" customWidth="1"/>
    <col min="594" max="594" width="6.5" bestFit="1" customWidth="1"/>
    <col min="595" max="595" width="6" bestFit="1" customWidth="1"/>
    <col min="596" max="596" width="6.33203125" bestFit="1" customWidth="1"/>
    <col min="597" max="597" width="6.5" bestFit="1" customWidth="1"/>
    <col min="598" max="598" width="5.33203125" bestFit="1" customWidth="1"/>
    <col min="599" max="599" width="6.1640625" bestFit="1" customWidth="1"/>
    <col min="600" max="600" width="7.1640625" bestFit="1" customWidth="1"/>
    <col min="601" max="601" width="6" bestFit="1" customWidth="1"/>
    <col min="602" max="602" width="5.5" bestFit="1" customWidth="1"/>
    <col min="603" max="603" width="7.33203125" bestFit="1" customWidth="1"/>
    <col min="604" max="604" width="5.6640625" bestFit="1" customWidth="1"/>
    <col min="605" max="605" width="6.1640625" bestFit="1" customWidth="1"/>
    <col min="606" max="606" width="5" bestFit="1" customWidth="1"/>
    <col min="607" max="607" width="5.1640625" bestFit="1" customWidth="1"/>
    <col min="608" max="608" width="6.83203125" bestFit="1" customWidth="1"/>
    <col min="609" max="609" width="6" bestFit="1" customWidth="1"/>
    <col min="610" max="610" width="5.6640625" bestFit="1" customWidth="1"/>
    <col min="611" max="611" width="3.33203125" bestFit="1" customWidth="1"/>
    <col min="612" max="612" width="5" bestFit="1" customWidth="1"/>
    <col min="613" max="613" width="6.33203125" bestFit="1" customWidth="1"/>
    <col min="614" max="614" width="5.5" bestFit="1" customWidth="1"/>
    <col min="615" max="615" width="8" bestFit="1" customWidth="1"/>
    <col min="616" max="616" width="4.5" bestFit="1" customWidth="1"/>
    <col min="617" max="617" width="6.33203125" bestFit="1" customWidth="1"/>
    <col min="618" max="618" width="6.5" bestFit="1" customWidth="1"/>
    <col min="619" max="619" width="7" bestFit="1" customWidth="1"/>
    <col min="620" max="620" width="8.5" bestFit="1" customWidth="1"/>
    <col min="621" max="621" width="4.33203125" bestFit="1" customWidth="1"/>
    <col min="622" max="622" width="6.6640625" bestFit="1" customWidth="1"/>
    <col min="623" max="623" width="5.6640625" bestFit="1" customWidth="1"/>
    <col min="624" max="624" width="5" bestFit="1" customWidth="1"/>
    <col min="625" max="625" width="5.5" bestFit="1" customWidth="1"/>
    <col min="626" max="626" width="4.33203125" bestFit="1" customWidth="1"/>
    <col min="627" max="627" width="7.1640625" bestFit="1" customWidth="1"/>
    <col min="628" max="628" width="4.83203125" bestFit="1" customWidth="1"/>
    <col min="629" max="629" width="5.6640625" bestFit="1" customWidth="1"/>
    <col min="630" max="630" width="5.83203125" bestFit="1" customWidth="1"/>
    <col min="631" max="631" width="6" bestFit="1" customWidth="1"/>
    <col min="632" max="632" width="4.5" bestFit="1" customWidth="1"/>
    <col min="633" max="633" width="4.6640625" bestFit="1" customWidth="1"/>
    <col min="634" max="634" width="5.5" bestFit="1" customWidth="1"/>
    <col min="635" max="635" width="4" bestFit="1" customWidth="1"/>
    <col min="636" max="636" width="5.5" bestFit="1" customWidth="1"/>
    <col min="637" max="637" width="6.1640625" bestFit="1" customWidth="1"/>
    <col min="638" max="638" width="5.83203125" bestFit="1" customWidth="1"/>
    <col min="639" max="639" width="5.5" bestFit="1" customWidth="1"/>
    <col min="640" max="640" width="8.33203125" bestFit="1" customWidth="1"/>
    <col min="641" max="641" width="6.83203125" bestFit="1" customWidth="1"/>
    <col min="642" max="642" width="5.5" bestFit="1" customWidth="1"/>
    <col min="643" max="643" width="7.1640625" bestFit="1" customWidth="1"/>
    <col min="644" max="645" width="4" bestFit="1" customWidth="1"/>
    <col min="646" max="646" width="4.5" bestFit="1" customWidth="1"/>
    <col min="647" max="647" width="6.83203125" bestFit="1" customWidth="1"/>
    <col min="648" max="648" width="8.6640625" bestFit="1" customWidth="1"/>
    <col min="649" max="649" width="5.1640625" bestFit="1" customWidth="1"/>
    <col min="650" max="650" width="4.6640625" bestFit="1" customWidth="1"/>
    <col min="651" max="651" width="7.33203125" bestFit="1" customWidth="1"/>
    <col min="652" max="652" width="5.33203125" bestFit="1" customWidth="1"/>
    <col min="653" max="653" width="5.5" bestFit="1" customWidth="1"/>
    <col min="654" max="654" width="6.6640625" bestFit="1" customWidth="1"/>
    <col min="655" max="655" width="5.83203125" bestFit="1" customWidth="1"/>
    <col min="656" max="656" width="8" bestFit="1" customWidth="1"/>
    <col min="657" max="657" width="6.6640625" bestFit="1" customWidth="1"/>
    <col min="658" max="658" width="4.33203125" bestFit="1" customWidth="1"/>
    <col min="659" max="659" width="7.6640625" bestFit="1" customWidth="1"/>
    <col min="660" max="660" width="6.6640625" bestFit="1" customWidth="1"/>
    <col min="661" max="661" width="4.5" bestFit="1" customWidth="1"/>
    <col min="662" max="662" width="7.5" bestFit="1" customWidth="1"/>
    <col min="663" max="663" width="6.33203125" bestFit="1" customWidth="1"/>
    <col min="664" max="664" width="5.6640625" bestFit="1" customWidth="1"/>
    <col min="665" max="665" width="5.5" bestFit="1" customWidth="1"/>
    <col min="666" max="666" width="5" bestFit="1" customWidth="1"/>
    <col min="668" max="668" width="5.33203125" bestFit="1" customWidth="1"/>
    <col min="669" max="669" width="6.33203125" bestFit="1" customWidth="1"/>
    <col min="670" max="670" width="4.83203125" bestFit="1" customWidth="1"/>
    <col min="671" max="671" width="5.33203125" bestFit="1" customWidth="1"/>
    <col min="673" max="673" width="5" bestFit="1" customWidth="1"/>
    <col min="674" max="674" width="6.83203125" bestFit="1" customWidth="1"/>
    <col min="675" max="675" width="6" bestFit="1" customWidth="1"/>
    <col min="676" max="676" width="6.83203125" bestFit="1" customWidth="1"/>
    <col min="677" max="677" width="5.33203125" bestFit="1" customWidth="1"/>
    <col min="678" max="678" width="5" bestFit="1" customWidth="1"/>
    <col min="679" max="679" width="6.1640625" bestFit="1" customWidth="1"/>
    <col min="680" max="680" width="7.1640625" bestFit="1" customWidth="1"/>
    <col min="681" max="681" width="5" bestFit="1" customWidth="1"/>
    <col min="682" max="682" width="7.33203125" bestFit="1" customWidth="1"/>
    <col min="683" max="683" width="7.83203125" bestFit="1" customWidth="1"/>
    <col min="684" max="684" width="7.6640625" bestFit="1" customWidth="1"/>
    <col min="685" max="685" width="7.83203125" bestFit="1" customWidth="1"/>
    <col min="686" max="687" width="5" bestFit="1" customWidth="1"/>
    <col min="688" max="688" width="5.83203125" bestFit="1" customWidth="1"/>
    <col min="689" max="689" width="3.6640625" bestFit="1" customWidth="1"/>
    <col min="690" max="690" width="6.1640625" bestFit="1" customWidth="1"/>
    <col min="691" max="691" width="6" bestFit="1" customWidth="1"/>
    <col min="692" max="692" width="6.83203125" bestFit="1" customWidth="1"/>
    <col min="693" max="693" width="7.33203125" bestFit="1" customWidth="1"/>
    <col min="694" max="694" width="6" bestFit="1" customWidth="1"/>
    <col min="695" max="695" width="3.6640625" bestFit="1" customWidth="1"/>
    <col min="696" max="696" width="8" bestFit="1" customWidth="1"/>
    <col min="697" max="697" width="7.33203125" bestFit="1" customWidth="1"/>
    <col min="698" max="698" width="6" bestFit="1" customWidth="1"/>
    <col min="699" max="699" width="7.6640625" bestFit="1" customWidth="1"/>
    <col min="700" max="700" width="5" bestFit="1" customWidth="1"/>
    <col min="701" max="701" width="7" bestFit="1" customWidth="1"/>
    <col min="702" max="702" width="7.33203125" bestFit="1" customWidth="1"/>
    <col min="703" max="703" width="6.83203125" bestFit="1" customWidth="1"/>
    <col min="704" max="704" width="6" bestFit="1" customWidth="1"/>
    <col min="705" max="705" width="6.33203125" bestFit="1" customWidth="1"/>
    <col min="706" max="706" width="7" bestFit="1" customWidth="1"/>
    <col min="707" max="707" width="6.33203125" bestFit="1" customWidth="1"/>
    <col min="708" max="708" width="4.1640625" bestFit="1" customWidth="1"/>
    <col min="709" max="709" width="7.5" bestFit="1" customWidth="1"/>
    <col min="710" max="710" width="6.5" bestFit="1" customWidth="1"/>
    <col min="711" max="711" width="4.5" bestFit="1" customWidth="1"/>
    <col min="712" max="712" width="7.6640625" bestFit="1" customWidth="1"/>
    <col min="713" max="713" width="9.33203125" bestFit="1" customWidth="1"/>
    <col min="714" max="714" width="5.5" bestFit="1" customWidth="1"/>
    <col min="715" max="715" width="4.6640625" bestFit="1" customWidth="1"/>
    <col min="716" max="716" width="6.6640625" bestFit="1" customWidth="1"/>
    <col min="717" max="717" width="4.6640625" bestFit="1" customWidth="1"/>
    <col min="718" max="718" width="5.1640625" bestFit="1" customWidth="1"/>
    <col min="719" max="719" width="4.83203125" bestFit="1" customWidth="1"/>
    <col min="720" max="720" width="7.5" bestFit="1" customWidth="1"/>
    <col min="721" max="721" width="8.6640625" bestFit="1" customWidth="1"/>
    <col min="722" max="722" width="4.83203125" bestFit="1" customWidth="1"/>
    <col min="723" max="723" width="6.1640625" bestFit="1" customWidth="1"/>
    <col min="724" max="724" width="6.6640625" bestFit="1" customWidth="1"/>
    <col min="725" max="725" width="5.1640625" bestFit="1" customWidth="1"/>
    <col min="726" max="726" width="6.1640625" bestFit="1" customWidth="1"/>
    <col min="727" max="727" width="5.6640625" bestFit="1" customWidth="1"/>
    <col min="728" max="728" width="7.6640625" bestFit="1" customWidth="1"/>
    <col min="729" max="729" width="6.33203125" bestFit="1" customWidth="1"/>
    <col min="730" max="730" width="8.33203125" bestFit="1" customWidth="1"/>
    <col min="731" max="731" width="7.33203125" bestFit="1" customWidth="1"/>
    <col min="732" max="732" width="5.1640625" bestFit="1" customWidth="1"/>
    <col min="733" max="733" width="6.83203125" bestFit="1" customWidth="1"/>
    <col min="734" max="734" width="5.6640625" bestFit="1" customWidth="1"/>
    <col min="735" max="735" width="7.83203125" bestFit="1" customWidth="1"/>
    <col min="736" max="736" width="6.83203125" bestFit="1" customWidth="1"/>
    <col min="737" max="737" width="4.83203125" bestFit="1" customWidth="1"/>
    <col min="738" max="738" width="6.33203125" bestFit="1" customWidth="1"/>
    <col min="739" max="739" width="4.83203125" bestFit="1" customWidth="1"/>
    <col min="740" max="740" width="7.1640625" bestFit="1" customWidth="1"/>
    <col min="741" max="741" width="5.83203125" bestFit="1" customWidth="1"/>
    <col min="742" max="742" width="4.6640625" bestFit="1" customWidth="1"/>
    <col min="743" max="744" width="7" bestFit="1" customWidth="1"/>
    <col min="745" max="745" width="6.6640625" bestFit="1" customWidth="1"/>
    <col min="746" max="746" width="4.6640625" bestFit="1" customWidth="1"/>
    <col min="747" max="747" width="5" bestFit="1" customWidth="1"/>
    <col min="748" max="748" width="5.1640625" bestFit="1" customWidth="1"/>
    <col min="749" max="749" width="5.6640625" bestFit="1" customWidth="1"/>
    <col min="750" max="750" width="6.1640625" bestFit="1" customWidth="1"/>
    <col min="751" max="751" width="6.6640625" bestFit="1" customWidth="1"/>
    <col min="752" max="752" width="12.1640625" bestFit="1" customWidth="1"/>
    <col min="753" max="753" width="7.33203125" bestFit="1" customWidth="1"/>
    <col min="754" max="754" width="4.6640625" bestFit="1" customWidth="1"/>
    <col min="755" max="755" width="3.6640625" bestFit="1" customWidth="1"/>
    <col min="756" max="756" width="4.5" bestFit="1" customWidth="1"/>
    <col min="757" max="757" width="5.83203125" bestFit="1" customWidth="1"/>
    <col min="758" max="758" width="5.33203125" bestFit="1" customWidth="1"/>
    <col min="759" max="759" width="4.6640625" bestFit="1" customWidth="1"/>
    <col min="760" max="760" width="4.1640625" bestFit="1" customWidth="1"/>
    <col min="761" max="761" width="3" bestFit="1" customWidth="1"/>
    <col min="762" max="762" width="4.33203125" bestFit="1" customWidth="1"/>
    <col min="763" max="763" width="4.83203125" bestFit="1" customWidth="1"/>
    <col min="764" max="764" width="7.5" bestFit="1" customWidth="1"/>
    <col min="765" max="765" width="6.33203125" bestFit="1" customWidth="1"/>
    <col min="766" max="766" width="6.6640625" bestFit="1" customWidth="1"/>
    <col min="767" max="767" width="4.5" bestFit="1" customWidth="1"/>
    <col min="768" max="768" width="8.33203125" bestFit="1" customWidth="1"/>
    <col min="769" max="769" width="6.83203125" bestFit="1" customWidth="1"/>
    <col min="770" max="770" width="5.1640625" bestFit="1" customWidth="1"/>
    <col min="771" max="771" width="5" bestFit="1" customWidth="1"/>
    <col min="772" max="772" width="5.83203125" bestFit="1" customWidth="1"/>
    <col min="773" max="773" width="6.6640625" bestFit="1" customWidth="1"/>
    <col min="774" max="774" width="6.33203125" bestFit="1" customWidth="1"/>
    <col min="775" max="775" width="6.6640625" bestFit="1" customWidth="1"/>
    <col min="776" max="777" width="6" bestFit="1" customWidth="1"/>
    <col min="778" max="778" width="7" bestFit="1" customWidth="1"/>
    <col min="779" max="779" width="7.6640625" bestFit="1" customWidth="1"/>
    <col min="780" max="780" width="6" bestFit="1" customWidth="1"/>
    <col min="781" max="781" width="8.33203125" bestFit="1" customWidth="1"/>
    <col min="782" max="782" width="7.83203125" bestFit="1" customWidth="1"/>
    <col min="783" max="784" width="5.83203125" bestFit="1" customWidth="1"/>
    <col min="785" max="785" width="6.33203125" bestFit="1" customWidth="1"/>
    <col min="786" max="786" width="4.6640625" bestFit="1" customWidth="1"/>
    <col min="787" max="787" width="5.33203125" bestFit="1" customWidth="1"/>
    <col min="788" max="788" width="7.83203125" bestFit="1" customWidth="1"/>
    <col min="789" max="789" width="6.6640625" bestFit="1" customWidth="1"/>
    <col min="790" max="791" width="5" bestFit="1" customWidth="1"/>
    <col min="792" max="792" width="4.33203125" bestFit="1" customWidth="1"/>
    <col min="793" max="794" width="3.6640625" bestFit="1" customWidth="1"/>
    <col min="795" max="795" width="6" bestFit="1" customWidth="1"/>
    <col min="796" max="796" width="5" bestFit="1" customWidth="1"/>
    <col min="797" max="797" width="5.5" bestFit="1" customWidth="1"/>
    <col min="798" max="798" width="4.6640625" bestFit="1" customWidth="1"/>
    <col min="799" max="799" width="7.33203125" bestFit="1" customWidth="1"/>
    <col min="800" max="800" width="3.83203125" bestFit="1" customWidth="1"/>
    <col min="801" max="801" width="5.5" bestFit="1" customWidth="1"/>
    <col min="802" max="802" width="5.83203125" bestFit="1" customWidth="1"/>
    <col min="803" max="803" width="7" bestFit="1" customWidth="1"/>
    <col min="804" max="804" width="4.5" bestFit="1" customWidth="1"/>
    <col min="805" max="805" width="5" bestFit="1" customWidth="1"/>
    <col min="806" max="806" width="6.5" bestFit="1" customWidth="1"/>
    <col min="807" max="807" width="6.33203125" bestFit="1" customWidth="1"/>
    <col min="808" max="808" width="3.1640625" bestFit="1" customWidth="1"/>
    <col min="809" max="809" width="7.1640625" bestFit="1" customWidth="1"/>
    <col min="810" max="810" width="5" bestFit="1" customWidth="1"/>
    <col min="811" max="811" width="6.83203125" bestFit="1" customWidth="1"/>
    <col min="812" max="812" width="4.33203125" bestFit="1" customWidth="1"/>
    <col min="813" max="813" width="4" bestFit="1" customWidth="1"/>
    <col min="814" max="814" width="5" bestFit="1" customWidth="1"/>
    <col min="815" max="815" width="6.83203125" bestFit="1" customWidth="1"/>
    <col min="816" max="816" width="7" bestFit="1" customWidth="1"/>
    <col min="817" max="817" width="9.6640625" bestFit="1" customWidth="1"/>
    <col min="818" max="818" width="4.33203125" bestFit="1" customWidth="1"/>
    <col min="819" max="819" width="6.83203125" bestFit="1" customWidth="1"/>
    <col min="820" max="820" width="6.5" bestFit="1" customWidth="1"/>
    <col min="821" max="822" width="4" bestFit="1" customWidth="1"/>
    <col min="823" max="823" width="6" bestFit="1" customWidth="1"/>
    <col min="824" max="824" width="5.6640625" bestFit="1" customWidth="1"/>
    <col min="825" max="825" width="4.5" bestFit="1" customWidth="1"/>
    <col min="826" max="826" width="5.83203125" bestFit="1" customWidth="1"/>
    <col min="827" max="827" width="5.6640625" bestFit="1" customWidth="1"/>
    <col min="828" max="828" width="7.5" bestFit="1" customWidth="1"/>
    <col min="829" max="829" width="8.1640625" bestFit="1" customWidth="1"/>
    <col min="830" max="830" width="7.33203125" bestFit="1" customWidth="1"/>
    <col min="831" max="831" width="7.1640625" bestFit="1" customWidth="1"/>
    <col min="832" max="832" width="4.5" bestFit="1" customWidth="1"/>
    <col min="833" max="833" width="6" bestFit="1" customWidth="1"/>
    <col min="834" max="834" width="4.5" bestFit="1" customWidth="1"/>
    <col min="835" max="835" width="7.33203125" bestFit="1" customWidth="1"/>
    <col min="836" max="836" width="10.1640625" bestFit="1" customWidth="1"/>
  </cols>
  <sheetData>
    <row r="3" spans="2:5" x14ac:dyDescent="0.2">
      <c r="B3" s="5" t="s">
        <v>2562</v>
      </c>
      <c r="C3" s="5" t="s">
        <v>2564</v>
      </c>
    </row>
    <row r="4" spans="2:5" x14ac:dyDescent="0.2">
      <c r="B4" s="5" t="s">
        <v>2565</v>
      </c>
      <c r="C4" s="28" t="s">
        <v>12</v>
      </c>
      <c r="D4" s="28" t="s">
        <v>978</v>
      </c>
      <c r="E4" s="28" t="s">
        <v>7</v>
      </c>
    </row>
    <row r="5" spans="2:5" x14ac:dyDescent="0.2">
      <c r="B5" s="4" t="s">
        <v>28</v>
      </c>
      <c r="C5" s="6">
        <v>189</v>
      </c>
      <c r="D5" s="6">
        <v>18</v>
      </c>
      <c r="E5" s="6">
        <v>212</v>
      </c>
    </row>
    <row r="6" spans="2:5" x14ac:dyDescent="0.2">
      <c r="B6" s="4" t="s">
        <v>14</v>
      </c>
      <c r="C6" s="6">
        <v>89</v>
      </c>
      <c r="D6" s="6">
        <v>8</v>
      </c>
      <c r="E6" s="6">
        <v>81</v>
      </c>
    </row>
    <row r="7" spans="2:5" x14ac:dyDescent="0.2">
      <c r="B7" s="4" t="s">
        <v>24</v>
      </c>
      <c r="C7" s="6">
        <v>58</v>
      </c>
      <c r="D7" s="6">
        <v>3</v>
      </c>
      <c r="E7" s="6">
        <v>70</v>
      </c>
    </row>
    <row r="8" spans="2:5" x14ac:dyDescent="0.2">
      <c r="B8" s="4" t="s">
        <v>10</v>
      </c>
      <c r="C8" s="6">
        <v>49</v>
      </c>
      <c r="D8" s="6">
        <v>5</v>
      </c>
      <c r="E8" s="6">
        <v>36</v>
      </c>
    </row>
    <row r="9" spans="2:5" x14ac:dyDescent="0.2">
      <c r="B9" s="4" t="s">
        <v>51</v>
      </c>
      <c r="C9" s="6">
        <v>20</v>
      </c>
      <c r="D9" s="6">
        <v>3</v>
      </c>
      <c r="E9" s="6">
        <v>31</v>
      </c>
    </row>
    <row r="10" spans="2:5" x14ac:dyDescent="0.2">
      <c r="B10" s="4" t="s">
        <v>2563</v>
      </c>
      <c r="C10" s="6">
        <v>405</v>
      </c>
      <c r="D10" s="6">
        <v>37</v>
      </c>
      <c r="E10" s="6">
        <v>430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6929-4037-4C21-AB5C-E6A33D74C550}">
  <dimension ref="B1:K61"/>
  <sheetViews>
    <sheetView tabSelected="1" topLeftCell="A31" workbookViewId="0">
      <selection activeCell="H47" sqref="H47"/>
    </sheetView>
  </sheetViews>
  <sheetFormatPr baseColWidth="10" defaultColWidth="8.83203125" defaultRowHeight="15" x14ac:dyDescent="0.2"/>
  <cols>
    <col min="2" max="2" width="20.1640625" bestFit="1" customWidth="1"/>
    <col min="3" max="3" width="14.83203125" bestFit="1" customWidth="1"/>
    <col min="4" max="4" width="6.83203125" bestFit="1" customWidth="1"/>
    <col min="5" max="5" width="5.33203125" bestFit="1" customWidth="1"/>
    <col min="6" max="6" width="10.1640625" bestFit="1" customWidth="1"/>
    <col min="7" max="7" width="11.33203125" bestFit="1" customWidth="1"/>
    <col min="8" max="8" width="15.33203125" customWidth="1"/>
    <col min="9" max="9" width="6.83203125" bestFit="1" customWidth="1"/>
    <col min="10" max="10" width="14.33203125" customWidth="1"/>
    <col min="11" max="11" width="10.1640625" bestFit="1" customWidth="1"/>
  </cols>
  <sheetData>
    <row r="1" spans="2:10" ht="38" customHeight="1" x14ac:dyDescent="0.2">
      <c r="B1" s="46" t="s">
        <v>2679</v>
      </c>
      <c r="C1" s="46"/>
      <c r="D1" s="46"/>
      <c r="E1" s="46"/>
      <c r="F1" s="46"/>
      <c r="G1" s="46"/>
    </row>
    <row r="2" spans="2:10" x14ac:dyDescent="0.2">
      <c r="B2" s="46"/>
      <c r="C2" s="46"/>
      <c r="D2" s="46"/>
      <c r="E2" s="46"/>
      <c r="F2" s="46"/>
      <c r="G2" s="46"/>
    </row>
    <row r="3" spans="2:10" x14ac:dyDescent="0.2">
      <c r="B3" s="5" t="s">
        <v>2561</v>
      </c>
      <c r="C3" t="s">
        <v>2569</v>
      </c>
      <c r="E3" s="5" t="s">
        <v>2569</v>
      </c>
      <c r="F3" s="5" t="s">
        <v>2564</v>
      </c>
    </row>
    <row r="4" spans="2:10" x14ac:dyDescent="0.2">
      <c r="B4" s="4" t="s">
        <v>978</v>
      </c>
      <c r="C4" s="3">
        <v>34620</v>
      </c>
      <c r="E4" s="5" t="s">
        <v>2561</v>
      </c>
      <c r="F4" s="28" t="s">
        <v>12</v>
      </c>
      <c r="G4" s="28" t="s">
        <v>978</v>
      </c>
      <c r="H4" s="28" t="s">
        <v>7</v>
      </c>
    </row>
    <row r="5" spans="2:10" x14ac:dyDescent="0.2">
      <c r="B5" s="4" t="s">
        <v>12</v>
      </c>
      <c r="C5" s="3">
        <v>28310</v>
      </c>
      <c r="E5" s="4" t="s">
        <v>67</v>
      </c>
      <c r="F5" s="45">
        <v>29530</v>
      </c>
      <c r="G5" s="45">
        <v>105870</v>
      </c>
      <c r="H5" s="45">
        <v>31820</v>
      </c>
    </row>
    <row r="6" spans="2:10" x14ac:dyDescent="0.2">
      <c r="B6" s="4" t="s">
        <v>7</v>
      </c>
      <c r="C6" s="3">
        <v>28130</v>
      </c>
      <c r="E6" s="4" t="s">
        <v>53</v>
      </c>
      <c r="F6" s="45">
        <v>29610</v>
      </c>
      <c r="G6" s="45">
        <v>98010</v>
      </c>
      <c r="H6" s="45">
        <v>35940</v>
      </c>
    </row>
    <row r="7" spans="2:10" x14ac:dyDescent="0.2">
      <c r="B7" s="4" t="s">
        <v>2563</v>
      </c>
      <c r="C7" s="3">
        <v>28130</v>
      </c>
      <c r="E7" s="4" t="s">
        <v>42</v>
      </c>
      <c r="F7" s="45">
        <v>33920</v>
      </c>
      <c r="G7" s="45">
        <v>78840</v>
      </c>
      <c r="H7" s="45">
        <v>38030</v>
      </c>
      <c r="J7" s="3"/>
    </row>
    <row r="8" spans="2:10" x14ac:dyDescent="0.2">
      <c r="E8" s="4" t="s">
        <v>8</v>
      </c>
      <c r="F8" s="45">
        <v>35930</v>
      </c>
      <c r="G8" s="45">
        <v>75990</v>
      </c>
      <c r="H8" s="45">
        <v>29590</v>
      </c>
    </row>
    <row r="9" spans="2:10" x14ac:dyDescent="0.2">
      <c r="E9" s="4" t="s">
        <v>27</v>
      </c>
      <c r="F9" s="45">
        <v>29810</v>
      </c>
      <c r="G9" s="45">
        <v>67960</v>
      </c>
      <c r="H9" s="45">
        <v>28330</v>
      </c>
    </row>
    <row r="10" spans="2:10" x14ac:dyDescent="0.2">
      <c r="E10" s="4" t="s">
        <v>23</v>
      </c>
      <c r="F10" s="45">
        <v>28970</v>
      </c>
      <c r="G10" s="45">
        <v>58850</v>
      </c>
      <c r="H10" s="45">
        <v>30080</v>
      </c>
    </row>
    <row r="11" spans="2:10" x14ac:dyDescent="0.2">
      <c r="E11" s="4" t="s">
        <v>50</v>
      </c>
      <c r="F11" s="45">
        <v>30250</v>
      </c>
      <c r="G11" s="45">
        <v>56710</v>
      </c>
      <c r="H11" s="45">
        <v>28130</v>
      </c>
    </row>
    <row r="12" spans="2:10" x14ac:dyDescent="0.2">
      <c r="E12" s="4" t="s">
        <v>20</v>
      </c>
      <c r="F12" s="45">
        <v>29970</v>
      </c>
      <c r="G12" s="45">
        <v>56370</v>
      </c>
      <c r="H12" s="45">
        <v>28480</v>
      </c>
    </row>
    <row r="13" spans="2:10" x14ac:dyDescent="0.2">
      <c r="E13" s="4" t="s">
        <v>31</v>
      </c>
      <c r="F13" s="45">
        <v>28310</v>
      </c>
      <c r="G13" s="45">
        <v>54130</v>
      </c>
      <c r="H13" s="45">
        <v>28870</v>
      </c>
    </row>
    <row r="14" spans="2:10" x14ac:dyDescent="0.2">
      <c r="E14" s="4" t="s">
        <v>34</v>
      </c>
      <c r="F14" s="45">
        <v>29890</v>
      </c>
      <c r="G14" s="45">
        <v>42950</v>
      </c>
      <c r="H14" s="45">
        <v>37800</v>
      </c>
    </row>
    <row r="15" spans="2:10" x14ac:dyDescent="0.2">
      <c r="E15" s="4" t="s">
        <v>37</v>
      </c>
      <c r="F15" s="45">
        <v>29080</v>
      </c>
      <c r="G15" s="45">
        <v>36480</v>
      </c>
      <c r="H15" s="45">
        <v>29610</v>
      </c>
    </row>
    <row r="16" spans="2:10" x14ac:dyDescent="0.2">
      <c r="E16" s="4" t="s">
        <v>13</v>
      </c>
      <c r="F16" s="45">
        <v>28870</v>
      </c>
      <c r="G16" s="45">
        <v>34620</v>
      </c>
      <c r="H16" s="45">
        <v>32500</v>
      </c>
    </row>
    <row r="17" spans="5:11" x14ac:dyDescent="0.2">
      <c r="E17" s="4" t="s">
        <v>2563</v>
      </c>
      <c r="F17" s="45">
        <v>28310</v>
      </c>
      <c r="G17" s="45">
        <v>34620</v>
      </c>
      <c r="H17" s="45">
        <v>28130</v>
      </c>
    </row>
    <row r="18" spans="5:11" ht="93" customHeight="1" x14ac:dyDescent="0.2">
      <c r="J18" s="11" t="s">
        <v>2573</v>
      </c>
    </row>
    <row r="19" spans="5:11" x14ac:dyDescent="0.2">
      <c r="J19">
        <f>COUNTIF(Emp[Salary],"&lt;90000")</f>
        <v>604</v>
      </c>
    </row>
    <row r="22" spans="5:11" x14ac:dyDescent="0.2">
      <c r="K22" s="3"/>
    </row>
    <row r="40" spans="2:9" ht="48" x14ac:dyDescent="0.2">
      <c r="C40" s="11" t="s">
        <v>2573</v>
      </c>
    </row>
    <row r="41" spans="2:9" x14ac:dyDescent="0.2">
      <c r="C41" s="28">
        <f>COUNTIF(Emp[Salary],"&lt;90000")</f>
        <v>604</v>
      </c>
    </row>
    <row r="43" spans="2:9" x14ac:dyDescent="0.2">
      <c r="C43" s="28"/>
      <c r="D43" s="28"/>
    </row>
    <row r="44" spans="2:9" x14ac:dyDescent="0.2">
      <c r="B44" s="5" t="s">
        <v>2659</v>
      </c>
      <c r="C44" s="5" t="s">
        <v>2564</v>
      </c>
      <c r="G44" s="14"/>
      <c r="H44" s="15"/>
      <c r="I44" s="16"/>
    </row>
    <row r="45" spans="2:9" x14ac:dyDescent="0.2">
      <c r="B45" s="5" t="s">
        <v>2561</v>
      </c>
      <c r="C45" s="28" t="s">
        <v>17</v>
      </c>
      <c r="D45" s="28" t="s">
        <v>21</v>
      </c>
      <c r="E45" s="28" t="s">
        <v>9</v>
      </c>
      <c r="F45" s="28" t="s">
        <v>2563</v>
      </c>
      <c r="G45" s="17"/>
      <c r="H45" s="18"/>
      <c r="I45" s="19"/>
    </row>
    <row r="46" spans="2:9" x14ac:dyDescent="0.2">
      <c r="B46" s="4" t="s">
        <v>2660</v>
      </c>
      <c r="C46" s="6">
        <v>32</v>
      </c>
      <c r="D46" s="6">
        <v>46</v>
      </c>
      <c r="E46" s="6">
        <v>33</v>
      </c>
      <c r="F46" s="6">
        <v>111</v>
      </c>
      <c r="G46" s="17"/>
      <c r="H46" s="18"/>
      <c r="I46" s="19"/>
    </row>
    <row r="47" spans="2:9" x14ac:dyDescent="0.2">
      <c r="B47" s="4" t="s">
        <v>2661</v>
      </c>
      <c r="C47" s="6">
        <v>38</v>
      </c>
      <c r="D47" s="6">
        <v>38</v>
      </c>
      <c r="E47" s="6">
        <v>24</v>
      </c>
      <c r="F47" s="6">
        <v>100</v>
      </c>
      <c r="G47" s="17"/>
      <c r="H47" s="18"/>
      <c r="I47" s="19"/>
    </row>
    <row r="48" spans="2:9" x14ac:dyDescent="0.2">
      <c r="B48" s="4" t="s">
        <v>2662</v>
      </c>
      <c r="C48" s="6">
        <v>36</v>
      </c>
      <c r="D48" s="6">
        <v>37</v>
      </c>
      <c r="E48" s="6">
        <v>26</v>
      </c>
      <c r="F48" s="6">
        <v>99</v>
      </c>
      <c r="G48" s="17"/>
      <c r="H48" s="18"/>
      <c r="I48" s="19"/>
    </row>
    <row r="49" spans="2:9" x14ac:dyDescent="0.2">
      <c r="B49" s="4" t="s">
        <v>2663</v>
      </c>
      <c r="C49" s="6">
        <v>41</v>
      </c>
      <c r="D49" s="6">
        <v>31</v>
      </c>
      <c r="E49" s="6">
        <v>27</v>
      </c>
      <c r="F49" s="6">
        <v>99</v>
      </c>
      <c r="G49" s="17"/>
      <c r="H49" s="18"/>
      <c r="I49" s="19"/>
    </row>
    <row r="50" spans="2:9" x14ac:dyDescent="0.2">
      <c r="B50" s="4" t="s">
        <v>2664</v>
      </c>
      <c r="C50" s="6">
        <v>35</v>
      </c>
      <c r="D50" s="6">
        <v>39</v>
      </c>
      <c r="E50" s="6">
        <v>20</v>
      </c>
      <c r="F50" s="6">
        <v>94</v>
      </c>
      <c r="G50" s="17"/>
      <c r="H50" s="18"/>
      <c r="I50" s="19"/>
    </row>
    <row r="51" spans="2:9" x14ac:dyDescent="0.2">
      <c r="B51" s="4" t="s">
        <v>2665</v>
      </c>
      <c r="C51" s="6">
        <v>33</v>
      </c>
      <c r="D51" s="6">
        <v>32</v>
      </c>
      <c r="E51" s="6">
        <v>24</v>
      </c>
      <c r="F51" s="6">
        <v>89</v>
      </c>
      <c r="G51" s="17"/>
      <c r="H51" s="18"/>
      <c r="I51" s="19"/>
    </row>
    <row r="52" spans="2:9" x14ac:dyDescent="0.2">
      <c r="B52" s="4" t="s">
        <v>2666</v>
      </c>
      <c r="C52" s="6">
        <v>34</v>
      </c>
      <c r="D52" s="6">
        <v>38</v>
      </c>
      <c r="E52" s="6">
        <v>17</v>
      </c>
      <c r="F52" s="6">
        <v>89</v>
      </c>
      <c r="G52" s="17"/>
      <c r="H52" s="18"/>
      <c r="I52" s="19"/>
    </row>
    <row r="53" spans="2:9" x14ac:dyDescent="0.2">
      <c r="B53" s="4" t="s">
        <v>2667</v>
      </c>
      <c r="C53" s="6">
        <v>26</v>
      </c>
      <c r="D53" s="6">
        <v>35</v>
      </c>
      <c r="E53" s="6">
        <v>26</v>
      </c>
      <c r="F53" s="6">
        <v>87</v>
      </c>
      <c r="G53" s="17"/>
      <c r="H53" s="18"/>
      <c r="I53" s="19"/>
    </row>
    <row r="54" spans="2:9" x14ac:dyDescent="0.2">
      <c r="B54" s="4" t="s">
        <v>2668</v>
      </c>
      <c r="C54" s="6">
        <v>28</v>
      </c>
      <c r="D54" s="6">
        <v>29</v>
      </c>
      <c r="E54" s="6">
        <v>24</v>
      </c>
      <c r="F54" s="6">
        <v>81</v>
      </c>
      <c r="G54" s="17"/>
      <c r="H54" s="18"/>
      <c r="I54" s="19"/>
    </row>
    <row r="55" spans="2:9" x14ac:dyDescent="0.2">
      <c r="B55" s="4" t="s">
        <v>2669</v>
      </c>
      <c r="C55" s="6">
        <v>7</v>
      </c>
      <c r="D55" s="6">
        <v>11</v>
      </c>
      <c r="E55" s="6">
        <v>5</v>
      </c>
      <c r="F55" s="6">
        <v>23</v>
      </c>
      <c r="G55" s="17"/>
      <c r="H55" s="18"/>
      <c r="I55" s="19"/>
    </row>
    <row r="56" spans="2:9" x14ac:dyDescent="0.2">
      <c r="B56" s="4" t="s">
        <v>2563</v>
      </c>
      <c r="C56" s="6">
        <v>310</v>
      </c>
      <c r="D56" s="6">
        <v>336</v>
      </c>
      <c r="E56" s="6">
        <v>226</v>
      </c>
      <c r="F56" s="6">
        <v>872</v>
      </c>
      <c r="G56" s="17"/>
      <c r="H56" s="18"/>
      <c r="I56" s="19"/>
    </row>
    <row r="57" spans="2:9" x14ac:dyDescent="0.2">
      <c r="D57" s="28"/>
      <c r="G57" s="17"/>
      <c r="H57" s="18"/>
      <c r="I57" s="19"/>
    </row>
    <row r="58" spans="2:9" x14ac:dyDescent="0.2">
      <c r="D58" s="28"/>
      <c r="G58" s="17"/>
      <c r="H58" s="18"/>
      <c r="I58" s="19"/>
    </row>
    <row r="59" spans="2:9" x14ac:dyDescent="0.2">
      <c r="D59" s="28"/>
      <c r="G59" s="17"/>
      <c r="H59" s="18"/>
      <c r="I59" s="19"/>
    </row>
    <row r="60" spans="2:9" x14ac:dyDescent="0.2">
      <c r="G60" s="17"/>
      <c r="H60" s="18"/>
      <c r="I60" s="19"/>
    </row>
    <row r="61" spans="2:9" x14ac:dyDescent="0.2">
      <c r="G61" s="20"/>
      <c r="H61" s="21"/>
      <c r="I61" s="22"/>
    </row>
  </sheetData>
  <mergeCells count="1">
    <mergeCell ref="B1:G2"/>
  </mergeCells>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8A23-4671-4197-B78B-E98DE37CC854}">
  <dimension ref="B2:J62"/>
  <sheetViews>
    <sheetView topLeftCell="D1" workbookViewId="0">
      <selection activeCell="J13" sqref="J13"/>
    </sheetView>
  </sheetViews>
  <sheetFormatPr baseColWidth="10" defaultColWidth="8.83203125" defaultRowHeight="15" x14ac:dyDescent="0.2"/>
  <cols>
    <col min="2" max="2" width="9" style="28"/>
    <col min="3" max="3" width="22.33203125" bestFit="1" customWidth="1"/>
    <col min="4" max="4" width="12" customWidth="1"/>
    <col min="6" max="6" width="10.83203125" bestFit="1" customWidth="1"/>
    <col min="7" max="10" width="13.6640625" bestFit="1" customWidth="1"/>
  </cols>
  <sheetData>
    <row r="2" spans="3:10" x14ac:dyDescent="0.2">
      <c r="C2" s="4" t="s">
        <v>2</v>
      </c>
      <c r="D2" s="29" t="s">
        <v>2584</v>
      </c>
    </row>
    <row r="3" spans="3:10" x14ac:dyDescent="0.2">
      <c r="C3" s="4" t="s">
        <v>2598</v>
      </c>
      <c r="D3" s="30">
        <v>5.0000000000000001E-3</v>
      </c>
    </row>
    <row r="4" spans="3:10" x14ac:dyDescent="0.2">
      <c r="C4" s="4" t="s">
        <v>2599</v>
      </c>
      <c r="D4" s="30">
        <v>5.0000000000000001E-3</v>
      </c>
    </row>
    <row r="5" spans="3:10" x14ac:dyDescent="0.2">
      <c r="C5" s="4" t="s">
        <v>2600</v>
      </c>
      <c r="D5" s="30">
        <v>5.0000000000000001E-3</v>
      </c>
    </row>
    <row r="6" spans="3:10" x14ac:dyDescent="0.2">
      <c r="C6" s="4" t="s">
        <v>2601</v>
      </c>
      <c r="D6" s="30">
        <v>5.0000000000000001E-3</v>
      </c>
    </row>
    <row r="7" spans="3:10" x14ac:dyDescent="0.2">
      <c r="C7" s="4" t="s">
        <v>2602</v>
      </c>
      <c r="D7" s="30">
        <v>5.0000000000000001E-3</v>
      </c>
    </row>
    <row r="8" spans="3:10" x14ac:dyDescent="0.2">
      <c r="C8" s="4" t="s">
        <v>2603</v>
      </c>
      <c r="D8" s="30">
        <v>5.0000000000000001E-3</v>
      </c>
      <c r="F8" s="5" t="s">
        <v>2582</v>
      </c>
      <c r="G8" s="5" t="s">
        <v>2582</v>
      </c>
    </row>
    <row r="9" spans="3:10" x14ac:dyDescent="0.2">
      <c r="C9" s="4" t="s">
        <v>2604</v>
      </c>
      <c r="D9" s="30">
        <v>5.0000000000000001E-3</v>
      </c>
      <c r="F9" s="5" t="s">
        <v>1</v>
      </c>
      <c r="G9" s="28" t="s">
        <v>17</v>
      </c>
      <c r="H9" s="28" t="s">
        <v>21</v>
      </c>
      <c r="I9" s="28" t="s">
        <v>9</v>
      </c>
      <c r="J9" s="28" t="s">
        <v>2648</v>
      </c>
    </row>
    <row r="10" spans="3:10" x14ac:dyDescent="0.2">
      <c r="C10" s="4" t="s">
        <v>2605</v>
      </c>
      <c r="D10" s="30">
        <v>5.0000000000000001E-3</v>
      </c>
      <c r="F10" s="4" t="s">
        <v>7</v>
      </c>
      <c r="G10" s="3">
        <v>11212981.710000005</v>
      </c>
      <c r="H10" s="3">
        <v>13000075.27</v>
      </c>
      <c r="I10" s="3">
        <v>8851706.6800000016</v>
      </c>
      <c r="J10" s="3">
        <v>33064763.660000004</v>
      </c>
    </row>
    <row r="11" spans="3:10" x14ac:dyDescent="0.2">
      <c r="C11" s="4" t="s">
        <v>2606</v>
      </c>
      <c r="D11" s="30">
        <v>5.0000000000000001E-3</v>
      </c>
      <c r="F11" s="4" t="s">
        <v>12</v>
      </c>
      <c r="G11" s="3">
        <v>10834816.619999999</v>
      </c>
      <c r="H11" s="3">
        <v>11398562.200000003</v>
      </c>
      <c r="I11" s="3">
        <v>8101596.0899999999</v>
      </c>
      <c r="J11" s="3">
        <v>30334974.91</v>
      </c>
    </row>
    <row r="12" spans="3:10" x14ac:dyDescent="0.2">
      <c r="C12" s="4" t="s">
        <v>2607</v>
      </c>
      <c r="D12" s="30">
        <v>5.0000000000000001E-3</v>
      </c>
      <c r="F12" s="4" t="s">
        <v>978</v>
      </c>
      <c r="G12" s="3">
        <v>1188336.1200000001</v>
      </c>
      <c r="H12" s="3">
        <v>1145123.99</v>
      </c>
      <c r="I12" s="3">
        <v>717220.53999999992</v>
      </c>
      <c r="J12" s="3">
        <v>3050680.6500000004</v>
      </c>
    </row>
    <row r="13" spans="3:10" x14ac:dyDescent="0.2">
      <c r="C13" s="4" t="s">
        <v>2608</v>
      </c>
      <c r="D13" s="30">
        <v>5.0000000000000001E-3</v>
      </c>
      <c r="F13" s="4" t="s">
        <v>2648</v>
      </c>
      <c r="G13" s="3">
        <v>23236134.450000003</v>
      </c>
      <c r="H13" s="3">
        <v>25543761.460000001</v>
      </c>
      <c r="I13" s="3">
        <v>17670523.310000002</v>
      </c>
      <c r="J13" s="3">
        <v>66450419.220000006</v>
      </c>
    </row>
    <row r="14" spans="3:10" x14ac:dyDescent="0.2">
      <c r="C14" s="4" t="s">
        <v>2609</v>
      </c>
      <c r="D14" s="30">
        <v>5.0000000000000001E-3</v>
      </c>
    </row>
    <row r="15" spans="3:10" x14ac:dyDescent="0.2">
      <c r="C15" s="4" t="s">
        <v>2586</v>
      </c>
      <c r="D15" s="30">
        <v>1.2E-2</v>
      </c>
    </row>
    <row r="16" spans="3:10" x14ac:dyDescent="0.2">
      <c r="C16" s="4" t="s">
        <v>2587</v>
      </c>
      <c r="D16" s="30">
        <v>1.0999999999999999E-2</v>
      </c>
    </row>
    <row r="17" spans="3:4" x14ac:dyDescent="0.2">
      <c r="C17" s="4" t="s">
        <v>2588</v>
      </c>
      <c r="D17" s="30">
        <v>1.9E-2</v>
      </c>
    </row>
    <row r="18" spans="3:4" x14ac:dyDescent="0.2">
      <c r="C18" s="4" t="s">
        <v>2589</v>
      </c>
      <c r="D18" s="30">
        <v>0.01</v>
      </c>
    </row>
    <row r="19" spans="3:4" x14ac:dyDescent="0.2">
      <c r="C19" s="4" t="s">
        <v>2590</v>
      </c>
      <c r="D19" s="30">
        <v>1.2999999999999999E-2</v>
      </c>
    </row>
    <row r="20" spans="3:4" x14ac:dyDescent="0.2">
      <c r="C20" s="4" t="s">
        <v>2591</v>
      </c>
      <c r="D20" s="30">
        <v>1.7999999999999999E-2</v>
      </c>
    </row>
    <row r="21" spans="3:4" x14ac:dyDescent="0.2">
      <c r="C21" s="4" t="s">
        <v>2592</v>
      </c>
      <c r="D21" s="30">
        <v>0.01</v>
      </c>
    </row>
    <row r="22" spans="3:4" x14ac:dyDescent="0.2">
      <c r="C22" s="4" t="s">
        <v>2593</v>
      </c>
      <c r="D22" s="30">
        <v>1.9E-2</v>
      </c>
    </row>
    <row r="23" spans="3:4" x14ac:dyDescent="0.2">
      <c r="C23" s="4" t="s">
        <v>2594</v>
      </c>
      <c r="D23" s="30">
        <v>0.02</v>
      </c>
    </row>
    <row r="24" spans="3:4" x14ac:dyDescent="0.2">
      <c r="C24" s="4" t="s">
        <v>2595</v>
      </c>
      <c r="D24" s="30">
        <v>1.2E-2</v>
      </c>
    </row>
    <row r="25" spans="3:4" x14ac:dyDescent="0.2">
      <c r="C25" s="4" t="s">
        <v>2596</v>
      </c>
      <c r="D25" s="30">
        <v>1.4999999999999999E-2</v>
      </c>
    </row>
    <row r="26" spans="3:4" x14ac:dyDescent="0.2">
      <c r="C26" s="4" t="s">
        <v>2597</v>
      </c>
      <c r="D26" s="30">
        <v>1.2999999999999999E-2</v>
      </c>
    </row>
    <row r="27" spans="3:4" x14ac:dyDescent="0.2">
      <c r="C27" s="4" t="s">
        <v>2611</v>
      </c>
      <c r="D27" s="30">
        <v>2.1000000000000001E-2</v>
      </c>
    </row>
    <row r="28" spans="3:4" x14ac:dyDescent="0.2">
      <c r="C28" s="4" t="s">
        <v>2612</v>
      </c>
      <c r="D28" s="30">
        <v>3.5000000000000003E-2</v>
      </c>
    </row>
    <row r="29" spans="3:4" x14ac:dyDescent="0.2">
      <c r="C29" s="4" t="s">
        <v>2613</v>
      </c>
      <c r="D29" s="30">
        <v>2.1000000000000001E-2</v>
      </c>
    </row>
    <row r="30" spans="3:4" x14ac:dyDescent="0.2">
      <c r="C30" s="4" t="s">
        <v>2614</v>
      </c>
      <c r="D30" s="30">
        <v>2.8000000000000001E-2</v>
      </c>
    </row>
    <row r="31" spans="3:4" x14ac:dyDescent="0.2">
      <c r="C31" s="4" t="s">
        <v>2615</v>
      </c>
      <c r="D31" s="30">
        <v>2.7E-2</v>
      </c>
    </row>
    <row r="32" spans="3:4" x14ac:dyDescent="0.2">
      <c r="C32" s="4" t="s">
        <v>2616</v>
      </c>
      <c r="D32" s="30">
        <v>2.4E-2</v>
      </c>
    </row>
    <row r="33" spans="3:4" x14ac:dyDescent="0.2">
      <c r="C33" s="4" t="s">
        <v>2617</v>
      </c>
      <c r="D33" s="30">
        <v>3.2000000000000001E-2</v>
      </c>
    </row>
    <row r="34" spans="3:4" x14ac:dyDescent="0.2">
      <c r="C34" s="4" t="s">
        <v>2618</v>
      </c>
      <c r="D34" s="30">
        <v>0.04</v>
      </c>
    </row>
    <row r="35" spans="3:4" x14ac:dyDescent="0.2">
      <c r="C35" s="4" t="s">
        <v>2619</v>
      </c>
      <c r="D35" s="30">
        <v>3.3000000000000002E-2</v>
      </c>
    </row>
    <row r="36" spans="3:4" x14ac:dyDescent="0.2">
      <c r="C36" s="4" t="s">
        <v>2620</v>
      </c>
      <c r="D36" s="30">
        <v>0.02</v>
      </c>
    </row>
    <row r="37" spans="3:4" x14ac:dyDescent="0.2">
      <c r="C37" s="4" t="s">
        <v>2621</v>
      </c>
      <c r="D37" s="30">
        <v>2.3E-2</v>
      </c>
    </row>
    <row r="38" spans="3:4" x14ac:dyDescent="0.2">
      <c r="C38" s="4" t="s">
        <v>2622</v>
      </c>
      <c r="D38" s="30">
        <v>3.5000000000000003E-2</v>
      </c>
    </row>
    <row r="39" spans="3:4" x14ac:dyDescent="0.2">
      <c r="C39" s="4" t="s">
        <v>2610</v>
      </c>
      <c r="D39" s="30">
        <v>5.0999999999999997E-2</v>
      </c>
    </row>
    <row r="40" spans="3:4" x14ac:dyDescent="0.2">
      <c r="C40" s="4" t="s">
        <v>2624</v>
      </c>
      <c r="D40" s="30">
        <v>4.2999999999999997E-2</v>
      </c>
    </row>
    <row r="41" spans="3:4" x14ac:dyDescent="0.2">
      <c r="C41" s="4" t="s">
        <v>2625</v>
      </c>
      <c r="D41" s="30">
        <v>5.3999999999999999E-2</v>
      </c>
    </row>
    <row r="42" spans="3:4" x14ac:dyDescent="0.2">
      <c r="C42" s="4" t="s">
        <v>2626</v>
      </c>
      <c r="D42" s="30">
        <v>4.9000000000000002E-2</v>
      </c>
    </row>
    <row r="43" spans="3:4" x14ac:dyDescent="0.2">
      <c r="C43" s="4" t="s">
        <v>2627</v>
      </c>
      <c r="D43" s="30">
        <v>5.3999999999999999E-2</v>
      </c>
    </row>
    <row r="44" spans="3:4" x14ac:dyDescent="0.2">
      <c r="C44" s="4" t="s">
        <v>2628</v>
      </c>
      <c r="D44" s="30">
        <v>0.05</v>
      </c>
    </row>
    <row r="45" spans="3:4" x14ac:dyDescent="0.2">
      <c r="C45" s="4" t="s">
        <v>2629</v>
      </c>
      <c r="D45" s="30">
        <v>4.1000000000000002E-2</v>
      </c>
    </row>
    <row r="46" spans="3:4" x14ac:dyDescent="0.2">
      <c r="C46" s="4" t="s">
        <v>2630</v>
      </c>
      <c r="D46" s="30">
        <v>5.8999999999999997E-2</v>
      </c>
    </row>
    <row r="47" spans="3:4" x14ac:dyDescent="0.2">
      <c r="C47" s="4" t="s">
        <v>2631</v>
      </c>
      <c r="D47" s="30">
        <v>5.3999999999999999E-2</v>
      </c>
    </row>
    <row r="48" spans="3:4" x14ac:dyDescent="0.2">
      <c r="C48" s="4" t="s">
        <v>2632</v>
      </c>
      <c r="D48" s="30">
        <v>5.8000000000000003E-2</v>
      </c>
    </row>
    <row r="49" spans="3:4" x14ac:dyDescent="0.2">
      <c r="C49" s="4" t="s">
        <v>2633</v>
      </c>
      <c r="D49" s="30">
        <v>5.2999999999999999E-2</v>
      </c>
    </row>
    <row r="50" spans="3:4" x14ac:dyDescent="0.2">
      <c r="C50" s="4" t="s">
        <v>2634</v>
      </c>
      <c r="D50" s="30">
        <v>5.8000000000000003E-2</v>
      </c>
    </row>
    <row r="51" spans="3:4" x14ac:dyDescent="0.2">
      <c r="C51" s="4" t="s">
        <v>2623</v>
      </c>
      <c r="D51" s="30">
        <v>8.7999999999999995E-2</v>
      </c>
    </row>
    <row r="52" spans="3:4" x14ac:dyDescent="0.2">
      <c r="C52" s="4" t="s">
        <v>2635</v>
      </c>
      <c r="D52" s="30">
        <v>6.0999999999999999E-2</v>
      </c>
    </row>
    <row r="53" spans="3:4" x14ac:dyDescent="0.2">
      <c r="C53" s="4" t="s">
        <v>2636</v>
      </c>
      <c r="D53" s="30">
        <v>6.4000000000000001E-2</v>
      </c>
    </row>
    <row r="54" spans="3:4" x14ac:dyDescent="0.2">
      <c r="C54" s="4" t="s">
        <v>2637</v>
      </c>
      <c r="D54" s="30">
        <v>7.5999999999999998E-2</v>
      </c>
    </row>
    <row r="55" spans="3:4" x14ac:dyDescent="0.2">
      <c r="C55" s="4" t="s">
        <v>2638</v>
      </c>
      <c r="D55" s="30">
        <v>7.5999999999999998E-2</v>
      </c>
    </row>
    <row r="56" spans="3:4" x14ac:dyDescent="0.2">
      <c r="C56" s="4" t="s">
        <v>2639</v>
      </c>
      <c r="D56" s="30">
        <v>7.2999999999999995E-2</v>
      </c>
    </row>
    <row r="57" spans="3:4" x14ac:dyDescent="0.2">
      <c r="C57" s="4" t="s">
        <v>2640</v>
      </c>
      <c r="D57" s="30">
        <v>6.2E-2</v>
      </c>
    </row>
    <row r="58" spans="3:4" x14ac:dyDescent="0.2">
      <c r="C58" s="4" t="s">
        <v>2641</v>
      </c>
      <c r="D58" s="30">
        <v>6.3E-2</v>
      </c>
    </row>
    <row r="59" spans="3:4" x14ac:dyDescent="0.2">
      <c r="C59" s="4" t="s">
        <v>2642</v>
      </c>
      <c r="D59" s="30">
        <v>8.4000000000000005E-2</v>
      </c>
    </row>
    <row r="60" spans="3:4" x14ac:dyDescent="0.2">
      <c r="C60" s="4" t="s">
        <v>2643</v>
      </c>
      <c r="D60" s="30">
        <v>7.0999999999999994E-2</v>
      </c>
    </row>
    <row r="61" spans="3:4" x14ac:dyDescent="0.2">
      <c r="C61" s="4" t="s">
        <v>2644</v>
      </c>
      <c r="D61" s="30">
        <v>7.1999999999999995E-2</v>
      </c>
    </row>
    <row r="62" spans="3:4" x14ac:dyDescent="0.2">
      <c r="C62" s="4" t="s">
        <v>2645</v>
      </c>
      <c r="D62" s="30">
        <v>9.9000000000000005E-2</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6CF0-7E5E-46D3-8E10-986F7DB66FF4}">
  <dimension ref="B1:N9"/>
  <sheetViews>
    <sheetView workbookViewId="0">
      <selection activeCell="B2" sqref="B2"/>
    </sheetView>
  </sheetViews>
  <sheetFormatPr baseColWidth="10" defaultColWidth="8.83203125" defaultRowHeight="15" x14ac:dyDescent="0.2"/>
  <cols>
    <col min="2" max="2" width="95.6640625" style="37" customWidth="1"/>
  </cols>
  <sheetData>
    <row r="1" spans="2:14" ht="77" customHeight="1" x14ac:dyDescent="0.2">
      <c r="B1" s="2" t="s">
        <v>2677</v>
      </c>
      <c r="C1" s="37"/>
      <c r="D1" s="37"/>
      <c r="E1" s="37"/>
      <c r="F1" s="37"/>
      <c r="G1" s="37"/>
      <c r="H1" s="37"/>
      <c r="I1" s="37"/>
      <c r="J1" s="37"/>
      <c r="K1" s="37"/>
      <c r="L1" s="37"/>
      <c r="M1" s="37"/>
      <c r="N1" s="37"/>
    </row>
    <row r="2" spans="2:14" ht="61" customHeight="1" x14ac:dyDescent="0.2">
      <c r="B2" s="2" t="s">
        <v>2678</v>
      </c>
      <c r="C2" s="37"/>
      <c r="D2" s="37"/>
      <c r="E2" s="37"/>
      <c r="F2" s="37"/>
      <c r="G2" s="37"/>
      <c r="H2" s="37"/>
      <c r="I2" s="37"/>
      <c r="J2" s="37"/>
      <c r="K2" s="37"/>
      <c r="L2" s="37"/>
      <c r="M2" s="37"/>
      <c r="N2" s="37"/>
    </row>
    <row r="3" spans="2:14" ht="99" customHeight="1" x14ac:dyDescent="0.2">
      <c r="B3" s="2" t="s">
        <v>2671</v>
      </c>
      <c r="C3" s="37"/>
      <c r="D3" s="37"/>
      <c r="E3" s="37"/>
      <c r="F3" s="37"/>
      <c r="G3" s="37"/>
      <c r="H3" s="37"/>
      <c r="I3" s="37"/>
      <c r="J3" s="37"/>
      <c r="K3" s="37"/>
      <c r="L3" s="37"/>
      <c r="M3" s="37"/>
      <c r="N3" s="37"/>
    </row>
    <row r="4" spans="2:14" ht="61" customHeight="1" x14ac:dyDescent="0.2">
      <c r="B4" s="2" t="s">
        <v>2670</v>
      </c>
      <c r="C4" s="37"/>
      <c r="D4" s="37"/>
      <c r="E4" s="37"/>
      <c r="F4" s="37"/>
      <c r="G4" s="37"/>
      <c r="H4" s="37"/>
      <c r="I4" s="37"/>
      <c r="J4" s="37"/>
      <c r="K4" s="37"/>
      <c r="L4" s="37"/>
      <c r="M4" s="37"/>
      <c r="N4" s="37"/>
    </row>
    <row r="5" spans="2:14" ht="107" customHeight="1" x14ac:dyDescent="0.2">
      <c r="B5" s="38" t="s">
        <v>2672</v>
      </c>
      <c r="C5" s="37"/>
      <c r="D5" s="37"/>
      <c r="E5" s="37"/>
      <c r="F5" s="37"/>
      <c r="G5" s="37"/>
      <c r="H5" s="37"/>
      <c r="I5" s="37"/>
      <c r="J5" s="37"/>
      <c r="K5" s="37"/>
      <c r="L5" s="37"/>
      <c r="M5" s="37"/>
      <c r="N5" s="37"/>
    </row>
    <row r="6" spans="2:14" ht="77" customHeight="1" x14ac:dyDescent="0.2">
      <c r="B6" s="38" t="s">
        <v>2673</v>
      </c>
    </row>
    <row r="7" spans="2:14" ht="45.5" customHeight="1" x14ac:dyDescent="0.2">
      <c r="B7" s="2" t="s">
        <v>2674</v>
      </c>
    </row>
    <row r="8" spans="2:14" ht="75.75" customHeight="1" x14ac:dyDescent="0.2">
      <c r="B8" s="2" t="s">
        <v>2675</v>
      </c>
    </row>
    <row r="9" spans="2:14" ht="128" x14ac:dyDescent="0.2">
      <c r="B9" s="2" t="s">
        <v>2676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Original Data</vt:lpstr>
      <vt:lpstr>Cleaned Data</vt:lpstr>
      <vt:lpstr>Brief Statistics</vt:lpstr>
      <vt:lpstr>Gender Distribution</vt:lpstr>
      <vt:lpstr>Salary Analysis</vt:lpstr>
      <vt:lpstr>Ratings Analysis</vt:lpstr>
      <vt:lpstr>Compliance with Regulation</vt:lpstr>
      <vt:lpstr>Bonus Calculations</vt:lpstr>
      <vt:lpstr>Insight Explanation</vt:lpstr>
      <vt:lpstr>Insight Illustration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Microsoft Office User</cp:lastModifiedBy>
  <dcterms:created xsi:type="dcterms:W3CDTF">2022-08-31T15:05:20Z</dcterms:created>
  <dcterms:modified xsi:type="dcterms:W3CDTF">2022-09-02T14:24:05Z</dcterms:modified>
</cp:coreProperties>
</file>