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5-2016\KBM DAN SERTIFIKASI\"/>
    </mc:Choice>
  </mc:AlternateContent>
  <bookViews>
    <workbookView xWindow="9552" yWindow="-12" windowWidth="2472" windowHeight="5088" activeTab="3"/>
  </bookViews>
  <sheets>
    <sheet name="S K" sheetId="1" r:id="rId1"/>
    <sheet name="lamp-1 " sheetId="12" r:id="rId2"/>
    <sheet name="LAMP-2" sheetId="3" r:id="rId3"/>
    <sheet name="LAMP-3" sheetId="4" r:id="rId4"/>
    <sheet name="AMPU DP" sheetId="15" r:id="rId5"/>
    <sheet name="strukturX" sheetId="13" r:id="rId6"/>
    <sheet name="struktur xi xii" sheetId="14" r:id="rId7"/>
  </sheets>
  <definedNames>
    <definedName name="_xlnm.Print_Titles" localSheetId="1">'lamp-1 '!$1:$10</definedName>
    <definedName name="_xlnm.Print_Titles" localSheetId="6">'struktur xi xii'!$1:$7</definedName>
    <definedName name="_xlnm.Print_Titles" localSheetId="5">strukturX!$8:$12</definedName>
  </definedNames>
  <calcPr calcId="152511"/>
</workbook>
</file>

<file path=xl/calcChain.xml><?xml version="1.0" encoding="utf-8"?>
<calcChain xmlns="http://schemas.openxmlformats.org/spreadsheetml/2006/main">
  <c r="P68" i="12" l="1"/>
  <c r="P69" i="12"/>
  <c r="E43" i="4" l="1"/>
  <c r="E20" i="15" l="1"/>
  <c r="E21" i="15"/>
  <c r="E1" i="15"/>
  <c r="G40" i="14"/>
  <c r="E53" i="4" l="1"/>
  <c r="E31" i="4"/>
  <c r="E41" i="4"/>
  <c r="E25" i="4" l="1"/>
  <c r="E21" i="4"/>
  <c r="P70" i="12" l="1"/>
  <c r="D57" i="12"/>
  <c r="J38" i="14" l="1"/>
  <c r="I38" i="14"/>
  <c r="D41" i="13"/>
  <c r="E41" i="13"/>
  <c r="F41" i="13"/>
  <c r="C41" i="13"/>
  <c r="G81" i="14" l="1"/>
  <c r="D56" i="12" l="1"/>
  <c r="D25" i="3"/>
  <c r="H25" i="3" l="1"/>
  <c r="N30" i="3" s="1"/>
  <c r="H11" i="3"/>
  <c r="D11" i="3"/>
  <c r="E61" i="4"/>
  <c r="E9" i="4"/>
  <c r="O17" i="3" l="1"/>
  <c r="N17" i="3"/>
  <c r="P67" i="12"/>
  <c r="P66" i="12"/>
  <c r="P65" i="12"/>
  <c r="D65" i="12"/>
  <c r="P64" i="12"/>
  <c r="D64" i="12"/>
  <c r="P63" i="12"/>
  <c r="P62" i="12"/>
  <c r="P61" i="12"/>
  <c r="D61" i="12"/>
  <c r="P60" i="12"/>
  <c r="D60" i="12"/>
  <c r="P59" i="12"/>
  <c r="P58" i="12"/>
  <c r="P56" i="12"/>
  <c r="P55" i="12"/>
  <c r="D55" i="12"/>
  <c r="P54" i="12"/>
  <c r="P53" i="12"/>
  <c r="D53" i="12"/>
  <c r="P52" i="12"/>
  <c r="D52" i="12"/>
  <c r="P51" i="12"/>
  <c r="D51" i="12"/>
  <c r="P50" i="12"/>
  <c r="D50" i="12"/>
  <c r="P49" i="12"/>
  <c r="D49" i="12"/>
  <c r="P48" i="12"/>
  <c r="D48" i="12"/>
  <c r="P47" i="12"/>
  <c r="D47" i="12"/>
  <c r="P46" i="12"/>
  <c r="D46" i="12"/>
  <c r="P45" i="12"/>
  <c r="D45" i="12"/>
  <c r="P44" i="12"/>
  <c r="D44" i="12"/>
  <c r="P43" i="12"/>
  <c r="D43" i="12"/>
  <c r="P42" i="12"/>
  <c r="D42" i="12"/>
  <c r="P41" i="12"/>
  <c r="D41" i="12"/>
  <c r="P40" i="12"/>
  <c r="D40" i="12"/>
  <c r="P39" i="12"/>
  <c r="D39" i="12"/>
  <c r="P38" i="12"/>
  <c r="D38" i="12"/>
  <c r="P37" i="12"/>
  <c r="D37" i="12"/>
  <c r="P36" i="12"/>
  <c r="D36" i="12"/>
  <c r="P35" i="12"/>
  <c r="D35" i="12"/>
  <c r="P34" i="12"/>
  <c r="D34" i="12"/>
  <c r="P33" i="12"/>
  <c r="D33" i="12"/>
  <c r="P32" i="12"/>
  <c r="P31" i="12"/>
  <c r="D31" i="12"/>
  <c r="P30" i="12"/>
  <c r="D30" i="12"/>
  <c r="P29" i="12"/>
  <c r="D29" i="12"/>
  <c r="P28" i="12"/>
  <c r="D28" i="12"/>
  <c r="P27" i="12"/>
  <c r="D27" i="12"/>
  <c r="P26" i="12"/>
  <c r="D26" i="12"/>
  <c r="P25" i="12"/>
  <c r="D25" i="12"/>
  <c r="P24" i="12"/>
  <c r="D24" i="12"/>
  <c r="P23" i="12"/>
  <c r="D23" i="12"/>
  <c r="P22" i="12"/>
  <c r="D22" i="12"/>
  <c r="P21" i="12"/>
  <c r="D21" i="12"/>
  <c r="P20" i="12"/>
  <c r="D20" i="12"/>
  <c r="P19" i="12"/>
  <c r="D19" i="12"/>
  <c r="P18" i="12"/>
  <c r="D18" i="12"/>
  <c r="P17" i="12"/>
  <c r="D17" i="12"/>
  <c r="P16" i="12"/>
  <c r="D16" i="12"/>
  <c r="P15" i="12"/>
  <c r="D15" i="12"/>
  <c r="P14" i="12"/>
  <c r="D14" i="12"/>
  <c r="P13" i="12"/>
  <c r="D13" i="12"/>
  <c r="P12" i="12"/>
  <c r="D12" i="12"/>
  <c r="E49" i="4" l="1"/>
  <c r="E45" i="4"/>
  <c r="E47" i="4"/>
  <c r="P57" i="12" l="1"/>
  <c r="P11" i="12"/>
  <c r="A10" i="1" l="1"/>
  <c r="R66" i="12" l="1"/>
  <c r="E57" i="4" l="1"/>
  <c r="E59" i="4"/>
  <c r="E70" i="4" l="1"/>
  <c r="E26" i="15" s="1"/>
  <c r="E69" i="4"/>
  <c r="E25" i="15" s="1"/>
  <c r="G46" i="3"/>
  <c r="G45" i="3"/>
  <c r="L78" i="12"/>
  <c r="L77" i="12"/>
  <c r="F2" i="3" l="1"/>
  <c r="E2" i="15" s="1"/>
  <c r="L2" i="12"/>
  <c r="E55" i="4"/>
  <c r="E27" i="4"/>
  <c r="J79" i="14"/>
  <c r="I79" i="14"/>
  <c r="H79" i="14"/>
  <c r="G79" i="14"/>
  <c r="F79" i="14"/>
  <c r="E79" i="14"/>
  <c r="D79" i="14"/>
  <c r="C79" i="14"/>
  <c r="H38" i="14"/>
  <c r="G38" i="14"/>
  <c r="F38" i="14"/>
  <c r="E38" i="14"/>
  <c r="D38" i="14"/>
  <c r="C38" i="14"/>
  <c r="A6" i="3" l="1"/>
  <c r="A5" i="15" s="1"/>
  <c r="K66" i="1"/>
  <c r="H40" i="3" l="1"/>
  <c r="L72" i="12"/>
  <c r="F63" i="4"/>
  <c r="F20" i="15" s="1"/>
  <c r="E35" i="4"/>
  <c r="E33" i="4"/>
  <c r="E37" i="4"/>
  <c r="E39" i="4"/>
  <c r="E51" i="4"/>
  <c r="E13" i="4"/>
  <c r="E17" i="4"/>
  <c r="E11" i="4"/>
  <c r="E19" i="4"/>
  <c r="E29" i="4"/>
  <c r="E15" i="4"/>
  <c r="E23" i="4"/>
  <c r="M3" i="12"/>
  <c r="D11" i="12"/>
  <c r="B70" i="4"/>
  <c r="B69" i="4"/>
  <c r="B46" i="3"/>
  <c r="B45" i="3"/>
  <c r="B78" i="12"/>
  <c r="B77" i="12"/>
  <c r="D2" i="4" l="1"/>
  <c r="A5" i="4"/>
  <c r="D1" i="4"/>
</calcChain>
</file>

<file path=xl/sharedStrings.xml><?xml version="1.0" encoding="utf-8"?>
<sst xmlns="http://schemas.openxmlformats.org/spreadsheetml/2006/main" count="959" uniqueCount="484">
  <si>
    <t>Tentang</t>
  </si>
  <si>
    <t>Menimbang :</t>
  </si>
  <si>
    <t>a.</t>
  </si>
  <si>
    <t>b.</t>
  </si>
  <si>
    <t>Mengingat  :</t>
  </si>
  <si>
    <t>1.</t>
  </si>
  <si>
    <t>2.</t>
  </si>
  <si>
    <t>3.</t>
  </si>
  <si>
    <t>4.</t>
  </si>
  <si>
    <t>5.</t>
  </si>
  <si>
    <t>MEMUTUSKAN</t>
  </si>
  <si>
    <t>Ditetapkan di : Yogyakarta</t>
  </si>
  <si>
    <t>Tembusan :</t>
  </si>
  <si>
    <t xml:space="preserve">Lampiran I : </t>
  </si>
  <si>
    <t>DAFTAR TUGAS GURU DALAM PROSES BELAJAR MENGAJAR</t>
  </si>
  <si>
    <t>NO</t>
  </si>
  <si>
    <t>NAMA</t>
  </si>
  <si>
    <t>NIP</t>
  </si>
  <si>
    <t>JABATAN</t>
  </si>
  <si>
    <t>GOL</t>
  </si>
  <si>
    <t>KET</t>
  </si>
  <si>
    <t>GURU</t>
  </si>
  <si>
    <t>Dra. Sri Yuliastuti</t>
  </si>
  <si>
    <t>Dra. Dwi Aspariningsih</t>
  </si>
  <si>
    <t>Drs. Suroso</t>
  </si>
  <si>
    <t>Harsono, S.Pd.</t>
  </si>
  <si>
    <t>Dra. Reni Triestieni</t>
  </si>
  <si>
    <t>Telly Mathilda, S.Pd.</t>
  </si>
  <si>
    <t>Bakhrun, S.Pd.</t>
  </si>
  <si>
    <t>Dra. Endang Sri Hastuti</t>
  </si>
  <si>
    <t>Drs. Doso Atmono</t>
  </si>
  <si>
    <t>Ida Ayu Esti M S.Md.St,S.Pd.</t>
  </si>
  <si>
    <t>Estri Utami, S.Pd.</t>
  </si>
  <si>
    <t>I Wayan Suwarsana</t>
  </si>
  <si>
    <t>Drs. Yusup Sudirman</t>
  </si>
  <si>
    <t>Dra. Riadiani</t>
  </si>
  <si>
    <t>Dwi Tutik Sugiyarti,S.Pd.</t>
  </si>
  <si>
    <t>Kepala Sekolah</t>
  </si>
  <si>
    <t>Bhs. Inggris</t>
  </si>
  <si>
    <t>Biologi</t>
  </si>
  <si>
    <t>BP/BK</t>
  </si>
  <si>
    <t>Ekonomi</t>
  </si>
  <si>
    <t>Fisika</t>
  </si>
  <si>
    <t>Geografi</t>
  </si>
  <si>
    <t>Kimia</t>
  </si>
  <si>
    <t>Matematika</t>
  </si>
  <si>
    <t>Sejarah</t>
  </si>
  <si>
    <t>Sosiologi</t>
  </si>
  <si>
    <t>IV/a</t>
  </si>
  <si>
    <t>III/d</t>
  </si>
  <si>
    <t>III/c</t>
  </si>
  <si>
    <t>III/b</t>
  </si>
  <si>
    <t>III/a</t>
  </si>
  <si>
    <t xml:space="preserve">Lampiran II : </t>
  </si>
  <si>
    <t>DAFTAR TUGAS GURU DALAM PROSES BIMBINGAN DAN KONSELING</t>
  </si>
  <si>
    <t>KELAS</t>
  </si>
  <si>
    <t>Agm. Katolik</t>
  </si>
  <si>
    <t>Agm. Islam</t>
  </si>
  <si>
    <t>Agm. Hindu</t>
  </si>
  <si>
    <t>SISWA</t>
  </si>
  <si>
    <t>JML.</t>
  </si>
  <si>
    <t>Drs. Sukrisno</t>
  </si>
  <si>
    <t>Agm.Kristen</t>
  </si>
  <si>
    <t xml:space="preserve">Lampiran III : </t>
  </si>
  <si>
    <t>DAFTAR TUGAS GURU YANG MENJADI WALI KELAS</t>
  </si>
  <si>
    <t>WALI KELAS</t>
  </si>
  <si>
    <t>Agus Suswanto, S.Pd.</t>
  </si>
  <si>
    <t>6.</t>
  </si>
  <si>
    <t>7.</t>
  </si>
  <si>
    <t>KEPALA SEKOLAH MENENGAH ATAS (SMA) NEGERI 6 YOGYAKARTA</t>
  </si>
  <si>
    <t>Wiwakso Herjanto,S.Pd.</t>
  </si>
  <si>
    <t>Keputusan Kepala SMA N 6 Yogyakarta</t>
  </si>
  <si>
    <t>Drs. H. Harwanto</t>
  </si>
  <si>
    <t>Agustin Susilowati, S.Pd.</t>
  </si>
  <si>
    <t>IV/b</t>
  </si>
  <si>
    <t>X</t>
  </si>
  <si>
    <t>XI</t>
  </si>
  <si>
    <t>XII</t>
  </si>
  <si>
    <t>Dra. Yuani Kusmastiti</t>
  </si>
  <si>
    <t>Undang-Undang nomor 20 tahun 2003 tentang Sistem Pendidikan Nasional;</t>
  </si>
  <si>
    <t>8.</t>
  </si>
  <si>
    <t>Intiyani Mei Herawati, S.Ant.</t>
  </si>
  <si>
    <t>Kepala SMAN 6 Yogyakarta</t>
  </si>
  <si>
    <t>9.</t>
  </si>
  <si>
    <t>Eko Sunaryo, S.Pd.</t>
  </si>
  <si>
    <t>Dra. Edi Kawuryan Sunaringati</t>
  </si>
  <si>
    <t>IPA</t>
  </si>
  <si>
    <t>IPS</t>
  </si>
  <si>
    <t>JUMLAH</t>
  </si>
  <si>
    <t>JABATAN   GURU</t>
  </si>
  <si>
    <t>MATA  PELAJARAN</t>
  </si>
  <si>
    <t>Bhs. Perancis</t>
  </si>
  <si>
    <t>Dengan rahmat Tuhan Yang Maha Esa</t>
  </si>
  <si>
    <t>PEMERINTAH KOTA YOGYAKARTA</t>
  </si>
  <si>
    <t>DINAS PENDIDIKAN</t>
  </si>
  <si>
    <t>Beban kerja guru tersebut tertuang dalam lampiran I keputusan ini;</t>
  </si>
  <si>
    <t>Beban kerja guru BP tertuang dalam lampiran II keputusan ini;</t>
  </si>
  <si>
    <t>Segala biaya yang timbul akibat pelaksanaan tugas ini dibebankan pada anggaran yang sesuai;</t>
  </si>
  <si>
    <t>Dra. Hj. Sri Hartati</t>
  </si>
  <si>
    <t>19590821 198403 2 011</t>
  </si>
  <si>
    <t>19590427 198503 2 007</t>
  </si>
  <si>
    <t>19571201 198710 2 001</t>
  </si>
  <si>
    <t>19590818 198803 1 002</t>
  </si>
  <si>
    <t>19600610 198903 2 002</t>
  </si>
  <si>
    <t>19570502 198903 2 003</t>
  </si>
  <si>
    <t>19640519 198803 2 005</t>
  </si>
  <si>
    <t>19630404 199103 2 004</t>
  </si>
  <si>
    <t>19581022 198602 2 002</t>
  </si>
  <si>
    <t>19590118 198403 1 003</t>
  </si>
  <si>
    <t>19660813 199412 1 004</t>
  </si>
  <si>
    <t>19700530 199512 2 003</t>
  </si>
  <si>
    <t xml:space="preserve">19700605 199802 2 002 </t>
  </si>
  <si>
    <t>19770816 200801 2 013</t>
  </si>
  <si>
    <t>19730218 200801 1 004</t>
  </si>
  <si>
    <t>19680613 200801 2 011</t>
  </si>
  <si>
    <t>19790515 200604 2 011</t>
  </si>
  <si>
    <t>19640215 200701 2 004</t>
  </si>
  <si>
    <t>BEBAN KERJA</t>
  </si>
  <si>
    <t>TUGAS TAMBAHAN</t>
  </si>
  <si>
    <t>JAM MENGAJAR</t>
  </si>
  <si>
    <t>KELAS / MINGGU</t>
  </si>
  <si>
    <t>19540714 198103 2 003</t>
  </si>
  <si>
    <t>19600109 198710 1 001</t>
  </si>
  <si>
    <t>19610124 198803 1 002</t>
  </si>
  <si>
    <t>19600128 198803 2 003</t>
  </si>
  <si>
    <t>19581025 198602 1 003</t>
  </si>
  <si>
    <t>Hj. Muntahiyah, BA</t>
  </si>
  <si>
    <t>19500103 197911 2 001</t>
  </si>
  <si>
    <t>Nanie Pudjiastuti, S.Pd</t>
  </si>
  <si>
    <t>19531212 198003 2 007</t>
  </si>
  <si>
    <t>19631031 198903 1 005</t>
  </si>
  <si>
    <t>19560513 199412 2 001</t>
  </si>
  <si>
    <t>19620504 198803 2 006</t>
  </si>
  <si>
    <t>19580228 198903 1 003</t>
  </si>
  <si>
    <t>19590512 198403 1 009</t>
  </si>
  <si>
    <t>TUGAS SEBAGAI</t>
  </si>
  <si>
    <t>Nguji Mulyono, S.Ag.</t>
  </si>
  <si>
    <t>19640425 200701 1 005</t>
  </si>
  <si>
    <t>Purwanti Susilastuti, S.Pd.</t>
  </si>
  <si>
    <t>19751009 200801 2 005</t>
  </si>
  <si>
    <t>Drs.H. Suhadi Mudjono</t>
  </si>
  <si>
    <t>Bhs. Indonesia</t>
  </si>
  <si>
    <t>Drs. Harwanto</t>
  </si>
  <si>
    <t>Nur Ani Rosmadi, S.S</t>
  </si>
  <si>
    <t>Bhs. Jawa</t>
  </si>
  <si>
    <t>Redita Yuliawanti, S.Pd.</t>
  </si>
  <si>
    <t>Drs. R. Gigih Kuncara</t>
  </si>
  <si>
    <t>P Kn</t>
  </si>
  <si>
    <t>Abdul Rahman, S.Kom.</t>
  </si>
  <si>
    <t>T I K</t>
  </si>
  <si>
    <t>Dra. Hj. Dwi Aspariningsih</t>
  </si>
  <si>
    <t>Drs. H.Suhadi Mudjono, M.SI.</t>
  </si>
  <si>
    <t>19711115 200801 2 006</t>
  </si>
  <si>
    <t>19840529 201001 2 005</t>
  </si>
  <si>
    <t>19790807 201001 1 017</t>
  </si>
  <si>
    <t>10.</t>
  </si>
  <si>
    <t>11.</t>
  </si>
  <si>
    <t>12.</t>
  </si>
  <si>
    <t>Guru Madya</t>
  </si>
  <si>
    <t>Mengetahui :</t>
  </si>
  <si>
    <t>Pengawas Pembina SMAN 6 Yogyakarta</t>
  </si>
  <si>
    <t>19660502 199403 1 004</t>
  </si>
  <si>
    <t>(</t>
  </si>
  <si>
    <t>)</t>
  </si>
  <si>
    <t>Drs. Akhmad Fathoni,M.SI.</t>
  </si>
  <si>
    <t>Theresia Ita Wijayanti</t>
  </si>
  <si>
    <t>19630712 198811 2 001</t>
  </si>
  <si>
    <t>Semester 2</t>
  </si>
  <si>
    <t xml:space="preserve">Yogyakarta, </t>
  </si>
  <si>
    <t>Dra. Sri Istifada, M.Si.</t>
  </si>
  <si>
    <t>NIP. 19600411 198703 2 001</t>
  </si>
  <si>
    <t>Semester 1</t>
  </si>
  <si>
    <t>:</t>
  </si>
  <si>
    <t>Drs. Miftakodin, M.M.</t>
  </si>
  <si>
    <t>1. Ka Dinas Pendidikan Kota Yogyakarta</t>
  </si>
  <si>
    <t>2. Ketua Komite Sekolah SMAN 6 Yogyakarta</t>
  </si>
  <si>
    <t>3. Yang bersangkutan untuk dilaksanakan</t>
  </si>
  <si>
    <t>19680813 199402 1 001</t>
  </si>
  <si>
    <t>Dra. Tri Nugraheni Harsiwiyanti</t>
  </si>
  <si>
    <t>Dra. Juwanti Sardjanah</t>
  </si>
  <si>
    <t>Pendjaskes</t>
  </si>
  <si>
    <t>Drs. Bambang Edy Sulistyanto</t>
  </si>
  <si>
    <t>Tity Setyorini,S.Ag., M.PdI.</t>
  </si>
  <si>
    <t>19870710 201001 2 014</t>
  </si>
  <si>
    <t>Indayati,S.Pd</t>
  </si>
  <si>
    <t>19680126 200801 2 003</t>
  </si>
  <si>
    <t>Veronica Endang Wahyuni,S.Pd.</t>
  </si>
  <si>
    <t>Dra. Sri Lestari</t>
  </si>
  <si>
    <t>19660904 199303 2 006</t>
  </si>
  <si>
    <t>19681103 200604 2 005</t>
  </si>
  <si>
    <t>Drs. Supriyadi</t>
  </si>
  <si>
    <t>19590515 199403 1 002</t>
  </si>
  <si>
    <t>Naban</t>
  </si>
  <si>
    <t>WKS. Ur. Sar. Pras.</t>
  </si>
  <si>
    <t>WKS. Ur. Kurikulum</t>
  </si>
  <si>
    <t>WKS. Ur. Humas</t>
  </si>
  <si>
    <t xml:space="preserve">Pertama </t>
  </si>
  <si>
    <r>
      <t xml:space="preserve">Menetapkan </t>
    </r>
    <r>
      <rPr>
        <b/>
        <sz val="9"/>
        <color indexed="8"/>
        <rFont val="Times New Roman"/>
        <family val="1"/>
      </rPr>
      <t xml:space="preserve">  </t>
    </r>
  </si>
  <si>
    <t>SMA NEGERI 6 YOGYAKARTA</t>
  </si>
  <si>
    <t>KELAS X</t>
  </si>
  <si>
    <t xml:space="preserve"> NO</t>
  </si>
  <si>
    <t>KOMPONEN</t>
  </si>
  <si>
    <t>A</t>
  </si>
  <si>
    <t>Mata Pelajaran</t>
  </si>
  <si>
    <t>Pendidikan Agama</t>
  </si>
  <si>
    <t>Pendidikan Kewarganegaraan</t>
  </si>
  <si>
    <t>Bahasa Indonesia</t>
  </si>
  <si>
    <t>Bahasa Inggris</t>
  </si>
  <si>
    <t>Seni Budaya</t>
  </si>
  <si>
    <t>Pendidikan Jasmani, Olahraga dan Kesehatan</t>
  </si>
  <si>
    <t>Teknologi Informasi dan Komunikasi</t>
  </si>
  <si>
    <t>Keterampilan/Bahasa Asing</t>
  </si>
  <si>
    <t>Bahasa Perancis</t>
  </si>
  <si>
    <t>B</t>
  </si>
  <si>
    <t>Muatan Lokal :</t>
  </si>
  <si>
    <t> 17</t>
  </si>
  <si>
    <t>C</t>
  </si>
  <si>
    <t>Pengembangan Diri :</t>
  </si>
  <si>
    <t>1. BK</t>
  </si>
  <si>
    <t>1*)</t>
  </si>
  <si>
    <t>2. Ekstrakurikuler</t>
  </si>
  <si>
    <t>2*)</t>
  </si>
  <si>
    <t>Jumlah</t>
  </si>
  <si>
    <t>*) Tidak masuk jumlah jam intrakurikuler</t>
  </si>
  <si>
    <t>NIP. 19680813 199402 1 001</t>
  </si>
  <si>
    <t>MATA PELAJARAN</t>
  </si>
  <si>
    <t>Sem 1</t>
  </si>
  <si>
    <t>Sem 2</t>
  </si>
  <si>
    <t>Yogyakarta,</t>
  </si>
  <si>
    <t>Pendidikan Dasar dan Menengah;</t>
  </si>
  <si>
    <t>NIP 19680813 199402 1 001</t>
  </si>
  <si>
    <t>Daerah Istimewa Yogyakarta</t>
  </si>
  <si>
    <t xml:space="preserve">Kepala Sekolah Menengah Atas (SMA) Negeri 6 Yogyakarta, Dinas Pendidikan Kota Yogyakarta </t>
  </si>
  <si>
    <t>Adib Kurniawan, S.Pd.</t>
  </si>
  <si>
    <t>Theresia Irma Kristiani, S.Pd.</t>
  </si>
  <si>
    <t>Peraturan Menteri Pendidikan Nasional nomor 20 tahun 2007 tentang Standar Penilaian;</t>
  </si>
  <si>
    <t>Permenegpan dan RB Nomor 16 Tahun 2009 Tentang Jabatan Fungsional Guru dan Angka Kreditnya;</t>
  </si>
  <si>
    <t>Peraturan Menteri Pendidikan Nasional nomor 19 tahun 2007 tentang Standar Pengelolaan Pendidikan oleh</t>
  </si>
  <si>
    <t>Satuan Pendidikan Dasar dan Menengah;</t>
  </si>
  <si>
    <t>Pada tanggal :</t>
  </si>
  <si>
    <t xml:space="preserve">Seni Budaya </t>
  </si>
  <si>
    <t>a. Bahasa, Sastra, dan Budaya Jawa</t>
  </si>
  <si>
    <t>b. Penelitian</t>
  </si>
  <si>
    <t>Kewarganegaraan</t>
  </si>
  <si>
    <t>Bahasa dan Sastra Indonesia</t>
  </si>
  <si>
    <t>Pendidikan Jasmani Olah Raga dan Kesehatan</t>
  </si>
  <si>
    <t>19730503 199801 2 002</t>
  </si>
  <si>
    <t>IV/c</t>
  </si>
  <si>
    <t>STRUKTUR KURIKULUM</t>
  </si>
  <si>
    <t>KUR. SMA N 6 YK</t>
  </si>
  <si>
    <t>Riyantiarni, S.Pd.</t>
  </si>
  <si>
    <t>KURIKULUM SI</t>
  </si>
  <si>
    <t>-</t>
  </si>
  <si>
    <t>19850906 201001 2 012</t>
  </si>
  <si>
    <t>Nuraini Hikmawati, S.Pd.</t>
  </si>
  <si>
    <t>Hati Setyo Pratiwi, S.Pd</t>
  </si>
  <si>
    <t>SMA NEGERI  6 YOGYAKARTA</t>
  </si>
  <si>
    <t>Jalan C. Simanjuntak no.  2 Yogyakarta 55223 Telepon 0274 513335 / Faximile 0274 544660</t>
  </si>
  <si>
    <t>Andriyani Triwulandari,S.Pd.</t>
  </si>
  <si>
    <t>Ngadinem, S.Pd.</t>
  </si>
  <si>
    <t>19750211 200003 2 001</t>
  </si>
  <si>
    <t>WKS. Ur. Kesiswaan</t>
  </si>
  <si>
    <t>19680513 200801 2 007</t>
  </si>
  <si>
    <t>Drs. Purwo Putranto Wahyuono</t>
  </si>
  <si>
    <t>19581122 198803 1 003</t>
  </si>
  <si>
    <t>Bahasa Jawa</t>
  </si>
  <si>
    <t>Wali Kelas XII-IPA-1</t>
  </si>
  <si>
    <t>Wali Kelas XII-IPA-2</t>
  </si>
  <si>
    <t>Wali Kelas XII-IPA-3</t>
  </si>
  <si>
    <t>Wali Kelas XII-IPA-4</t>
  </si>
  <si>
    <t>Wali Kelas XII-IPA-5</t>
  </si>
  <si>
    <t>Wali Kelas XII-IPA-6</t>
  </si>
  <si>
    <t>Wali Kelas XII-IPS-1</t>
  </si>
  <si>
    <t>Wali Kelas XII-IPS-2</t>
  </si>
  <si>
    <t>Wali Kelas XII-IPS-3</t>
  </si>
  <si>
    <t>Veronika Endang Wahyuni, S.Pd.</t>
  </si>
  <si>
    <t>Theresia Ita Wijayanti,S.Pd.</t>
  </si>
  <si>
    <t>Rr Ratna Prasetyawati, S.Pd</t>
  </si>
  <si>
    <t>Guru Pertama</t>
  </si>
  <si>
    <t>Guru Muda</t>
  </si>
  <si>
    <t>Dhyan Widhyastuti, S.Pd.</t>
  </si>
  <si>
    <t>E_mail: sman6@sman6-yogya.sch.id   Website: sman6-yogya.sch.id</t>
  </si>
  <si>
    <t>XII-IPA-1</t>
  </si>
  <si>
    <t>XII-IPA-2</t>
  </si>
  <si>
    <t>XII-IPA-3</t>
  </si>
  <si>
    <t>XII-IPA-4</t>
  </si>
  <si>
    <t>XII-IPA-5</t>
  </si>
  <si>
    <t>XII-IPA-6</t>
  </si>
  <si>
    <t>TOTAL</t>
  </si>
  <si>
    <t>SASARAN BK</t>
  </si>
  <si>
    <t>Etyk Widjajanti S, S.Pd.</t>
  </si>
  <si>
    <t>The Research School of Jogja</t>
  </si>
  <si>
    <t>SEMESTER GENAP TAHUN PELAJARAN 2014/2015</t>
  </si>
  <si>
    <t>19750818 201406 1001</t>
  </si>
  <si>
    <t>19750818 201406 1 001</t>
  </si>
  <si>
    <t>Dra. Heppy Yermiana</t>
  </si>
  <si>
    <t>19630101 199003 2 003</t>
  </si>
  <si>
    <t>KEPUTUSAN</t>
  </si>
  <si>
    <t xml:space="preserve">bahwa dalam rangka memperlancar pelaksanaan proses belajar mengajar dan kegiatan lainnya di SMA Negeri 6 </t>
  </si>
  <si>
    <t>Yogyakarta, perlu menetapkan pembagian tugas guru dan karyawan;</t>
  </si>
  <si>
    <t>bahwa untuk melaksnakan maksud di atas pada butir a perlu ditetapkan dengan Keputusan Kepala Sekolah</t>
  </si>
  <si>
    <t xml:space="preserve">Peraturan Pemerintah Nomor 19 Tahun 2005 tentang Standar Nasional Pendidikan, sebagaimana telah diubah </t>
  </si>
  <si>
    <t>dengan Peraturan Pemerintah Nomor 32 Tahun 2013;</t>
  </si>
  <si>
    <t>dan Menengah;</t>
  </si>
  <si>
    <t xml:space="preserve">Peraturan Menteri Pendidikan Nasional Nomor 22 tahun 2006 tentang Standar Isi untuk Satuan Pendidikan Dasar </t>
  </si>
  <si>
    <t>Peraturan Menteri Pendidikan Nasional Nomor 23 tahun 2006 tentang Standar Kompetensi Lulusan unutk Satuan</t>
  </si>
  <si>
    <t xml:space="preserve">Peraturan Menteri Pendidikan Nasional Nomor 24 tahun 2006 tentang Pelaksanaan Peraturan Menteri Pendidikan </t>
  </si>
  <si>
    <t>Nasional Nomor 22 tahun 2006 dan nomor 23 tahun 2006;</t>
  </si>
  <si>
    <t>Peraturan Menteri Pendidikan Nasional Nomor 6 tahun 2007 tentang Perubahan Peraturan Menteri Pendidikan</t>
  </si>
  <si>
    <t>Nasional Nomor 24 tahun 2006</t>
  </si>
  <si>
    <t xml:space="preserve">Keputusan Kepala Dinas Pendidikan Kota Yogyakarta Nomor 188/510 tanggal 4 Juli 2013 tentang Pedoman </t>
  </si>
  <si>
    <t>Struktur Organisasi Sekolah di Lingkungan Dinas Pendidikan;</t>
  </si>
  <si>
    <t>Dasar dan Menengah;</t>
  </si>
  <si>
    <t xml:space="preserve">Peraturan Menteri Pendidikan Nasional nomor 41 tahun 2007 tentang Standar Proses untuk Satuan Pendidikan </t>
  </si>
  <si>
    <t>tugas  tambahan lainnya;</t>
  </si>
  <si>
    <t>Keputusan ini  mulai berlaku saat  ditetapkan, dengan catatan apabila ternyata terdapat kekeliruan dalam keputusan</t>
  </si>
  <si>
    <t>ini akan diadakan pembetulan sebagaimana mestinya.</t>
  </si>
  <si>
    <t>Muatan Lokal Wajib di Sekolah/Madrasah;</t>
  </si>
  <si>
    <t xml:space="preserve">Peraturan Gubernur Daerah Istimewa Yogyakarta No. 64/KEP/2013 tentang Mata Pelajaran Bahasa Jawa sebagai </t>
  </si>
  <si>
    <t>TIK</t>
  </si>
  <si>
    <t>X - 1</t>
  </si>
  <si>
    <t>X - 2</t>
  </si>
  <si>
    <t>X - 3</t>
  </si>
  <si>
    <t>X - 4</t>
  </si>
  <si>
    <t>X - 5</t>
  </si>
  <si>
    <t>X - 6</t>
  </si>
  <si>
    <t>X - 7</t>
  </si>
  <si>
    <t>X - 8</t>
  </si>
  <si>
    <t>X - 9</t>
  </si>
  <si>
    <t>XI-IPA-1</t>
  </si>
  <si>
    <t>XI-IPA-2</t>
  </si>
  <si>
    <t>XI-IPA-3</t>
  </si>
  <si>
    <t>XI-IPA-4</t>
  </si>
  <si>
    <t>XI-IPA-5</t>
  </si>
  <si>
    <t>XI-IPA-6</t>
  </si>
  <si>
    <t>XI-IPS-1</t>
  </si>
  <si>
    <t>XI-IPS-2</t>
  </si>
  <si>
    <t>XII-IPS-1</t>
  </si>
  <si>
    <t>XII-IPS-2</t>
  </si>
  <si>
    <t>XII-IPS-3</t>
  </si>
  <si>
    <t>Pembagian tugas wali kelas tertuang dalam lampiran III keputusan ini;</t>
  </si>
  <si>
    <t>Wali Kelas X-1</t>
  </si>
  <si>
    <t>Wali Kelas X-2</t>
  </si>
  <si>
    <t>Wali Kelas X-3</t>
  </si>
  <si>
    <t>Wali Kelas X-4</t>
  </si>
  <si>
    <t>Wali Kelas X-5</t>
  </si>
  <si>
    <t>Wali Kelas X-6</t>
  </si>
  <si>
    <t>Wali Kelas X-7</t>
  </si>
  <si>
    <t>Wali Kelas X-8</t>
  </si>
  <si>
    <t>Wali Kelas X-9</t>
  </si>
  <si>
    <t>Wali Kelas XI-IPS-1</t>
  </si>
  <si>
    <t>Wali Kelas XI-IPS-2</t>
  </si>
  <si>
    <t>Wali Kelas XI-IPA-1</t>
  </si>
  <si>
    <t>Wali Kelas XI-IPA-2</t>
  </si>
  <si>
    <t>Wali Kelas XI-IPA-3</t>
  </si>
  <si>
    <t>Wali Kelas XI-IPA-4</t>
  </si>
  <si>
    <t>Wali Kelas XI-IPA-5</t>
  </si>
  <si>
    <t>Wali Kelas XI-IPA-6</t>
  </si>
  <si>
    <t>Kelas XII - IPS</t>
  </si>
  <si>
    <t>Kelas XII - IPA</t>
  </si>
  <si>
    <t>SEMESTER GENAP TAHUN PELAJARAN 2014/ 2015</t>
  </si>
  <si>
    <t>19750706 201406 2 002</t>
  </si>
  <si>
    <t>*1)</t>
  </si>
  <si>
    <t>Kelas XI IPA</t>
  </si>
  <si>
    <t>Semester Gasal</t>
  </si>
  <si>
    <t xml:space="preserve">Keputusan Kepala Dinas Pendidikan Kota Yogyakarta Nomor 188/673  tentang Pedoman Penyusunan Kalender </t>
  </si>
  <si>
    <t>Beban Kerja Guru Tahun Pelajaran 2015/2016</t>
  </si>
  <si>
    <t>Pendidikan Bagi Satuan Pendidikan di Kota Yogyakarta Tahun Pelajaran 2015/2016;</t>
  </si>
  <si>
    <t>Beban  kerja  guru  semester Gasal tahun  pelajaran  2015/2016  meliputi kewajiban  tatap  muka /mengajar dan</t>
  </si>
  <si>
    <t>Dwi Ariani Astuti, S.Pd.</t>
  </si>
  <si>
    <t>19750701 201001 2 005</t>
  </si>
  <si>
    <t>Dasar-Dasar Penelitian</t>
  </si>
  <si>
    <t>24 Juli 2015</t>
  </si>
  <si>
    <t>Nomor : 188/848</t>
  </si>
  <si>
    <t>Beban Kerja Guru Semester Gasal Tahun Pelajaran 2015/2016:</t>
  </si>
  <si>
    <t>XI-IPA-7</t>
  </si>
  <si>
    <t>Wali X 8</t>
  </si>
  <si>
    <t>Wali X1</t>
  </si>
  <si>
    <t>Wali X2</t>
  </si>
  <si>
    <t>Wali X3</t>
  </si>
  <si>
    <t>Wali X4</t>
  </si>
  <si>
    <t>Wali X5</t>
  </si>
  <si>
    <t>Wali X6</t>
  </si>
  <si>
    <t>Nuraini Hikmawati</t>
  </si>
  <si>
    <t>Wali X7</t>
  </si>
  <si>
    <t>Wali X9</t>
  </si>
  <si>
    <t>Wali XI IPA 1</t>
  </si>
  <si>
    <t>Wali XI IPA 2</t>
  </si>
  <si>
    <t>Wali XI IPA 3</t>
  </si>
  <si>
    <t>Wali XI IPA 4</t>
  </si>
  <si>
    <t>Wali XI IPA 5</t>
  </si>
  <si>
    <t>Wali XI IPA 6</t>
  </si>
  <si>
    <t>WAli XI IPS 1</t>
  </si>
  <si>
    <t>WAli XI IPS 2</t>
  </si>
  <si>
    <t>Agustin Susilowati, S Pd</t>
  </si>
  <si>
    <t>Wali XII IPA 1</t>
  </si>
  <si>
    <t>Wali XII IPA 2</t>
  </si>
  <si>
    <t>Dra. Hj.Reni Triestieni</t>
  </si>
  <si>
    <t>Wali XII IPA 3</t>
  </si>
  <si>
    <t>Wali XII IPA 4</t>
  </si>
  <si>
    <t>Wali XII IPA 5</t>
  </si>
  <si>
    <t>Wali XII IPA 6</t>
  </si>
  <si>
    <t>H. Bakhrun, S.Pd.</t>
  </si>
  <si>
    <t>Wali XII IPS 1</t>
  </si>
  <si>
    <t>Wali XII IPS 2</t>
  </si>
  <si>
    <t>Wali XII IPS 3</t>
  </si>
  <si>
    <t>Dra. Hj. Reni Triestieni</t>
  </si>
  <si>
    <t>Wali Kelas XI-IPA-7</t>
  </si>
  <si>
    <t>Yogyakarta, 25 Juli 2015</t>
  </si>
  <si>
    <t>Kelas XI IPS</t>
  </si>
  <si>
    <t>PROGRAM :ILMU PENGETAHUAN SOSIAL</t>
  </si>
  <si>
    <t>PROGRAM :ILMU PENGETAHUAN ALAM</t>
  </si>
  <si>
    <t xml:space="preserve">Ke dua  </t>
  </si>
  <si>
    <t xml:space="preserve">Ke tiga  </t>
  </si>
  <si>
    <t xml:space="preserve">Ke empat  </t>
  </si>
  <si>
    <t xml:space="preserve">Ke lima    </t>
  </si>
  <si>
    <t xml:space="preserve">Ke enam   </t>
  </si>
  <si>
    <t>Ke tujuh</t>
  </si>
  <si>
    <t>SEMESTER GASAL TAHUN PELAJARAN 2015/2016</t>
  </si>
  <si>
    <t xml:space="preserve">Lampiran IV : </t>
  </si>
  <si>
    <t>Pengampu khusus DP</t>
  </si>
  <si>
    <t>Yulius Guntur Vembrianto, S.Pd.</t>
  </si>
  <si>
    <t>Dra. Hj. Eni Widayanti, M.Eng.</t>
  </si>
  <si>
    <t>GTT</t>
  </si>
  <si>
    <t>Wali Kelas XII IPA 5</t>
  </si>
  <si>
    <t>Wali Kelas X1</t>
  </si>
  <si>
    <t>Wali Kelas XII IPS 2</t>
  </si>
  <si>
    <t>Wali Kelas XI IPA 3</t>
  </si>
  <si>
    <t>Wali Kelas XII IPA 2</t>
  </si>
  <si>
    <t>Wali Kelas XI IPS 2</t>
  </si>
  <si>
    <t>Wali Kelas XII IPS 3</t>
  </si>
  <si>
    <t>Wali Kelas XII IPA 6</t>
  </si>
  <si>
    <t>Wali Kelas XII IPS 1</t>
  </si>
  <si>
    <t>Wali Kelas X 8</t>
  </si>
  <si>
    <t>Wali Kelas XII IPA 3</t>
  </si>
  <si>
    <t>Wali Kelas X9</t>
  </si>
  <si>
    <t>Wali Kelas XI IPA 4</t>
  </si>
  <si>
    <t>Wali Kelas XII IPA 1</t>
  </si>
  <si>
    <t>Wali Kelas XI IPS 1</t>
  </si>
  <si>
    <t>Wali Kelas XI IPA 1</t>
  </si>
  <si>
    <t>Wali Kelas XII IPA 4</t>
  </si>
  <si>
    <t>Wali Kelas XI IPA 2</t>
  </si>
  <si>
    <t>Wali Kelas X6</t>
  </si>
  <si>
    <t>Wali Kelas X3</t>
  </si>
  <si>
    <t>Wali Kelas XI IPA 6</t>
  </si>
  <si>
    <t>Wali Kelas X2</t>
  </si>
  <si>
    <t>Wali Kelas XI IPA 5</t>
  </si>
  <si>
    <t>Wali Kelas X5</t>
  </si>
  <si>
    <t>Wali Kelas XI IPA 7</t>
  </si>
  <si>
    <t>Wali Kelas X7</t>
  </si>
  <si>
    <t>Wali Kelas X4</t>
  </si>
  <si>
    <t>19860312 201001 2 010</t>
  </si>
  <si>
    <t>TUGAS</t>
  </si>
  <si>
    <t>KETERANGAN</t>
  </si>
  <si>
    <t>KODE</t>
  </si>
  <si>
    <t>Wali kelas X4</t>
  </si>
  <si>
    <t>Wali kelas X5</t>
  </si>
  <si>
    <t>Wali kelas XI IPA4</t>
  </si>
  <si>
    <t>Wali kelas XI IPA5</t>
  </si>
  <si>
    <t>Wali kelas XI IPS 1</t>
  </si>
  <si>
    <t>DAFTAR PENGAMPU DAN PENANGGUNG JAWAB MUATAN LOKAL DASAR-DASAR PENELITIAN (DP)</t>
  </si>
  <si>
    <t>Bayu Kanugrahan Luknanto</t>
  </si>
  <si>
    <t>Zakaria Abdur Rahman</t>
  </si>
  <si>
    <t>Hesti Kusumaningrum</t>
  </si>
  <si>
    <t>Rizqi Ramadhani</t>
  </si>
  <si>
    <t>Muhammad Rizal Afif</t>
  </si>
  <si>
    <t>Pengampu materi Mulok DP</t>
  </si>
  <si>
    <t>Medali Perak ISPO</t>
  </si>
  <si>
    <t>Prestasi tertinggi NYIA</t>
  </si>
  <si>
    <t>Prestasi tertinggi  ICYS</t>
  </si>
  <si>
    <t>Penanggung jawab Mulok DP kelas X5, XI IPA3, dan kelas XI IPS 2</t>
  </si>
  <si>
    <t>Penanggung jawab Mulok DP  kelas X4, X8, XI IPA 1,dan kelas  XI IPA 6</t>
  </si>
  <si>
    <t>Penanggung jawab Mulok DP kelas X1, X6, XI IPA 4, dan kelas XI IPA 7</t>
  </si>
  <si>
    <t>Penanggung jawab Mulok DP kelas X2, X7, XI IPS1, dan kelas XI IPA 2</t>
  </si>
  <si>
    <t>Penanggung jawab Mulok DP kelas X3, X9, dan kelas XI IPA 5</t>
  </si>
  <si>
    <t xml:space="preserve">Pembagian tugas pengampu dan penanggung jawab muatan lokal Dasar-Dasar Penelitian tertuang dalam lampiran </t>
  </si>
  <si>
    <t>IV keputusan ini;</t>
  </si>
  <si>
    <t>Adelia Lina Oktarisa</t>
  </si>
  <si>
    <t>19770514 200801 2 015</t>
  </si>
  <si>
    <t>Damar Widiyani, S.Pd.</t>
  </si>
  <si>
    <t>Eny Sukesi, S.Pd</t>
  </si>
  <si>
    <t>19561223 198203 2 005</t>
  </si>
  <si>
    <t>Nambah Jam</t>
  </si>
  <si>
    <t>Dra. Edi KawuryanSunaringati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</si>
</sst>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Zurich LtCn BT"/>
      <family val="2"/>
    </font>
    <font>
      <sz val="10"/>
      <name val="Arial"/>
      <family val="2"/>
    </font>
    <font>
      <sz val="10"/>
      <name val="Arial"/>
      <family val="2"/>
    </font>
    <font>
      <sz val="9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Tahoma"/>
      <family val="2"/>
    </font>
    <font>
      <sz val="9"/>
      <color indexed="8"/>
      <name val="Helvetica"/>
    </font>
    <font>
      <sz val="10"/>
      <name val="Tahoma"/>
      <family val="2"/>
    </font>
    <font>
      <b/>
      <sz val="10"/>
      <name val="Tahoma"/>
      <family val="2"/>
    </font>
    <font>
      <sz val="14"/>
      <color indexed="8"/>
      <name val="Helvetica"/>
    </font>
    <font>
      <sz val="11"/>
      <name val="Tahoma"/>
      <family val="2"/>
    </font>
    <font>
      <b/>
      <sz val="9"/>
      <color indexed="8"/>
      <name val="Helvetica"/>
    </font>
    <font>
      <b/>
      <sz val="9"/>
      <color indexed="8"/>
      <name val="Times New Roman"/>
      <family val="1"/>
    </font>
    <font>
      <sz val="12"/>
      <name val="Times New Roman"/>
      <family val="1"/>
    </font>
    <font>
      <sz val="8"/>
      <name val="Tahoma"/>
      <family val="2"/>
    </font>
    <font>
      <sz val="10"/>
      <name val="Times New Roman"/>
      <family val="1"/>
    </font>
    <font>
      <b/>
      <sz val="9"/>
      <name val="Tahoma"/>
      <family val="2"/>
    </font>
    <font>
      <sz val="11"/>
      <color theme="1"/>
      <name val="Arial"/>
      <family val="2"/>
    </font>
    <font>
      <sz val="9"/>
      <color indexed="8"/>
      <name val="Tahoma"/>
      <family val="2"/>
    </font>
    <font>
      <shadow/>
      <sz val="9"/>
      <name val="Tahoma"/>
      <family val="2"/>
    </font>
    <font>
      <b/>
      <u/>
      <sz val="9"/>
      <name val="Tahoma"/>
      <family val="2"/>
    </font>
    <font>
      <u/>
      <sz val="9"/>
      <name val="Tahoma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b/>
      <sz val="9"/>
      <color theme="1"/>
      <name val="Arial"/>
      <family val="2"/>
    </font>
    <font>
      <b/>
      <sz val="14"/>
      <name val="Blackadder ITC"/>
      <family val="5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9"/>
      <color rgb="FF000000"/>
      <name val="Tahoma"/>
      <family val="2"/>
    </font>
    <font>
      <sz val="1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362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/>
    <xf numFmtId="0" fontId="3" fillId="0" borderId="1" xfId="0" quotePrefix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/>
    <xf numFmtId="0" fontId="8" fillId="0" borderId="0" xfId="0" applyFont="1"/>
    <xf numFmtId="0" fontId="4" fillId="0" borderId="10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left" indent="9"/>
    </xf>
    <xf numFmtId="0" fontId="16" fillId="0" borderId="0" xfId="0" applyFont="1"/>
    <xf numFmtId="0" fontId="13" fillId="0" borderId="0" xfId="0" applyFont="1" applyAlignment="1">
      <alignment horizontal="justify"/>
    </xf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0" fillId="0" borderId="8" xfId="0" applyFont="1" applyBorder="1"/>
    <xf numFmtId="0" fontId="4" fillId="0" borderId="1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Fill="1"/>
    <xf numFmtId="0" fontId="10" fillId="0" borderId="1" xfId="0" applyFont="1" applyBorder="1" applyAlignment="1">
      <alignment horizontal="center" vertical="center"/>
    </xf>
    <xf numFmtId="0" fontId="0" fillId="0" borderId="0" xfId="0" applyFill="1"/>
    <xf numFmtId="0" fontId="22" fillId="0" borderId="16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0" fontId="12" fillId="0" borderId="9" xfId="0" applyFont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/>
    <xf numFmtId="0" fontId="8" fillId="0" borderId="0" xfId="0" applyFont="1" applyFill="1"/>
    <xf numFmtId="0" fontId="0" fillId="0" borderId="0" xfId="0" applyAlignment="1"/>
    <xf numFmtId="0" fontId="4" fillId="0" borderId="0" xfId="0" applyFont="1" applyAlignment="1"/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4" fillId="0" borderId="0" xfId="0" applyFont="1" applyAlignment="1"/>
    <xf numFmtId="0" fontId="1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9" fillId="0" borderId="0" xfId="0" applyFont="1" applyBorder="1" applyAlignment="1"/>
    <xf numFmtId="1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/>
    <xf numFmtId="0" fontId="2" fillId="0" borderId="0" xfId="0" applyFont="1" applyFill="1"/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12" fillId="0" borderId="0" xfId="0" quotePrefix="1" applyFont="1"/>
    <xf numFmtId="0" fontId="12" fillId="0" borderId="0" xfId="0" applyFont="1" applyFill="1"/>
    <xf numFmtId="0" fontId="25" fillId="0" borderId="0" xfId="0" applyFont="1"/>
    <xf numFmtId="0" fontId="12" fillId="0" borderId="13" xfId="0" applyFont="1" applyBorder="1"/>
    <xf numFmtId="0" fontId="12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4" fillId="0" borderId="0" xfId="0" applyFont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15" xfId="0" applyBorder="1"/>
    <xf numFmtId="0" fontId="2" fillId="0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  <xf numFmtId="0" fontId="31" fillId="0" borderId="1" xfId="0" applyFont="1" applyBorder="1" applyAlignment="1">
      <alignment horizontal="right"/>
    </xf>
    <xf numFmtId="0" fontId="31" fillId="0" borderId="1" xfId="0" applyFont="1" applyBorder="1"/>
    <xf numFmtId="0" fontId="20" fillId="0" borderId="9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1" fillId="0" borderId="2" xfId="0" applyFont="1" applyBorder="1" applyAlignment="1">
      <alignment horizontal="right"/>
    </xf>
    <xf numFmtId="0" fontId="31" fillId="0" borderId="7" xfId="0" applyFont="1" applyBorder="1"/>
    <xf numFmtId="0" fontId="31" fillId="0" borderId="14" xfId="0" applyFont="1" applyBorder="1"/>
    <xf numFmtId="0" fontId="31" fillId="0" borderId="3" xfId="0" applyFont="1" applyBorder="1"/>
    <xf numFmtId="0" fontId="31" fillId="0" borderId="0" xfId="0" applyFont="1" applyBorder="1"/>
    <xf numFmtId="0" fontId="30" fillId="0" borderId="7" xfId="0" applyFont="1" applyBorder="1" applyAlignment="1">
      <alignment horizontal="center"/>
    </xf>
    <xf numFmtId="0" fontId="30" fillId="0" borderId="7" xfId="0" applyFont="1" applyBorder="1"/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1" fillId="0" borderId="0" xfId="0" applyFont="1" applyAlignment="1">
      <alignment horizontal="left" indent="2"/>
    </xf>
    <xf numFmtId="0" fontId="20" fillId="0" borderId="0" xfId="0" applyFont="1" applyFill="1"/>
    <xf numFmtId="0" fontId="31" fillId="0" borderId="0" xfId="0" applyFont="1"/>
    <xf numFmtId="0" fontId="20" fillId="0" borderId="0" xfId="0" applyFont="1"/>
    <xf numFmtId="0" fontId="32" fillId="0" borderId="0" xfId="0" applyFont="1" applyFill="1"/>
    <xf numFmtId="164" fontId="2" fillId="0" borderId="1" xfId="0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3" fillId="0" borderId="1" xfId="0" applyFont="1" applyBorder="1" applyAlignment="1">
      <alignment horizontal="center" wrapText="1"/>
    </xf>
    <xf numFmtId="0" fontId="33" fillId="0" borderId="1" xfId="0" applyFont="1" applyBorder="1" applyAlignment="1">
      <alignment horizontal="left" wrapText="1"/>
    </xf>
    <xf numFmtId="0" fontId="34" fillId="0" borderId="1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4" fillId="0" borderId="1" xfId="0" applyFont="1" applyBorder="1" applyAlignment="1">
      <alignment wrapText="1"/>
    </xf>
    <xf numFmtId="0" fontId="34" fillId="0" borderId="9" xfId="0" applyFont="1" applyBorder="1"/>
    <xf numFmtId="0" fontId="34" fillId="0" borderId="1" xfId="0" applyFont="1" applyBorder="1"/>
    <xf numFmtId="0" fontId="34" fillId="0" borderId="2" xfId="0" applyFont="1" applyBorder="1" applyAlignment="1">
      <alignment wrapText="1"/>
    </xf>
    <xf numFmtId="0" fontId="33" fillId="0" borderId="7" xfId="0" applyFont="1" applyBorder="1" applyAlignment="1">
      <alignment horizontal="left" wrapText="1"/>
    </xf>
    <xf numFmtId="0" fontId="34" fillId="0" borderId="10" xfId="0" applyFont="1" applyBorder="1" applyAlignment="1">
      <alignment horizontal="center" wrapText="1"/>
    </xf>
    <xf numFmtId="0" fontId="34" fillId="0" borderId="3" xfId="0" applyFont="1" applyBorder="1" applyAlignment="1">
      <alignment wrapText="1"/>
    </xf>
    <xf numFmtId="0" fontId="34" fillId="0" borderId="11" xfId="0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0" fontId="33" fillId="0" borderId="3" xfId="0" applyFont="1" applyBorder="1" applyAlignment="1">
      <alignment horizontal="left" wrapText="1"/>
    </xf>
    <xf numFmtId="0" fontId="33" fillId="0" borderId="4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34" fillId="0" borderId="12" xfId="0" applyFont="1" applyBorder="1" applyAlignment="1">
      <alignment wrapText="1"/>
    </xf>
    <xf numFmtId="0" fontId="34" fillId="0" borderId="0" xfId="0" applyFont="1" applyAlignment="1">
      <alignment horizontal="justify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35" fillId="0" borderId="0" xfId="0" applyFont="1" applyFill="1"/>
    <xf numFmtId="0" fontId="34" fillId="0" borderId="1" xfId="0" applyFont="1" applyBorder="1" applyAlignment="1">
      <alignment horizontal="left" wrapText="1"/>
    </xf>
    <xf numFmtId="0" fontId="34" fillId="0" borderId="1" xfId="0" applyFont="1" applyBorder="1" applyAlignment="1">
      <alignment horizontal="center" vertical="top" wrapText="1"/>
    </xf>
    <xf numFmtId="0" fontId="34" fillId="0" borderId="17" xfId="0" applyFont="1" applyBorder="1" applyAlignment="1">
      <alignment horizontal="center" wrapText="1"/>
    </xf>
    <xf numFmtId="0" fontId="34" fillId="0" borderId="0" xfId="0" applyFont="1" applyBorder="1"/>
    <xf numFmtId="0" fontId="33" fillId="0" borderId="2" xfId="0" applyFont="1" applyBorder="1" applyAlignment="1">
      <alignment horizontal="left" wrapText="1"/>
    </xf>
    <xf numFmtId="0" fontId="33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 wrapText="1"/>
    </xf>
    <xf numFmtId="0" fontId="34" fillId="0" borderId="4" xfId="0" applyFont="1" applyBorder="1"/>
    <xf numFmtId="0" fontId="34" fillId="0" borderId="6" xfId="0" applyFont="1" applyBorder="1"/>
    <xf numFmtId="0" fontId="34" fillId="0" borderId="9" xfId="0" applyFont="1" applyBorder="1" applyAlignment="1">
      <alignment horizontal="center" wrapText="1"/>
    </xf>
    <xf numFmtId="0" fontId="33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2" xfId="0" applyFont="1" applyBorder="1" applyAlignment="1">
      <alignment horizontal="left" wrapText="1"/>
    </xf>
    <xf numFmtId="0" fontId="33" fillId="0" borderId="3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9" fillId="0" borderId="0" xfId="0" applyFont="1" applyAlignment="1"/>
    <xf numFmtId="0" fontId="37" fillId="0" borderId="0" xfId="0" applyFont="1" applyAlignment="1">
      <alignment vertical="center"/>
    </xf>
    <xf numFmtId="0" fontId="8" fillId="0" borderId="0" xfId="0" applyFont="1" applyAlignment="1"/>
    <xf numFmtId="0" fontId="39" fillId="0" borderId="0" xfId="2" applyFont="1" applyBorder="1" applyAlignment="1" applyProtection="1"/>
    <xf numFmtId="0" fontId="8" fillId="0" borderId="8" xfId="0" applyFont="1" applyFill="1" applyBorder="1" applyAlignment="1">
      <alignment horizontal="left"/>
    </xf>
    <xf numFmtId="0" fontId="8" fillId="0" borderId="15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40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8" fillId="0" borderId="15" xfId="0" applyFont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8" xfId="0" applyFont="1" applyFill="1" applyBorder="1" applyAlignment="1">
      <alignment horizontal="left" vertical="center"/>
    </xf>
    <xf numFmtId="0" fontId="41" fillId="0" borderId="1" xfId="0" applyFont="1" applyFill="1" applyBorder="1"/>
    <xf numFmtId="0" fontId="41" fillId="0" borderId="8" xfId="0" applyFont="1" applyFill="1" applyBorder="1" applyAlignment="1">
      <alignment horizontal="left"/>
    </xf>
    <xf numFmtId="0" fontId="41" fillId="0" borderId="8" xfId="0" applyFont="1" applyFill="1" applyBorder="1"/>
    <xf numFmtId="0" fontId="17" fillId="0" borderId="1" xfId="0" quotePrefix="1" applyFont="1" applyFill="1" applyBorder="1" applyAlignment="1">
      <alignment horizontal="left"/>
    </xf>
    <xf numFmtId="0" fontId="41" fillId="0" borderId="1" xfId="0" applyFont="1" applyFill="1" applyBorder="1" applyAlignment="1">
      <alignment horizontal="left"/>
    </xf>
    <xf numFmtId="0" fontId="4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5" fillId="0" borderId="0" xfId="0" applyFont="1" applyFill="1"/>
    <xf numFmtId="0" fontId="0" fillId="0" borderId="1" xfId="0" applyFill="1" applyBorder="1"/>
    <xf numFmtId="0" fontId="12" fillId="0" borderId="0" xfId="0" quotePrefix="1" applyFont="1" applyAlignment="1">
      <alignment horizontal="left"/>
    </xf>
    <xf numFmtId="0" fontId="26" fillId="0" borderId="0" xfId="1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0" fontId="39" fillId="0" borderId="13" xfId="2" applyFont="1" applyBorder="1" applyAlignment="1" applyProtection="1"/>
    <xf numFmtId="0" fontId="30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33" fillId="0" borderId="9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14" xfId="0" applyBorder="1"/>
    <xf numFmtId="0" fontId="0" fillId="0" borderId="6" xfId="0" applyBorder="1"/>
    <xf numFmtId="0" fontId="12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NumberFormat="1" applyFont="1" applyBorder="1"/>
    <xf numFmtId="164" fontId="10" fillId="0" borderId="1" xfId="0" applyNumberFormat="1" applyFont="1" applyBorder="1"/>
    <xf numFmtId="0" fontId="10" fillId="0" borderId="1" xfId="0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left"/>
    </xf>
    <xf numFmtId="164" fontId="10" fillId="0" borderId="1" xfId="0" applyNumberFormat="1" applyFont="1" applyFill="1" applyBorder="1"/>
    <xf numFmtId="0" fontId="10" fillId="0" borderId="1" xfId="0" applyFont="1" applyFill="1" applyBorder="1"/>
    <xf numFmtId="0" fontId="10" fillId="0" borderId="1" xfId="0" applyNumberFormat="1" applyFont="1" applyFill="1" applyBorder="1"/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8" fillId="0" borderId="1" xfId="0" applyNumberFormat="1" applyFont="1" applyBorder="1"/>
    <xf numFmtId="164" fontId="8" fillId="0" borderId="1" xfId="0" applyNumberFormat="1" applyFont="1" applyBorder="1"/>
    <xf numFmtId="0" fontId="8" fillId="0" borderId="1" xfId="0" applyFont="1" applyBorder="1"/>
    <xf numFmtId="164" fontId="8" fillId="0" borderId="1" xfId="0" applyNumberFormat="1" applyFont="1" applyFill="1" applyBorder="1"/>
    <xf numFmtId="0" fontId="8" fillId="0" borderId="1" xfId="0" applyNumberFormat="1" applyFont="1" applyFill="1" applyBorder="1"/>
    <xf numFmtId="0" fontId="3" fillId="0" borderId="1" xfId="0" quotePrefix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8" fillId="0" borderId="8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2" fillId="0" borderId="0" xfId="0" applyFont="1"/>
    <xf numFmtId="0" fontId="41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9" fillId="0" borderId="13" xfId="2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1" fillId="0" borderId="2" xfId="0" applyFont="1" applyBorder="1" applyAlignment="1">
      <alignment horizontal="right" vertical="center"/>
    </xf>
    <xf numFmtId="0" fontId="31" fillId="0" borderId="5" xfId="0" applyFont="1" applyBorder="1" applyAlignment="1">
      <alignment horizontal="right" vertical="center"/>
    </xf>
    <xf numFmtId="0" fontId="31" fillId="0" borderId="2" xfId="0" applyFont="1" applyBorder="1" applyAlignment="1">
      <alignment vertical="top" wrapText="1"/>
    </xf>
    <xf numFmtId="0" fontId="31" fillId="0" borderId="5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9" fillId="0" borderId="0" xfId="2" applyFont="1" applyBorder="1" applyAlignment="1" applyProtection="1">
      <alignment horizontal="center"/>
    </xf>
    <xf numFmtId="0" fontId="33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3" fillId="0" borderId="12" xfId="0" applyFont="1" applyBorder="1" applyAlignment="1">
      <alignment horizontal="center" wrapText="1"/>
    </xf>
    <xf numFmtId="0" fontId="33" fillId="0" borderId="5" xfId="0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34" fillId="0" borderId="19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0" xfId="0" applyFont="1" applyAlignment="1">
      <alignment horizont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wrapText="1"/>
    </xf>
    <xf numFmtId="0" fontId="33" fillId="0" borderId="1" xfId="0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33" fillId="0" borderId="8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34" fillId="0" borderId="1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34" fillId="0" borderId="1" xfId="0" applyFont="1" applyBorder="1" applyAlignment="1">
      <alignment horizontal="left" wrapText="1"/>
    </xf>
    <xf numFmtId="0" fontId="34" fillId="0" borderId="2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Normal 2" xfId="1"/>
  </cellStyles>
  <dxfs count="81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CC66F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CC66F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CC66FF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533400</xdr:colOff>
      <xdr:row>70</xdr:row>
      <xdr:rowOff>9525</xdr:rowOff>
    </xdr:from>
    <xdr:to>
      <xdr:col>23</xdr:col>
      <xdr:colOff>247650</xdr:colOff>
      <xdr:row>72</xdr:row>
      <xdr:rowOff>104775</xdr:rowOff>
    </xdr:to>
    <xdr:pic>
      <xdr:nvPicPr>
        <xdr:cNvPr id="1064" name="Picture 2" descr="PAK RU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25300" y="10772775"/>
          <a:ext cx="15430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295275</xdr:colOff>
      <xdr:row>68</xdr:row>
      <xdr:rowOff>0</xdr:rowOff>
    </xdr:from>
    <xdr:to>
      <xdr:col>35</xdr:col>
      <xdr:colOff>76200</xdr:colOff>
      <xdr:row>71</xdr:row>
      <xdr:rowOff>28575</xdr:rowOff>
    </xdr:to>
    <xdr:pic>
      <xdr:nvPicPr>
        <xdr:cNvPr id="1065" name="Picture 3" descr="TT BU ENDA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240500" y="9515475"/>
          <a:ext cx="1000125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428625</xdr:colOff>
      <xdr:row>0</xdr:row>
      <xdr:rowOff>76200</xdr:rowOff>
    </xdr:from>
    <xdr:to>
      <xdr:col>1</xdr:col>
      <xdr:colOff>129540</xdr:colOff>
      <xdr:row>3</xdr:row>
      <xdr:rowOff>9526</xdr:rowOff>
    </xdr:to>
    <xdr:pic>
      <xdr:nvPicPr>
        <xdr:cNvPr id="4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76200"/>
          <a:ext cx="381000" cy="50482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390525</xdr:colOff>
      <xdr:row>42</xdr:row>
      <xdr:rowOff>9525</xdr:rowOff>
    </xdr:from>
    <xdr:to>
      <xdr:col>16</xdr:col>
      <xdr:colOff>19050</xdr:colOff>
      <xdr:row>44</xdr:row>
      <xdr:rowOff>66675</xdr:rowOff>
    </xdr:to>
    <xdr:pic>
      <xdr:nvPicPr>
        <xdr:cNvPr id="3093" name="Picture 1" descr="PAK RU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82050" y="7410450"/>
          <a:ext cx="14573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64</xdr:row>
      <xdr:rowOff>19050</xdr:rowOff>
    </xdr:from>
    <xdr:to>
      <xdr:col>11</xdr:col>
      <xdr:colOff>123825</xdr:colOff>
      <xdr:row>67</xdr:row>
      <xdr:rowOff>19050</xdr:rowOff>
    </xdr:to>
    <xdr:pic>
      <xdr:nvPicPr>
        <xdr:cNvPr id="4118" name="Picture 2" descr="PAK RU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24950" y="10125075"/>
          <a:ext cx="14573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76200</xdr:rowOff>
    </xdr:from>
    <xdr:to>
      <xdr:col>1</xdr:col>
      <xdr:colOff>403860</xdr:colOff>
      <xdr:row>3</xdr:row>
      <xdr:rowOff>78106</xdr:rowOff>
    </xdr:to>
    <xdr:pic>
      <xdr:nvPicPr>
        <xdr:cNvPr id="3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76200"/>
          <a:ext cx="401955" cy="504826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76200</xdr:rowOff>
    </xdr:from>
    <xdr:to>
      <xdr:col>1</xdr:col>
      <xdr:colOff>403860</xdr:colOff>
      <xdr:row>4</xdr:row>
      <xdr:rowOff>1906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" y="76200"/>
          <a:ext cx="401955" cy="59626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a6@sman6-yogya.sch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ma6@sman6-yogya.sch.i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ma6@sman6-yogy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view="pageBreakPreview" topLeftCell="A64" zoomScaleNormal="100" zoomScaleSheetLayoutView="100" workbookViewId="0">
      <selection activeCell="N52" sqref="N52"/>
    </sheetView>
  </sheetViews>
  <sheetFormatPr defaultColWidth="9.109375" defaultRowHeight="13.2"/>
  <cols>
    <col min="1" max="1" width="10.21875" style="35" customWidth="1"/>
    <col min="2" max="2" width="2.6640625" style="35" customWidth="1"/>
    <col min="3" max="3" width="2.5546875" style="35" customWidth="1"/>
    <col min="4" max="4" width="7.88671875" style="35" customWidth="1"/>
    <col min="5" max="5" width="10.5546875" style="35" customWidth="1"/>
    <col min="6" max="6" width="5.5546875" style="35" customWidth="1"/>
    <col min="7" max="7" width="6.109375" style="35" customWidth="1"/>
    <col min="8" max="8" width="9.109375" style="35"/>
    <col min="9" max="9" width="5.6640625" style="35" customWidth="1"/>
    <col min="10" max="10" width="9.109375" style="35"/>
    <col min="11" max="11" width="11.6640625" style="35" customWidth="1"/>
    <col min="12" max="12" width="16.21875" style="35" customWidth="1"/>
    <col min="13" max="13" width="9.109375" style="35"/>
    <col min="14" max="14" width="4.88671875" style="35" customWidth="1"/>
    <col min="15" max="16384" width="9.109375" style="35"/>
  </cols>
  <sheetData>
    <row r="1" spans="1:17" ht="15" customHeight="1">
      <c r="A1" s="280" t="s">
        <v>93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194"/>
      <c r="N1" s="194"/>
      <c r="O1" s="194" t="s">
        <v>373</v>
      </c>
      <c r="P1" s="194"/>
    </row>
    <row r="2" spans="1:17" ht="15" customHeight="1">
      <c r="A2" s="280" t="s">
        <v>94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194"/>
      <c r="N2" s="194" t="s">
        <v>372</v>
      </c>
      <c r="O2" s="194"/>
      <c r="P2" s="194"/>
    </row>
    <row r="3" spans="1:17" ht="15" customHeight="1">
      <c r="A3" s="280" t="s">
        <v>256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194"/>
      <c r="N3" s="194"/>
      <c r="O3" s="194"/>
      <c r="P3" s="194"/>
    </row>
    <row r="4" spans="1:17" ht="15" customHeight="1">
      <c r="A4" s="283" t="s">
        <v>291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195"/>
      <c r="N4" s="195"/>
      <c r="O4" s="195"/>
      <c r="P4" s="195"/>
    </row>
    <row r="5" spans="1:17" ht="15" customHeight="1">
      <c r="A5" s="284" t="s">
        <v>257</v>
      </c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196"/>
      <c r="N5" s="196"/>
      <c r="O5" s="196"/>
      <c r="P5" s="196"/>
    </row>
    <row r="6" spans="1:17" ht="11.1" customHeight="1">
      <c r="A6" s="281" t="s">
        <v>281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197"/>
      <c r="N6" s="197"/>
      <c r="O6" s="197"/>
      <c r="P6" s="197"/>
    </row>
    <row r="7" spans="1:17" ht="5.0999999999999996" customHeight="1"/>
    <row r="8" spans="1:17" s="36" customFormat="1" ht="11.1" customHeight="1">
      <c r="A8" s="278" t="s">
        <v>297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</row>
    <row r="9" spans="1:17" s="36" customFormat="1" ht="11.1" customHeight="1">
      <c r="A9" s="278" t="s">
        <v>69</v>
      </c>
      <c r="B9" s="278"/>
      <c r="C9" s="278"/>
      <c r="D9" s="278"/>
      <c r="E9" s="278"/>
      <c r="F9" s="278"/>
      <c r="G9" s="278"/>
      <c r="H9" s="278"/>
      <c r="I9" s="278"/>
      <c r="J9" s="278"/>
      <c r="K9" s="278"/>
      <c r="L9" s="278"/>
    </row>
    <row r="10" spans="1:17" ht="11.1" customHeight="1">
      <c r="A10" s="279" t="str">
        <f>O1</f>
        <v>Nomor : 188/848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</row>
    <row r="11" spans="1:17" ht="11.1" customHeight="1">
      <c r="A11" s="279" t="s">
        <v>0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</row>
    <row r="12" spans="1:17" ht="11.1" customHeight="1">
      <c r="A12" s="282" t="s">
        <v>366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</row>
    <row r="13" spans="1:17" ht="11.1" customHeight="1">
      <c r="A13" s="279" t="s">
        <v>364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Q13" s="39"/>
    </row>
    <row r="14" spans="1:17" ht="6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7" ht="12" customHeight="1">
      <c r="A15" s="279" t="s">
        <v>92</v>
      </c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</row>
    <row r="16" spans="1:17" ht="6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</row>
    <row r="17" spans="1:17" ht="12" customHeight="1">
      <c r="A17" s="278" t="s">
        <v>232</v>
      </c>
      <c r="B17" s="278"/>
      <c r="C17" s="278"/>
      <c r="D17" s="278"/>
      <c r="E17" s="278"/>
      <c r="F17" s="278"/>
      <c r="G17" s="278"/>
      <c r="H17" s="278"/>
      <c r="I17" s="278"/>
      <c r="J17" s="278"/>
      <c r="K17" s="278"/>
      <c r="L17" s="278"/>
    </row>
    <row r="18" spans="1:17" ht="12" customHeight="1">
      <c r="A18" s="278" t="s">
        <v>231</v>
      </c>
      <c r="B18" s="278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Q18" s="37"/>
    </row>
    <row r="19" spans="1:17" ht="5.2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Q19" s="38"/>
    </row>
    <row r="20" spans="1:17">
      <c r="A20" s="66" t="s">
        <v>1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Q20" s="34"/>
    </row>
    <row r="21" spans="1:17" ht="12" customHeight="1">
      <c r="A21" s="66"/>
      <c r="B21" s="66" t="s">
        <v>2</v>
      </c>
      <c r="C21" s="66" t="s">
        <v>298</v>
      </c>
      <c r="D21" s="66"/>
      <c r="E21" s="66"/>
      <c r="F21" s="66"/>
      <c r="G21" s="66"/>
      <c r="H21" s="66"/>
      <c r="I21" s="66"/>
      <c r="J21" s="66"/>
      <c r="K21" s="66"/>
      <c r="L21" s="66"/>
      <c r="Q21" s="34"/>
    </row>
    <row r="22" spans="1:17" ht="12" customHeight="1">
      <c r="A22" s="66"/>
      <c r="B22" s="66"/>
      <c r="C22" s="66" t="s">
        <v>299</v>
      </c>
      <c r="D22" s="66"/>
      <c r="E22" s="66"/>
      <c r="F22" s="66"/>
      <c r="G22" s="66"/>
      <c r="H22" s="66"/>
      <c r="I22" s="66"/>
      <c r="J22" s="66"/>
      <c r="K22" s="66"/>
      <c r="L22" s="66"/>
      <c r="P22" s="34"/>
    </row>
    <row r="23" spans="1:17" ht="12" customHeight="1">
      <c r="A23" s="66"/>
      <c r="B23" s="66" t="s">
        <v>3</v>
      </c>
      <c r="C23" s="66" t="s">
        <v>300</v>
      </c>
      <c r="D23" s="66"/>
      <c r="E23" s="66"/>
      <c r="F23" s="66"/>
      <c r="G23" s="66"/>
      <c r="H23" s="66"/>
      <c r="I23" s="66"/>
      <c r="J23" s="66"/>
      <c r="K23" s="66"/>
      <c r="L23" s="66"/>
    </row>
    <row r="24" spans="1:17" ht="6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</row>
    <row r="25" spans="1:17" ht="12" customHeight="1">
      <c r="A25" s="66" t="s">
        <v>4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</row>
    <row r="26" spans="1:17" ht="12" customHeight="1">
      <c r="A26" s="66"/>
      <c r="B26" s="104" t="s">
        <v>5</v>
      </c>
      <c r="C26" s="104" t="s">
        <v>79</v>
      </c>
      <c r="D26" s="66"/>
      <c r="E26" s="66"/>
      <c r="F26" s="66"/>
      <c r="G26" s="66"/>
      <c r="H26" s="66"/>
      <c r="I26" s="66"/>
      <c r="J26" s="66"/>
      <c r="K26" s="66"/>
      <c r="L26" s="66"/>
    </row>
    <row r="27" spans="1:17" ht="12" customHeight="1">
      <c r="A27" s="66"/>
      <c r="B27" s="223" t="s">
        <v>6</v>
      </c>
      <c r="C27" s="104" t="s">
        <v>301</v>
      </c>
      <c r="D27" s="66"/>
      <c r="E27" s="66"/>
      <c r="F27" s="66"/>
      <c r="G27" s="66"/>
      <c r="H27" s="66"/>
      <c r="I27" s="66"/>
      <c r="J27" s="66"/>
      <c r="K27" s="66"/>
      <c r="L27" s="66"/>
    </row>
    <row r="28" spans="1:17" ht="12" customHeight="1">
      <c r="A28" s="66"/>
      <c r="B28" s="223"/>
      <c r="C28" s="104" t="s">
        <v>302</v>
      </c>
      <c r="D28" s="66"/>
      <c r="E28" s="66"/>
      <c r="F28" s="66"/>
      <c r="G28" s="66"/>
      <c r="H28" s="66"/>
      <c r="I28" s="66"/>
      <c r="J28" s="66"/>
      <c r="K28" s="66"/>
      <c r="L28" s="66"/>
    </row>
    <row r="29" spans="1:17" ht="12" customHeight="1">
      <c r="A29" s="66"/>
      <c r="B29" s="223" t="s">
        <v>7</v>
      </c>
      <c r="C29" s="104" t="s">
        <v>304</v>
      </c>
      <c r="D29" s="66"/>
      <c r="E29" s="66"/>
      <c r="F29" s="66"/>
      <c r="G29" s="66"/>
      <c r="H29" s="66"/>
      <c r="I29" s="66"/>
      <c r="J29" s="66"/>
      <c r="K29" s="66"/>
      <c r="L29" s="66"/>
    </row>
    <row r="30" spans="1:17" ht="12" customHeight="1">
      <c r="A30" s="66"/>
      <c r="B30" s="223"/>
      <c r="C30" s="104" t="s">
        <v>303</v>
      </c>
      <c r="D30" s="66"/>
      <c r="E30" s="66"/>
      <c r="F30" s="66"/>
      <c r="G30" s="66"/>
      <c r="H30" s="66"/>
      <c r="I30" s="66"/>
      <c r="J30" s="66"/>
      <c r="K30" s="66"/>
      <c r="L30" s="66"/>
    </row>
    <row r="31" spans="1:17" ht="12" customHeight="1">
      <c r="A31" s="66"/>
      <c r="B31" s="223" t="s">
        <v>8</v>
      </c>
      <c r="C31" s="104" t="s">
        <v>305</v>
      </c>
      <c r="D31" s="66"/>
      <c r="E31" s="66"/>
      <c r="F31" s="66"/>
      <c r="G31" s="66"/>
      <c r="H31" s="66"/>
      <c r="I31" s="66"/>
      <c r="J31" s="66"/>
      <c r="K31" s="66"/>
      <c r="L31" s="66"/>
    </row>
    <row r="32" spans="1:17" ht="12" customHeight="1">
      <c r="A32" s="66"/>
      <c r="B32" s="223"/>
      <c r="C32" s="104" t="s">
        <v>229</v>
      </c>
      <c r="D32" s="66"/>
      <c r="E32" s="66"/>
      <c r="F32" s="66"/>
      <c r="G32" s="66"/>
      <c r="H32" s="66"/>
      <c r="I32" s="66"/>
      <c r="J32" s="66"/>
      <c r="K32" s="66"/>
      <c r="L32" s="66"/>
    </row>
    <row r="33" spans="1:12" ht="12" customHeight="1">
      <c r="A33" s="66"/>
      <c r="B33" s="223" t="s">
        <v>9</v>
      </c>
      <c r="C33" s="104" t="s">
        <v>306</v>
      </c>
      <c r="D33" s="66"/>
      <c r="E33" s="66"/>
      <c r="F33" s="66"/>
      <c r="G33" s="66"/>
      <c r="H33" s="66"/>
      <c r="I33" s="66"/>
      <c r="J33" s="66"/>
      <c r="K33" s="66"/>
      <c r="L33" s="66"/>
    </row>
    <row r="34" spans="1:12" ht="12" customHeight="1">
      <c r="A34" s="66"/>
      <c r="B34" s="223"/>
      <c r="C34" s="104" t="s">
        <v>307</v>
      </c>
      <c r="D34" s="66"/>
      <c r="E34" s="66"/>
      <c r="F34" s="66"/>
      <c r="G34" s="66"/>
      <c r="H34" s="66"/>
      <c r="I34" s="66"/>
      <c r="J34" s="66"/>
      <c r="K34" s="66"/>
      <c r="L34" s="66"/>
    </row>
    <row r="35" spans="1:12" ht="12" customHeight="1">
      <c r="A35" s="66"/>
      <c r="B35" s="223" t="s">
        <v>67</v>
      </c>
      <c r="C35" s="104" t="s">
        <v>308</v>
      </c>
      <c r="D35" s="66"/>
      <c r="E35" s="66"/>
      <c r="F35" s="66"/>
      <c r="G35" s="66"/>
      <c r="H35" s="66"/>
      <c r="I35" s="66"/>
      <c r="J35" s="66"/>
      <c r="K35" s="66"/>
      <c r="L35" s="66"/>
    </row>
    <row r="36" spans="1:12" ht="12" customHeight="1">
      <c r="A36" s="66"/>
      <c r="B36" s="223"/>
      <c r="C36" s="104" t="s">
        <v>309</v>
      </c>
      <c r="D36" s="66"/>
      <c r="E36" s="66"/>
      <c r="F36" s="66"/>
      <c r="G36" s="66"/>
      <c r="H36" s="66"/>
      <c r="I36" s="66"/>
      <c r="J36" s="66"/>
      <c r="K36" s="66"/>
      <c r="L36" s="66"/>
    </row>
    <row r="37" spans="1:12" ht="12" customHeight="1">
      <c r="A37" s="66"/>
      <c r="B37" s="223" t="s">
        <v>68</v>
      </c>
      <c r="C37" s="104" t="s">
        <v>237</v>
      </c>
      <c r="D37" s="66"/>
      <c r="E37" s="66"/>
      <c r="F37" s="66"/>
      <c r="G37" s="66"/>
      <c r="H37" s="66"/>
      <c r="I37" s="66"/>
      <c r="J37" s="66"/>
      <c r="K37" s="66"/>
      <c r="L37" s="66"/>
    </row>
    <row r="38" spans="1:12" ht="12" customHeight="1">
      <c r="A38" s="66"/>
      <c r="B38" s="223"/>
      <c r="C38" s="104" t="s">
        <v>238</v>
      </c>
      <c r="D38" s="66"/>
      <c r="E38" s="66"/>
      <c r="F38" s="66"/>
      <c r="G38" s="66"/>
      <c r="H38" s="66"/>
      <c r="I38" s="66"/>
      <c r="J38" s="66"/>
      <c r="K38" s="66"/>
      <c r="L38" s="66"/>
    </row>
    <row r="39" spans="1:12" ht="12" customHeight="1">
      <c r="A39" s="66"/>
      <c r="B39" s="223" t="s">
        <v>80</v>
      </c>
      <c r="C39" s="104" t="s">
        <v>235</v>
      </c>
      <c r="D39" s="66"/>
      <c r="E39" s="66"/>
      <c r="F39" s="66"/>
      <c r="G39" s="66"/>
      <c r="H39" s="66"/>
      <c r="I39" s="66"/>
      <c r="J39" s="66"/>
      <c r="K39" s="66"/>
      <c r="L39" s="66"/>
    </row>
    <row r="40" spans="1:12" ht="12" customHeight="1">
      <c r="A40" s="66"/>
      <c r="B40" s="223" t="s">
        <v>83</v>
      </c>
      <c r="C40" s="104" t="s">
        <v>313</v>
      </c>
      <c r="D40" s="66"/>
      <c r="E40" s="66"/>
      <c r="F40" s="66"/>
      <c r="G40" s="66"/>
      <c r="H40" s="66"/>
      <c r="I40" s="66"/>
      <c r="J40" s="66"/>
      <c r="K40" s="66"/>
      <c r="L40" s="66"/>
    </row>
    <row r="41" spans="1:12" ht="12" customHeight="1">
      <c r="A41" s="66"/>
      <c r="B41" s="104"/>
      <c r="C41" s="104" t="s">
        <v>312</v>
      </c>
      <c r="D41" s="66"/>
      <c r="E41" s="66"/>
      <c r="F41" s="66"/>
      <c r="G41" s="66"/>
      <c r="H41" s="66"/>
      <c r="I41" s="66"/>
      <c r="J41" s="66"/>
      <c r="K41" s="66"/>
      <c r="L41" s="66"/>
    </row>
    <row r="42" spans="1:12" ht="12" customHeight="1">
      <c r="A42" s="66"/>
      <c r="B42" s="223" t="s">
        <v>155</v>
      </c>
      <c r="C42" s="224" t="s">
        <v>236</v>
      </c>
      <c r="D42" s="66"/>
      <c r="E42" s="100"/>
      <c r="F42" s="66"/>
      <c r="G42" s="66"/>
      <c r="H42" s="66"/>
      <c r="I42" s="66"/>
      <c r="J42" s="66"/>
      <c r="K42" s="66"/>
      <c r="L42" s="66"/>
    </row>
    <row r="43" spans="1:12" ht="12" customHeight="1">
      <c r="A43" s="66"/>
      <c r="B43" s="104"/>
      <c r="C43" s="201" t="s">
        <v>318</v>
      </c>
      <c r="D43" s="66"/>
      <c r="E43" s="100"/>
      <c r="F43" s="66"/>
      <c r="G43" s="66"/>
      <c r="H43" s="66"/>
      <c r="I43" s="66"/>
      <c r="J43" s="66"/>
      <c r="K43" s="66"/>
      <c r="L43" s="66"/>
    </row>
    <row r="44" spans="1:12" ht="12" customHeight="1">
      <c r="A44" s="66"/>
      <c r="B44" s="223"/>
      <c r="C44" s="104" t="s">
        <v>317</v>
      </c>
      <c r="D44" s="66"/>
      <c r="E44" s="100"/>
      <c r="F44" s="66"/>
      <c r="G44" s="66"/>
      <c r="H44" s="66"/>
      <c r="I44" s="66"/>
      <c r="J44" s="66"/>
      <c r="K44" s="66"/>
      <c r="L44" s="66"/>
    </row>
    <row r="45" spans="1:12" ht="12" customHeight="1">
      <c r="A45" s="66"/>
      <c r="B45" s="223" t="s">
        <v>156</v>
      </c>
      <c r="C45" s="104" t="s">
        <v>310</v>
      </c>
      <c r="D45" s="66"/>
      <c r="E45" s="100"/>
      <c r="F45" s="66"/>
      <c r="G45" s="66"/>
      <c r="H45" s="66"/>
      <c r="I45" s="66"/>
      <c r="J45" s="66"/>
      <c r="K45" s="66"/>
      <c r="L45" s="66"/>
    </row>
    <row r="46" spans="1:12" ht="12" customHeight="1">
      <c r="A46" s="66"/>
      <c r="B46" s="223"/>
      <c r="C46" s="104" t="s">
        <v>311</v>
      </c>
      <c r="D46" s="66"/>
      <c r="E46" s="100"/>
      <c r="F46" s="66"/>
      <c r="G46" s="66"/>
      <c r="H46" s="66"/>
      <c r="I46" s="66"/>
      <c r="J46" s="66"/>
      <c r="K46" s="66"/>
      <c r="L46" s="66"/>
    </row>
    <row r="47" spans="1:12" ht="12" customHeight="1">
      <c r="A47" s="66"/>
      <c r="B47" s="223" t="s">
        <v>157</v>
      </c>
      <c r="C47" s="104" t="s">
        <v>365</v>
      </c>
      <c r="D47" s="66"/>
      <c r="E47" s="100"/>
      <c r="F47" s="66"/>
      <c r="G47" s="66"/>
      <c r="H47" s="66"/>
      <c r="I47" s="66"/>
      <c r="J47" s="66"/>
      <c r="K47" s="66"/>
      <c r="L47" s="66"/>
    </row>
    <row r="48" spans="1:12" ht="12" customHeight="1">
      <c r="A48" s="66"/>
      <c r="B48" s="223"/>
      <c r="C48" s="104" t="s">
        <v>367</v>
      </c>
      <c r="D48" s="66"/>
      <c r="E48" s="100"/>
      <c r="F48" s="66"/>
      <c r="G48" s="66"/>
      <c r="H48" s="66"/>
      <c r="I48" s="66"/>
      <c r="J48" s="66"/>
      <c r="K48" s="66"/>
      <c r="L48" s="66"/>
    </row>
    <row r="49" spans="1:16" ht="8.1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</row>
    <row r="50" spans="1:16" ht="12" customHeight="1">
      <c r="A50" s="278" t="s">
        <v>10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66"/>
      <c r="P50" s="34"/>
    </row>
    <row r="51" spans="1:16" ht="6" customHeight="1">
      <c r="A51" s="139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66"/>
      <c r="P51" s="34"/>
    </row>
    <row r="52" spans="1:16" ht="12" customHeight="1">
      <c r="A52" s="40" t="s">
        <v>197</v>
      </c>
      <c r="B52" s="98" t="s">
        <v>172</v>
      </c>
      <c r="C52" s="66" t="s">
        <v>374</v>
      </c>
      <c r="D52" s="66"/>
      <c r="E52" s="66"/>
      <c r="F52" s="66"/>
      <c r="G52" s="66"/>
      <c r="H52" s="66"/>
      <c r="I52" s="66"/>
      <c r="J52" s="66"/>
      <c r="K52" s="66"/>
      <c r="L52" s="66"/>
    </row>
    <row r="53" spans="1:16" ht="12" customHeight="1">
      <c r="A53" s="40"/>
      <c r="B53" s="98"/>
      <c r="C53" s="66"/>
      <c r="D53" s="66"/>
      <c r="E53" s="66"/>
      <c r="F53" s="66"/>
      <c r="G53" s="66"/>
      <c r="H53" s="66"/>
      <c r="I53" s="66"/>
      <c r="J53" s="66"/>
      <c r="K53" s="66"/>
      <c r="L53" s="66"/>
    </row>
    <row r="54" spans="1:16" ht="12" customHeight="1">
      <c r="A54" s="66" t="s">
        <v>196</v>
      </c>
      <c r="B54" s="98" t="s">
        <v>172</v>
      </c>
      <c r="C54" s="102" t="s">
        <v>368</v>
      </c>
      <c r="D54" s="66"/>
      <c r="E54" s="66"/>
      <c r="F54" s="66"/>
      <c r="G54" s="66"/>
      <c r="H54" s="66"/>
      <c r="I54" s="66"/>
      <c r="J54" s="66"/>
      <c r="K54" s="66"/>
      <c r="L54" s="66"/>
      <c r="P54" s="34"/>
    </row>
    <row r="55" spans="1:16" ht="12" customHeight="1">
      <c r="A55" s="66"/>
      <c r="B55" s="98"/>
      <c r="C55" s="102" t="s">
        <v>314</v>
      </c>
      <c r="D55" s="66"/>
      <c r="E55" s="66"/>
      <c r="F55" s="66"/>
      <c r="G55" s="66"/>
      <c r="H55" s="66"/>
      <c r="I55" s="66"/>
      <c r="J55" s="66"/>
      <c r="K55" s="66"/>
      <c r="L55" s="66"/>
    </row>
    <row r="56" spans="1:16" ht="12" customHeight="1">
      <c r="A56" s="66" t="s">
        <v>412</v>
      </c>
      <c r="B56" s="98" t="s">
        <v>172</v>
      </c>
      <c r="C56" s="66" t="s">
        <v>95</v>
      </c>
      <c r="D56" s="66"/>
      <c r="E56" s="66"/>
      <c r="F56" s="66"/>
      <c r="G56" s="66"/>
      <c r="H56" s="66"/>
      <c r="I56" s="66"/>
      <c r="J56" s="66"/>
      <c r="K56" s="66"/>
      <c r="L56" s="66"/>
      <c r="N56" s="41"/>
    </row>
    <row r="57" spans="1:16" ht="12" customHeight="1">
      <c r="A57" s="66" t="s">
        <v>413</v>
      </c>
      <c r="B57" s="98" t="s">
        <v>172</v>
      </c>
      <c r="C57" s="66" t="s">
        <v>96</v>
      </c>
      <c r="D57" s="66"/>
      <c r="E57" s="66"/>
      <c r="F57" s="66"/>
      <c r="G57" s="66"/>
      <c r="H57" s="66"/>
      <c r="I57" s="66"/>
      <c r="J57" s="66"/>
      <c r="K57" s="66"/>
      <c r="L57" s="66"/>
      <c r="N57" s="41"/>
    </row>
    <row r="58" spans="1:16" ht="12" customHeight="1">
      <c r="A58" s="66" t="s">
        <v>414</v>
      </c>
      <c r="B58" s="98" t="s">
        <v>172</v>
      </c>
      <c r="C58" s="66" t="s">
        <v>340</v>
      </c>
      <c r="D58" s="66"/>
      <c r="E58" s="66"/>
      <c r="F58" s="66"/>
      <c r="G58" s="66"/>
      <c r="H58" s="66"/>
      <c r="I58" s="66"/>
      <c r="J58" s="66"/>
      <c r="K58" s="66"/>
      <c r="L58" s="66"/>
    </row>
    <row r="59" spans="1:16" ht="12" customHeight="1">
      <c r="A59" s="66" t="s">
        <v>415</v>
      </c>
      <c r="B59" s="98" t="s">
        <v>172</v>
      </c>
      <c r="C59" s="66" t="s">
        <v>475</v>
      </c>
      <c r="D59" s="66"/>
      <c r="E59" s="66"/>
      <c r="F59" s="66"/>
      <c r="G59" s="66"/>
      <c r="H59" s="66"/>
      <c r="I59" s="66"/>
      <c r="J59" s="66"/>
      <c r="K59" s="66"/>
      <c r="L59" s="66"/>
    </row>
    <row r="60" spans="1:16" ht="12" customHeight="1">
      <c r="A60" s="66"/>
      <c r="B60" s="249"/>
      <c r="C60" s="66" t="s">
        <v>476</v>
      </c>
      <c r="D60" s="66"/>
      <c r="E60" s="66"/>
      <c r="F60" s="66"/>
      <c r="G60" s="66"/>
      <c r="H60" s="66"/>
      <c r="I60" s="66"/>
      <c r="J60" s="66"/>
      <c r="K60" s="66"/>
      <c r="L60" s="66"/>
    </row>
    <row r="61" spans="1:16" ht="12" customHeight="1">
      <c r="A61" s="66" t="s">
        <v>416</v>
      </c>
      <c r="B61" s="98" t="s">
        <v>172</v>
      </c>
      <c r="C61" s="66" t="s">
        <v>97</v>
      </c>
      <c r="D61" s="66"/>
      <c r="E61" s="66"/>
      <c r="F61" s="66"/>
      <c r="G61" s="66"/>
      <c r="H61" s="66"/>
      <c r="I61" s="66"/>
      <c r="J61" s="66"/>
      <c r="K61" s="66"/>
      <c r="L61" s="66"/>
    </row>
    <row r="62" spans="1:16" ht="12" customHeight="1">
      <c r="A62" s="66" t="s">
        <v>417</v>
      </c>
      <c r="B62" s="98" t="s">
        <v>172</v>
      </c>
      <c r="C62" s="66" t="s">
        <v>315</v>
      </c>
      <c r="D62" s="66"/>
      <c r="E62" s="66"/>
      <c r="F62" s="66"/>
      <c r="G62" s="66"/>
      <c r="H62" s="66"/>
      <c r="I62" s="66"/>
      <c r="J62" s="66"/>
      <c r="K62" s="66"/>
      <c r="L62" s="66"/>
    </row>
    <row r="63" spans="1:16" ht="12" customHeight="1">
      <c r="A63" s="66"/>
      <c r="B63" s="239"/>
      <c r="C63" s="66" t="s">
        <v>316</v>
      </c>
      <c r="D63" s="66"/>
      <c r="E63" s="66"/>
      <c r="F63" s="66"/>
      <c r="G63" s="66"/>
      <c r="H63" s="66"/>
      <c r="I63" s="66"/>
      <c r="J63" s="66"/>
      <c r="K63" s="66"/>
      <c r="L63" s="66"/>
    </row>
    <row r="64" spans="1:16" ht="12" customHeight="1">
      <c r="A64" s="66"/>
      <c r="B64" s="66"/>
      <c r="D64" s="66"/>
      <c r="E64" s="66"/>
      <c r="F64" s="66"/>
      <c r="G64" s="66"/>
      <c r="H64" s="66"/>
      <c r="I64" s="66"/>
      <c r="J64" s="66"/>
      <c r="K64" s="66"/>
      <c r="L64" s="66"/>
    </row>
    <row r="65" spans="1:12" ht="12" customHeight="1">
      <c r="A65" s="66"/>
      <c r="B65" s="101"/>
      <c r="C65" s="66"/>
      <c r="D65" s="66"/>
      <c r="E65" s="66"/>
      <c r="F65" s="66"/>
      <c r="G65" s="66"/>
      <c r="H65" s="66"/>
      <c r="I65" s="66" t="s">
        <v>11</v>
      </c>
      <c r="J65" s="66"/>
      <c r="K65" s="66"/>
      <c r="L65" s="66"/>
    </row>
    <row r="66" spans="1:12" ht="12" customHeight="1">
      <c r="A66" s="66"/>
      <c r="B66" s="101"/>
      <c r="C66" s="66"/>
      <c r="D66" s="66"/>
      <c r="E66" s="66"/>
      <c r="F66" s="66"/>
      <c r="G66" s="66"/>
      <c r="H66" s="66"/>
      <c r="I66" s="103" t="s">
        <v>239</v>
      </c>
      <c r="J66" s="103"/>
      <c r="K66" s="103" t="str">
        <f>N2</f>
        <v>24 Juli 2015</v>
      </c>
      <c r="L66" s="66"/>
    </row>
    <row r="67" spans="1:12" ht="8.1" customHeight="1">
      <c r="A67" s="66"/>
      <c r="B67" s="101"/>
      <c r="C67" s="66"/>
      <c r="D67" s="66"/>
      <c r="E67" s="66"/>
      <c r="F67" s="66"/>
      <c r="G67" s="66"/>
      <c r="H67" s="66"/>
      <c r="I67" s="66"/>
      <c r="J67" s="66"/>
      <c r="K67" s="66"/>
      <c r="L67" s="66"/>
    </row>
    <row r="68" spans="1:12" ht="12" customHeight="1">
      <c r="A68" s="66"/>
      <c r="B68" s="67" t="s">
        <v>159</v>
      </c>
      <c r="C68" s="66"/>
      <c r="D68" s="66"/>
      <c r="E68" s="66"/>
      <c r="F68" s="66"/>
      <c r="G68" s="66"/>
      <c r="H68" s="66"/>
      <c r="I68" s="66" t="s">
        <v>82</v>
      </c>
      <c r="J68" s="66"/>
      <c r="K68" s="66"/>
      <c r="L68" s="66"/>
    </row>
    <row r="69" spans="1:12" ht="12" customHeight="1">
      <c r="A69" s="66"/>
      <c r="B69" s="67" t="s">
        <v>160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</row>
    <row r="70" spans="1:12" ht="12" customHeight="1">
      <c r="A70" s="66"/>
      <c r="B70" s="67"/>
      <c r="C70" s="66"/>
      <c r="D70" s="66"/>
      <c r="E70" s="66"/>
      <c r="F70" s="66"/>
      <c r="G70" s="66"/>
      <c r="H70" s="66"/>
      <c r="I70" s="66"/>
      <c r="J70" s="66"/>
      <c r="K70" s="66"/>
      <c r="L70" s="66"/>
    </row>
    <row r="71" spans="1:12" ht="12" customHeight="1">
      <c r="A71" s="66"/>
      <c r="B71" s="67"/>
      <c r="C71" s="66"/>
      <c r="D71" s="66"/>
      <c r="E71" s="66"/>
      <c r="F71" s="66"/>
      <c r="G71" s="66"/>
      <c r="H71" s="66"/>
      <c r="I71" s="66"/>
      <c r="J71" s="66"/>
      <c r="K71" s="66"/>
      <c r="L71" s="66"/>
    </row>
    <row r="72" spans="1:12" ht="12" customHeight="1">
      <c r="A72" s="66"/>
      <c r="B72" s="104" t="s">
        <v>169</v>
      </c>
      <c r="C72" s="66"/>
      <c r="D72" s="66"/>
      <c r="E72" s="66"/>
      <c r="F72" s="66"/>
      <c r="G72" s="66"/>
      <c r="H72" s="66"/>
      <c r="I72" s="105" t="s">
        <v>173</v>
      </c>
      <c r="J72" s="66"/>
      <c r="K72" s="66"/>
      <c r="L72" s="66"/>
    </row>
    <row r="73" spans="1:12" ht="12" customHeight="1">
      <c r="A73" s="66"/>
      <c r="B73" s="66" t="s">
        <v>170</v>
      </c>
      <c r="C73" s="66"/>
      <c r="D73" s="66"/>
      <c r="E73" s="66"/>
      <c r="F73" s="66"/>
      <c r="G73" s="66"/>
      <c r="H73" s="66"/>
      <c r="I73" s="47" t="s">
        <v>230</v>
      </c>
      <c r="J73" s="66"/>
      <c r="K73" s="66"/>
      <c r="L73" s="66"/>
    </row>
    <row r="74" spans="1:12" ht="12" customHeight="1">
      <c r="A74" s="106" t="s">
        <v>12</v>
      </c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</row>
    <row r="75" spans="1:12" ht="12" customHeight="1">
      <c r="A75" s="66" t="s">
        <v>174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</row>
    <row r="76" spans="1:12" ht="12" customHeight="1">
      <c r="A76" s="66" t="s">
        <v>175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</row>
    <row r="77" spans="1:12" ht="12" customHeight="1">
      <c r="A77" s="66" t="s">
        <v>176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</row>
  </sheetData>
  <mergeCells count="16">
    <mergeCell ref="A1:L1"/>
    <mergeCell ref="A2:L2"/>
    <mergeCell ref="A3:L3"/>
    <mergeCell ref="A6:L6"/>
    <mergeCell ref="A12:L12"/>
    <mergeCell ref="A8:L8"/>
    <mergeCell ref="A9:L9"/>
    <mergeCell ref="A10:L10"/>
    <mergeCell ref="A11:L11"/>
    <mergeCell ref="A4:L4"/>
    <mergeCell ref="A5:L5"/>
    <mergeCell ref="A50:K50"/>
    <mergeCell ref="A15:L15"/>
    <mergeCell ref="A13:L13"/>
    <mergeCell ref="A18:L18"/>
    <mergeCell ref="A17:L17"/>
  </mergeCells>
  <phoneticPr fontId="0" type="noConversion"/>
  <hyperlinks>
    <hyperlink ref="A6" r:id="rId1" display="mailto:sma6@sman6-yogya.sch.id"/>
  </hyperlinks>
  <pageMargins left="0.75" right="0.23622047244094499" top="0.7" bottom="1.143700787" header="0.511811023622047" footer="0.511811023622047"/>
  <pageSetup paperSize="5" orientation="portrait" horizontalDpi="120" verticalDpi="144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view="pageBreakPreview" zoomScaleSheetLayoutView="100" workbookViewId="0">
      <pane xSplit="2" ySplit="10" topLeftCell="C83" activePane="bottomRight" state="frozen"/>
      <selection pane="topRight" activeCell="C1" sqref="C1"/>
      <selection pane="bottomLeft" activeCell="A12" sqref="A12"/>
      <selection pane="bottomRight" activeCell="C80" sqref="C80"/>
    </sheetView>
  </sheetViews>
  <sheetFormatPr defaultRowHeight="13.2"/>
  <cols>
    <col min="1" max="1" width="4" customWidth="1"/>
    <col min="2" max="2" width="29" customWidth="1"/>
    <col min="3" max="3" width="22.5546875" style="74" customWidth="1"/>
    <col min="4" max="4" width="12.88671875" customWidth="1"/>
    <col min="5" max="5" width="5.88671875" style="206" customWidth="1"/>
    <col min="6" max="6" width="16.88671875" style="57" customWidth="1"/>
    <col min="7" max="7" width="3.5546875" customWidth="1"/>
    <col min="8" max="11" width="3.6640625" customWidth="1"/>
    <col min="12" max="12" width="18" customWidth="1"/>
    <col min="13" max="13" width="0.44140625" customWidth="1"/>
    <col min="14" max="14" width="2.88671875" customWidth="1"/>
    <col min="15" max="15" width="0.5546875" customWidth="1"/>
    <col min="16" max="16" width="7.88671875" customWidth="1"/>
    <col min="17" max="17" width="15.77734375" customWidth="1"/>
  </cols>
  <sheetData>
    <row r="1" spans="1:17" ht="12" customHeight="1">
      <c r="A1" s="42"/>
      <c r="B1" s="42"/>
      <c r="C1" s="43"/>
      <c r="J1" s="42"/>
      <c r="K1" s="44" t="s">
        <v>13</v>
      </c>
      <c r="L1" s="42" t="s">
        <v>71</v>
      </c>
      <c r="M1" s="42"/>
      <c r="N1" s="42"/>
      <c r="O1" s="42"/>
      <c r="P1" s="42"/>
    </row>
    <row r="2" spans="1:17" ht="12" customHeight="1">
      <c r="A2" s="42"/>
      <c r="B2" s="42"/>
      <c r="C2" s="43"/>
      <c r="J2" s="42"/>
      <c r="K2" s="45"/>
      <c r="L2" s="45" t="str">
        <f>'S K'!$A$10</f>
        <v>Nomor : 188/848</v>
      </c>
      <c r="M2" s="42"/>
      <c r="N2" s="42"/>
      <c r="O2" s="42"/>
      <c r="P2" s="42"/>
    </row>
    <row r="3" spans="1:17" ht="12" customHeight="1">
      <c r="A3" s="42"/>
      <c r="B3" s="42"/>
      <c r="C3" s="43"/>
      <c r="J3" s="42"/>
      <c r="K3" s="45"/>
      <c r="L3" s="45"/>
      <c r="M3" s="45">
        <f>'S K'!Q66</f>
        <v>0</v>
      </c>
      <c r="N3" s="42"/>
      <c r="O3" s="42"/>
      <c r="P3" s="42"/>
    </row>
    <row r="4" spans="1:17" ht="12" customHeight="1">
      <c r="A4" s="286" t="s">
        <v>14</v>
      </c>
      <c r="B4" s="286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</row>
    <row r="5" spans="1:17" ht="12" customHeight="1">
      <c r="A5" s="286" t="s">
        <v>418</v>
      </c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</row>
    <row r="6" spans="1:17" ht="12" customHeight="1">
      <c r="A6" s="4"/>
      <c r="B6" s="4"/>
      <c r="C6" s="3"/>
      <c r="D6" s="6"/>
      <c r="E6" s="3"/>
      <c r="F6" s="221"/>
      <c r="G6" s="4"/>
      <c r="H6" s="3"/>
      <c r="I6" s="3"/>
      <c r="J6" s="3"/>
      <c r="K6" s="3"/>
      <c r="L6" s="3"/>
      <c r="M6" s="3"/>
      <c r="N6" s="3"/>
      <c r="O6" s="3"/>
      <c r="P6" s="4"/>
      <c r="Q6" s="3"/>
    </row>
    <row r="7" spans="1:17" ht="11.1" customHeight="1">
      <c r="A7" s="287" t="s">
        <v>15</v>
      </c>
      <c r="B7" s="287" t="s">
        <v>16</v>
      </c>
      <c r="C7" s="287" t="s">
        <v>17</v>
      </c>
      <c r="D7" s="290" t="s">
        <v>89</v>
      </c>
      <c r="E7" s="287" t="s">
        <v>19</v>
      </c>
      <c r="F7" s="293" t="s">
        <v>90</v>
      </c>
      <c r="G7" s="306" t="s">
        <v>119</v>
      </c>
      <c r="H7" s="307"/>
      <c r="I7" s="307"/>
      <c r="J7" s="307"/>
      <c r="K7" s="308"/>
      <c r="L7" s="296" t="s">
        <v>118</v>
      </c>
      <c r="M7" s="296"/>
      <c r="N7" s="296"/>
      <c r="O7" s="297"/>
      <c r="P7" s="300" t="s">
        <v>117</v>
      </c>
      <c r="Q7" s="303" t="s">
        <v>20</v>
      </c>
    </row>
    <row r="8" spans="1:17" ht="11.1" customHeight="1">
      <c r="A8" s="288"/>
      <c r="B8" s="288"/>
      <c r="C8" s="288"/>
      <c r="D8" s="291"/>
      <c r="E8" s="288"/>
      <c r="F8" s="294"/>
      <c r="G8" s="309" t="s">
        <v>120</v>
      </c>
      <c r="H8" s="310"/>
      <c r="I8" s="310"/>
      <c r="J8" s="310"/>
      <c r="K8" s="311"/>
      <c r="L8" s="298"/>
      <c r="M8" s="298"/>
      <c r="N8" s="298"/>
      <c r="O8" s="299"/>
      <c r="P8" s="301"/>
      <c r="Q8" s="304"/>
    </row>
    <row r="9" spans="1:17" ht="11.1" customHeight="1">
      <c r="A9" s="288"/>
      <c r="B9" s="288"/>
      <c r="C9" s="288"/>
      <c r="D9" s="291"/>
      <c r="E9" s="288"/>
      <c r="F9" s="294"/>
      <c r="G9" s="225" t="s">
        <v>75</v>
      </c>
      <c r="H9" s="285" t="s">
        <v>76</v>
      </c>
      <c r="I9" s="285"/>
      <c r="J9" s="285" t="s">
        <v>77</v>
      </c>
      <c r="K9" s="285"/>
      <c r="L9" s="298"/>
      <c r="M9" s="298"/>
      <c r="N9" s="298"/>
      <c r="O9" s="299"/>
      <c r="P9" s="301"/>
      <c r="Q9" s="304"/>
    </row>
    <row r="10" spans="1:17" ht="11.1" customHeight="1">
      <c r="A10" s="289"/>
      <c r="B10" s="289"/>
      <c r="C10" s="289"/>
      <c r="D10" s="292"/>
      <c r="E10" s="289"/>
      <c r="F10" s="295"/>
      <c r="G10" s="203"/>
      <c r="H10" s="56" t="s">
        <v>86</v>
      </c>
      <c r="I10" s="56" t="s">
        <v>87</v>
      </c>
      <c r="J10" s="56" t="s">
        <v>86</v>
      </c>
      <c r="K10" s="56" t="s">
        <v>87</v>
      </c>
      <c r="L10" s="298"/>
      <c r="M10" s="298"/>
      <c r="N10" s="298"/>
      <c r="O10" s="299"/>
      <c r="P10" s="302"/>
      <c r="Q10" s="305"/>
    </row>
    <row r="11" spans="1:17" ht="12.9" customHeight="1">
      <c r="A11" s="32">
        <v>1</v>
      </c>
      <c r="B11" s="80" t="s">
        <v>173</v>
      </c>
      <c r="C11" s="81" t="s">
        <v>177</v>
      </c>
      <c r="D11" s="81" t="str">
        <f t="shared" ref="D11:D53" si="0">VLOOKUP(E11,$C$96:$D$101,2)</f>
        <v>Guru Madya</v>
      </c>
      <c r="E11" s="81" t="s">
        <v>48</v>
      </c>
      <c r="F11" s="80" t="s">
        <v>208</v>
      </c>
      <c r="G11" s="71"/>
      <c r="H11" s="71"/>
      <c r="I11" s="71"/>
      <c r="J11" s="71">
        <v>6</v>
      </c>
      <c r="K11" s="71"/>
      <c r="L11" s="91" t="s">
        <v>37</v>
      </c>
      <c r="M11" s="75" t="s">
        <v>162</v>
      </c>
      <c r="N11" s="75">
        <v>18</v>
      </c>
      <c r="O11" s="61" t="s">
        <v>163</v>
      </c>
      <c r="P11" s="61">
        <f t="shared" ref="P11:P42" si="1">SUM(G11:O11)</f>
        <v>24</v>
      </c>
      <c r="Q11" s="252"/>
    </row>
    <row r="12" spans="1:17" ht="12.9" customHeight="1">
      <c r="A12" s="32">
        <v>2</v>
      </c>
      <c r="B12" s="80" t="s">
        <v>24</v>
      </c>
      <c r="C12" s="81" t="s">
        <v>122</v>
      </c>
      <c r="D12" s="81" t="str">
        <f t="shared" si="0"/>
        <v>Guru Madya</v>
      </c>
      <c r="E12" s="81" t="s">
        <v>48</v>
      </c>
      <c r="F12" s="80" t="s">
        <v>41</v>
      </c>
      <c r="G12" s="71">
        <v>24</v>
      </c>
      <c r="H12" s="71"/>
      <c r="I12" s="71"/>
      <c r="J12" s="71"/>
      <c r="K12" s="71"/>
      <c r="L12" s="91"/>
      <c r="M12" s="211"/>
      <c r="N12" s="211"/>
      <c r="O12" s="61"/>
      <c r="P12" s="61">
        <f t="shared" si="1"/>
        <v>24</v>
      </c>
      <c r="Q12" s="252"/>
    </row>
    <row r="13" spans="1:17" ht="12.9" customHeight="1">
      <c r="A13" s="32">
        <v>3</v>
      </c>
      <c r="B13" s="80" t="s">
        <v>178</v>
      </c>
      <c r="C13" s="81" t="s">
        <v>100</v>
      </c>
      <c r="D13" s="81" t="str">
        <f t="shared" si="0"/>
        <v>Guru Madya</v>
      </c>
      <c r="E13" s="81" t="s">
        <v>48</v>
      </c>
      <c r="F13" s="80" t="s">
        <v>44</v>
      </c>
      <c r="G13" s="71"/>
      <c r="H13" s="71"/>
      <c r="I13" s="71"/>
      <c r="J13" s="71">
        <v>25</v>
      </c>
      <c r="K13" s="71"/>
      <c r="L13" s="91"/>
      <c r="M13" s="211"/>
      <c r="N13" s="211"/>
      <c r="O13" s="61"/>
      <c r="P13" s="61">
        <f t="shared" si="1"/>
        <v>25</v>
      </c>
      <c r="Q13" s="252" t="s">
        <v>424</v>
      </c>
    </row>
    <row r="14" spans="1:17" ht="12.9" customHeight="1">
      <c r="A14" s="32">
        <v>4</v>
      </c>
      <c r="B14" s="80" t="s">
        <v>150</v>
      </c>
      <c r="C14" s="81" t="s">
        <v>99</v>
      </c>
      <c r="D14" s="81" t="str">
        <f t="shared" si="0"/>
        <v>Guru Madya</v>
      </c>
      <c r="E14" s="81" t="s">
        <v>48</v>
      </c>
      <c r="F14" s="80" t="s">
        <v>41</v>
      </c>
      <c r="G14" s="71">
        <v>12</v>
      </c>
      <c r="H14" s="71"/>
      <c r="I14" s="71">
        <v>12</v>
      </c>
      <c r="J14" s="71"/>
      <c r="K14" s="71"/>
      <c r="L14" s="91"/>
      <c r="M14" s="211"/>
      <c r="N14" s="211"/>
      <c r="O14" s="61"/>
      <c r="P14" s="61">
        <f t="shared" si="1"/>
        <v>24</v>
      </c>
      <c r="Q14" s="252" t="s">
        <v>425</v>
      </c>
    </row>
    <row r="15" spans="1:17" ht="12.9" customHeight="1">
      <c r="A15" s="32">
        <v>5</v>
      </c>
      <c r="B15" s="80" t="s">
        <v>85</v>
      </c>
      <c r="C15" s="81" t="s">
        <v>101</v>
      </c>
      <c r="D15" s="81" t="str">
        <f t="shared" si="0"/>
        <v>Guru Madya</v>
      </c>
      <c r="E15" s="81" t="s">
        <v>48</v>
      </c>
      <c r="F15" s="80" t="s">
        <v>46</v>
      </c>
      <c r="G15" s="71"/>
      <c r="H15" s="71">
        <v>14</v>
      </c>
      <c r="I15" s="71">
        <v>3</v>
      </c>
      <c r="J15" s="71"/>
      <c r="K15" s="71">
        <v>9</v>
      </c>
      <c r="L15" s="91"/>
      <c r="M15" s="211"/>
      <c r="N15" s="211"/>
      <c r="O15" s="61"/>
      <c r="P15" s="61">
        <f t="shared" si="1"/>
        <v>26</v>
      </c>
      <c r="Q15" s="253" t="s">
        <v>426</v>
      </c>
    </row>
    <row r="16" spans="1:17" ht="12.9" customHeight="1">
      <c r="A16" s="32">
        <v>6</v>
      </c>
      <c r="B16" s="82" t="s">
        <v>151</v>
      </c>
      <c r="C16" s="81" t="s">
        <v>123</v>
      </c>
      <c r="D16" s="81" t="str">
        <f t="shared" si="0"/>
        <v>Guru Madya</v>
      </c>
      <c r="E16" s="81" t="s">
        <v>48</v>
      </c>
      <c r="F16" s="80" t="s">
        <v>57</v>
      </c>
      <c r="G16" s="71"/>
      <c r="H16" s="71">
        <v>14</v>
      </c>
      <c r="I16" s="71">
        <v>4</v>
      </c>
      <c r="J16" s="71"/>
      <c r="K16" s="71">
        <v>6</v>
      </c>
      <c r="L16" s="91"/>
      <c r="M16" s="211"/>
      <c r="N16" s="211"/>
      <c r="O16" s="61"/>
      <c r="P16" s="61">
        <f t="shared" si="1"/>
        <v>24</v>
      </c>
      <c r="Q16" s="252" t="s">
        <v>427</v>
      </c>
    </row>
    <row r="17" spans="1:17" ht="12.9" customHeight="1">
      <c r="A17" s="32">
        <v>7</v>
      </c>
      <c r="B17" s="82" t="s">
        <v>422</v>
      </c>
      <c r="C17" s="81" t="s">
        <v>124</v>
      </c>
      <c r="D17" s="81" t="str">
        <f t="shared" si="0"/>
        <v>Guru Madya</v>
      </c>
      <c r="E17" s="81" t="s">
        <v>48</v>
      </c>
      <c r="F17" s="80" t="s">
        <v>45</v>
      </c>
      <c r="G17" s="71"/>
      <c r="H17" s="71"/>
      <c r="I17" s="71"/>
      <c r="J17" s="71">
        <v>15</v>
      </c>
      <c r="K17" s="71"/>
      <c r="L17" s="91" t="s">
        <v>193</v>
      </c>
      <c r="M17" s="211" t="s">
        <v>162</v>
      </c>
      <c r="N17" s="211">
        <v>12</v>
      </c>
      <c r="O17" s="61" t="s">
        <v>163</v>
      </c>
      <c r="P17" s="61">
        <f t="shared" si="1"/>
        <v>27</v>
      </c>
      <c r="Q17" s="252"/>
    </row>
    <row r="18" spans="1:17" ht="12.9" customHeight="1">
      <c r="A18" s="32">
        <v>8</v>
      </c>
      <c r="B18" s="80" t="s">
        <v>25</v>
      </c>
      <c r="C18" s="81" t="s">
        <v>125</v>
      </c>
      <c r="D18" s="81" t="str">
        <f t="shared" si="0"/>
        <v>Guru Madya</v>
      </c>
      <c r="E18" s="81" t="s">
        <v>48</v>
      </c>
      <c r="F18" s="80" t="s">
        <v>39</v>
      </c>
      <c r="G18" s="71"/>
      <c r="H18" s="71"/>
      <c r="I18" s="71"/>
      <c r="J18" s="71">
        <v>24</v>
      </c>
      <c r="K18" s="71"/>
      <c r="L18" s="91"/>
      <c r="M18" s="211"/>
      <c r="N18" s="211"/>
      <c r="O18" s="61"/>
      <c r="P18" s="61">
        <f t="shared" si="1"/>
        <v>24</v>
      </c>
      <c r="Q18" s="253" t="s">
        <v>428</v>
      </c>
    </row>
    <row r="19" spans="1:17" ht="12.9" customHeight="1">
      <c r="A19" s="32">
        <v>9</v>
      </c>
      <c r="B19" s="80" t="s">
        <v>72</v>
      </c>
      <c r="C19" s="81" t="s">
        <v>102</v>
      </c>
      <c r="D19" s="81" t="str">
        <f t="shared" si="0"/>
        <v>Guru Madya</v>
      </c>
      <c r="E19" s="81" t="s">
        <v>48</v>
      </c>
      <c r="F19" s="80" t="s">
        <v>38</v>
      </c>
      <c r="G19" s="71"/>
      <c r="H19" s="71">
        <v>4</v>
      </c>
      <c r="I19" s="71">
        <v>8</v>
      </c>
      <c r="J19" s="71"/>
      <c r="K19" s="71">
        <v>12</v>
      </c>
      <c r="L19" s="91"/>
      <c r="M19" s="211"/>
      <c r="N19" s="211"/>
      <c r="O19" s="61"/>
      <c r="P19" s="61">
        <f t="shared" si="1"/>
        <v>24</v>
      </c>
      <c r="Q19" s="253" t="s">
        <v>429</v>
      </c>
    </row>
    <row r="20" spans="1:17" ht="12.9" customHeight="1">
      <c r="A20" s="32">
        <v>10</v>
      </c>
      <c r="B20" s="80" t="s">
        <v>179</v>
      </c>
      <c r="C20" s="81" t="s">
        <v>103</v>
      </c>
      <c r="D20" s="81" t="str">
        <f t="shared" si="0"/>
        <v>Guru Madya</v>
      </c>
      <c r="E20" s="81" t="s">
        <v>48</v>
      </c>
      <c r="F20" s="80" t="s">
        <v>38</v>
      </c>
      <c r="G20" s="71"/>
      <c r="H20" s="71"/>
      <c r="I20" s="71">
        <v>24</v>
      </c>
      <c r="J20" s="71"/>
      <c r="K20" s="71"/>
      <c r="L20" s="91"/>
      <c r="M20" s="211"/>
      <c r="N20" s="211"/>
      <c r="O20" s="61"/>
      <c r="P20" s="61">
        <f t="shared" si="1"/>
        <v>24</v>
      </c>
      <c r="Q20" s="254"/>
    </row>
    <row r="21" spans="1:17" ht="12.9" customHeight="1">
      <c r="A21" s="32">
        <v>11</v>
      </c>
      <c r="B21" s="80" t="s">
        <v>98</v>
      </c>
      <c r="C21" s="81" t="s">
        <v>104</v>
      </c>
      <c r="D21" s="81" t="str">
        <f t="shared" si="0"/>
        <v>Guru Madya</v>
      </c>
      <c r="E21" s="81" t="s">
        <v>48</v>
      </c>
      <c r="F21" s="80" t="s">
        <v>41</v>
      </c>
      <c r="G21" s="71"/>
      <c r="H21" s="71"/>
      <c r="I21" s="71"/>
      <c r="J21" s="71"/>
      <c r="K21" s="71">
        <v>24</v>
      </c>
      <c r="L21" s="91"/>
      <c r="M21" s="211"/>
      <c r="N21" s="211"/>
      <c r="O21" s="61"/>
      <c r="P21" s="61">
        <f t="shared" si="1"/>
        <v>24</v>
      </c>
      <c r="Q21" s="255" t="s">
        <v>430</v>
      </c>
    </row>
    <row r="22" spans="1:17" ht="12.9" customHeight="1">
      <c r="A22" s="32">
        <v>12</v>
      </c>
      <c r="B22" s="80" t="s">
        <v>146</v>
      </c>
      <c r="C22" s="81" t="s">
        <v>130</v>
      </c>
      <c r="D22" s="81" t="str">
        <f t="shared" si="0"/>
        <v>Guru Madya</v>
      </c>
      <c r="E22" s="81" t="s">
        <v>48</v>
      </c>
      <c r="F22" s="80" t="s">
        <v>42</v>
      </c>
      <c r="G22" s="71"/>
      <c r="H22" s="71"/>
      <c r="I22" s="71"/>
      <c r="J22" s="71">
        <v>12</v>
      </c>
      <c r="K22" s="71"/>
      <c r="L22" s="91" t="s">
        <v>194</v>
      </c>
      <c r="M22" s="211" t="s">
        <v>162</v>
      </c>
      <c r="N22" s="211">
        <v>12</v>
      </c>
      <c r="O22" s="61" t="s">
        <v>163</v>
      </c>
      <c r="P22" s="61">
        <f t="shared" si="1"/>
        <v>24</v>
      </c>
      <c r="Q22" s="253"/>
    </row>
    <row r="23" spans="1:17" ht="12.9" customHeight="1">
      <c r="A23" s="32">
        <v>13</v>
      </c>
      <c r="B23" s="82" t="s">
        <v>29</v>
      </c>
      <c r="C23" s="81" t="s">
        <v>131</v>
      </c>
      <c r="D23" s="81" t="str">
        <f t="shared" si="0"/>
        <v>Guru Madya</v>
      </c>
      <c r="E23" s="81" t="s">
        <v>74</v>
      </c>
      <c r="F23" s="80" t="s">
        <v>208</v>
      </c>
      <c r="G23" s="71"/>
      <c r="H23" s="71">
        <v>14</v>
      </c>
      <c r="I23" s="71">
        <v>4</v>
      </c>
      <c r="J23" s="71">
        <v>6</v>
      </c>
      <c r="K23" s="71"/>
      <c r="L23" s="91"/>
      <c r="M23" s="211"/>
      <c r="N23" s="211"/>
      <c r="O23" s="61"/>
      <c r="P23" s="61">
        <f t="shared" si="1"/>
        <v>24</v>
      </c>
      <c r="Q23" s="253"/>
    </row>
    <row r="24" spans="1:17" ht="12.9" customHeight="1">
      <c r="A24" s="32">
        <v>14</v>
      </c>
      <c r="B24" s="83" t="s">
        <v>61</v>
      </c>
      <c r="C24" s="81" t="s">
        <v>133</v>
      </c>
      <c r="D24" s="81" t="str">
        <f t="shared" si="0"/>
        <v>Guru Madya</v>
      </c>
      <c r="E24" s="81" t="s">
        <v>48</v>
      </c>
      <c r="F24" s="80" t="s">
        <v>180</v>
      </c>
      <c r="G24" s="71"/>
      <c r="H24" s="71">
        <v>6</v>
      </c>
      <c r="I24" s="71"/>
      <c r="J24" s="71">
        <v>12</v>
      </c>
      <c r="K24" s="71">
        <v>6</v>
      </c>
      <c r="L24" s="91"/>
      <c r="M24" s="211"/>
      <c r="N24" s="211"/>
      <c r="O24" s="61"/>
      <c r="P24" s="61">
        <f t="shared" si="1"/>
        <v>24</v>
      </c>
      <c r="Q24" s="253"/>
    </row>
    <row r="25" spans="1:17" ht="12.9" customHeight="1">
      <c r="A25" s="32">
        <v>15</v>
      </c>
      <c r="B25" s="80" t="s">
        <v>30</v>
      </c>
      <c r="C25" s="81" t="s">
        <v>109</v>
      </c>
      <c r="D25" s="81" t="str">
        <f t="shared" si="0"/>
        <v>Guru Madya</v>
      </c>
      <c r="E25" s="81" t="s">
        <v>48</v>
      </c>
      <c r="F25" s="80" t="s">
        <v>42</v>
      </c>
      <c r="G25" s="71"/>
      <c r="H25" s="71"/>
      <c r="I25" s="71"/>
      <c r="J25" s="71">
        <v>24</v>
      </c>
      <c r="K25" s="71"/>
      <c r="L25" s="91"/>
      <c r="M25" s="211"/>
      <c r="N25" s="211"/>
      <c r="O25" s="61"/>
      <c r="P25" s="61">
        <f t="shared" si="1"/>
        <v>24</v>
      </c>
      <c r="Q25" s="252" t="s">
        <v>431</v>
      </c>
    </row>
    <row r="26" spans="1:17" ht="12.9" customHeight="1">
      <c r="A26" s="32">
        <v>16</v>
      </c>
      <c r="B26" s="80" t="s">
        <v>402</v>
      </c>
      <c r="C26" s="81" t="s">
        <v>108</v>
      </c>
      <c r="D26" s="81" t="str">
        <f t="shared" si="0"/>
        <v>Guru Madya</v>
      </c>
      <c r="E26" s="81" t="s">
        <v>48</v>
      </c>
      <c r="F26" s="80" t="s">
        <v>45</v>
      </c>
      <c r="G26" s="71">
        <v>12</v>
      </c>
      <c r="H26" s="71"/>
      <c r="I26" s="71"/>
      <c r="J26" s="71"/>
      <c r="K26" s="71">
        <v>12</v>
      </c>
      <c r="L26" s="91"/>
      <c r="M26" s="211"/>
      <c r="N26" s="211"/>
      <c r="O26" s="61"/>
      <c r="P26" s="61">
        <f t="shared" si="1"/>
        <v>24</v>
      </c>
      <c r="Q26" s="252" t="s">
        <v>432</v>
      </c>
    </row>
    <row r="27" spans="1:17" ht="12.9" customHeight="1">
      <c r="A27" s="32">
        <v>17</v>
      </c>
      <c r="B27" s="82" t="s">
        <v>31</v>
      </c>
      <c r="C27" s="81" t="s">
        <v>107</v>
      </c>
      <c r="D27" s="81" t="str">
        <f t="shared" si="0"/>
        <v>Guru Madya</v>
      </c>
      <c r="E27" s="81" t="s">
        <v>48</v>
      </c>
      <c r="F27" s="59" t="s">
        <v>147</v>
      </c>
      <c r="G27" s="71"/>
      <c r="H27" s="71">
        <v>4</v>
      </c>
      <c r="I27" s="71">
        <v>4</v>
      </c>
      <c r="J27" s="71">
        <v>12</v>
      </c>
      <c r="K27" s="71">
        <v>6</v>
      </c>
      <c r="L27" s="91"/>
      <c r="M27" s="211"/>
      <c r="N27" s="211"/>
      <c r="O27" s="61"/>
      <c r="P27" s="61">
        <f t="shared" si="1"/>
        <v>26</v>
      </c>
      <c r="Q27" s="252"/>
    </row>
    <row r="28" spans="1:17" ht="12.9" customHeight="1">
      <c r="A28" s="32">
        <v>18</v>
      </c>
      <c r="B28" s="80" t="s">
        <v>27</v>
      </c>
      <c r="C28" s="81" t="s">
        <v>105</v>
      </c>
      <c r="D28" s="81" t="str">
        <f t="shared" si="0"/>
        <v>Guru Madya</v>
      </c>
      <c r="E28" s="81" t="s">
        <v>48</v>
      </c>
      <c r="F28" s="80" t="s">
        <v>45</v>
      </c>
      <c r="G28" s="71">
        <v>24</v>
      </c>
      <c r="H28" s="71"/>
      <c r="I28" s="71"/>
      <c r="J28" s="71"/>
      <c r="K28" s="71"/>
      <c r="L28" s="91"/>
      <c r="M28" s="211"/>
      <c r="N28" s="211"/>
      <c r="O28" s="61"/>
      <c r="P28" s="61">
        <f t="shared" si="1"/>
        <v>24</v>
      </c>
      <c r="Q28" s="252" t="s">
        <v>433</v>
      </c>
    </row>
    <row r="29" spans="1:17" ht="12.9" customHeight="1">
      <c r="A29" s="32">
        <v>19</v>
      </c>
      <c r="B29" s="80" t="s">
        <v>406</v>
      </c>
      <c r="C29" s="81" t="s">
        <v>106</v>
      </c>
      <c r="D29" s="81" t="str">
        <f t="shared" si="0"/>
        <v>Guru Madya</v>
      </c>
      <c r="E29" s="81" t="s">
        <v>48</v>
      </c>
      <c r="F29" s="80" t="s">
        <v>45</v>
      </c>
      <c r="G29" s="71"/>
      <c r="H29" s="71">
        <v>10</v>
      </c>
      <c r="I29" s="71"/>
      <c r="J29" s="71">
        <v>15</v>
      </c>
      <c r="K29" s="71"/>
      <c r="L29" s="91"/>
      <c r="M29" s="211"/>
      <c r="N29" s="211"/>
      <c r="O29" s="61"/>
      <c r="P29" s="61">
        <f t="shared" si="1"/>
        <v>25</v>
      </c>
      <c r="Q29" s="252" t="s">
        <v>434</v>
      </c>
    </row>
    <row r="30" spans="1:17" ht="12.9" customHeight="1">
      <c r="A30" s="32">
        <v>20</v>
      </c>
      <c r="B30" s="83" t="s">
        <v>164</v>
      </c>
      <c r="C30" s="81" t="s">
        <v>161</v>
      </c>
      <c r="D30" s="81" t="str">
        <f t="shared" si="0"/>
        <v>Guru Madya</v>
      </c>
      <c r="E30" s="81" t="s">
        <v>48</v>
      </c>
      <c r="F30" s="80" t="s">
        <v>57</v>
      </c>
      <c r="G30" s="71"/>
      <c r="H30" s="71"/>
      <c r="I30" s="71"/>
      <c r="J30" s="71">
        <v>12</v>
      </c>
      <c r="K30" s="71"/>
      <c r="L30" s="91" t="s">
        <v>261</v>
      </c>
      <c r="M30" s="211" t="s">
        <v>162</v>
      </c>
      <c r="N30" s="211">
        <v>12</v>
      </c>
      <c r="O30" s="61" t="s">
        <v>163</v>
      </c>
      <c r="P30" s="61">
        <f t="shared" si="1"/>
        <v>24</v>
      </c>
      <c r="Q30" s="253"/>
    </row>
    <row r="31" spans="1:17" ht="12.9" customHeight="1">
      <c r="A31" s="32">
        <v>21</v>
      </c>
      <c r="B31" s="83" t="s">
        <v>78</v>
      </c>
      <c r="C31" s="81" t="s">
        <v>132</v>
      </c>
      <c r="D31" s="81" t="str">
        <f t="shared" si="0"/>
        <v>Guru Muda</v>
      </c>
      <c r="E31" s="81" t="s">
        <v>49</v>
      </c>
      <c r="F31" s="80" t="s">
        <v>62</v>
      </c>
      <c r="G31" s="71">
        <v>8</v>
      </c>
      <c r="H31" s="71">
        <v>6</v>
      </c>
      <c r="I31" s="71">
        <v>2</v>
      </c>
      <c r="J31" s="71">
        <v>6</v>
      </c>
      <c r="K31" s="71">
        <v>2</v>
      </c>
      <c r="L31" s="91"/>
      <c r="M31" s="211"/>
      <c r="N31" s="211"/>
      <c r="O31" s="61"/>
      <c r="P31" s="61">
        <f t="shared" si="1"/>
        <v>24</v>
      </c>
      <c r="Q31" s="253"/>
    </row>
    <row r="32" spans="1:17" ht="12.9" customHeight="1">
      <c r="A32" s="32">
        <v>22</v>
      </c>
      <c r="B32" s="80" t="s">
        <v>421</v>
      </c>
      <c r="C32" s="87" t="s">
        <v>252</v>
      </c>
      <c r="D32" s="87" t="s">
        <v>423</v>
      </c>
      <c r="E32" s="87" t="s">
        <v>252</v>
      </c>
      <c r="F32" s="80" t="s">
        <v>56</v>
      </c>
      <c r="G32" s="71">
        <v>4</v>
      </c>
      <c r="H32" s="71">
        <v>4</v>
      </c>
      <c r="I32" s="71">
        <v>2</v>
      </c>
      <c r="J32" s="71">
        <v>4</v>
      </c>
      <c r="K32" s="71">
        <v>2</v>
      </c>
      <c r="L32" s="91"/>
      <c r="M32" s="211"/>
      <c r="N32" s="211"/>
      <c r="O32" s="61"/>
      <c r="P32" s="61">
        <f t="shared" si="1"/>
        <v>16</v>
      </c>
      <c r="Q32" s="256" t="s">
        <v>423</v>
      </c>
    </row>
    <row r="33" spans="1:17" ht="12.9" customHeight="1">
      <c r="A33" s="32">
        <v>23</v>
      </c>
      <c r="B33" s="80" t="s">
        <v>181</v>
      </c>
      <c r="C33" s="81" t="s">
        <v>134</v>
      </c>
      <c r="D33" s="81" t="str">
        <f t="shared" si="0"/>
        <v>Guru Madya</v>
      </c>
      <c r="E33" s="81" t="s">
        <v>48</v>
      </c>
      <c r="F33" s="80" t="s">
        <v>91</v>
      </c>
      <c r="G33" s="71"/>
      <c r="H33" s="71">
        <v>14</v>
      </c>
      <c r="I33" s="71"/>
      <c r="J33" s="71">
        <v>12</v>
      </c>
      <c r="K33" s="71"/>
      <c r="L33" s="91"/>
      <c r="M33" s="211"/>
      <c r="N33" s="211"/>
      <c r="O33" s="61"/>
      <c r="P33" s="61">
        <f t="shared" si="1"/>
        <v>26</v>
      </c>
      <c r="Q33" s="252"/>
    </row>
    <row r="34" spans="1:17" ht="12.9" customHeight="1">
      <c r="A34" s="32">
        <v>24</v>
      </c>
      <c r="B34" s="80" t="s">
        <v>182</v>
      </c>
      <c r="C34" s="81" t="s">
        <v>110</v>
      </c>
      <c r="D34" s="81" t="str">
        <f t="shared" si="0"/>
        <v>Guru Muda</v>
      </c>
      <c r="E34" s="81" t="s">
        <v>49</v>
      </c>
      <c r="F34" s="80" t="s">
        <v>57</v>
      </c>
      <c r="G34" s="71">
        <v>18</v>
      </c>
      <c r="H34" s="71"/>
      <c r="I34" s="71"/>
      <c r="J34" s="71"/>
      <c r="K34" s="71"/>
      <c r="L34" s="91"/>
      <c r="M34" s="211"/>
      <c r="N34" s="211"/>
      <c r="O34" s="61"/>
      <c r="P34" s="61">
        <f t="shared" si="1"/>
        <v>18</v>
      </c>
      <c r="Q34" s="252"/>
    </row>
    <row r="35" spans="1:17" ht="12.9" customHeight="1">
      <c r="A35" s="32">
        <v>25</v>
      </c>
      <c r="B35" s="80" t="s">
        <v>32</v>
      </c>
      <c r="C35" s="81" t="s">
        <v>111</v>
      </c>
      <c r="D35" s="81" t="str">
        <f t="shared" si="0"/>
        <v>Guru Muda</v>
      </c>
      <c r="E35" s="81" t="s">
        <v>49</v>
      </c>
      <c r="F35" s="80" t="s">
        <v>42</v>
      </c>
      <c r="G35" s="71">
        <v>12</v>
      </c>
      <c r="H35" s="71"/>
      <c r="I35" s="71"/>
      <c r="J35" s="71"/>
      <c r="K35" s="71"/>
      <c r="L35" s="91"/>
      <c r="M35" s="211"/>
      <c r="N35" s="211"/>
      <c r="O35" s="61"/>
      <c r="P35" s="61">
        <f t="shared" si="1"/>
        <v>12</v>
      </c>
      <c r="Q35" s="254"/>
    </row>
    <row r="36" spans="1:17" ht="12.9" customHeight="1">
      <c r="A36" s="32">
        <v>26</v>
      </c>
      <c r="B36" s="80" t="s">
        <v>81</v>
      </c>
      <c r="C36" s="81" t="s">
        <v>115</v>
      </c>
      <c r="D36" s="81" t="str">
        <f t="shared" si="0"/>
        <v>Guru Muda</v>
      </c>
      <c r="E36" s="81" t="s">
        <v>50</v>
      </c>
      <c r="F36" s="80" t="s">
        <v>47</v>
      </c>
      <c r="G36" s="71">
        <v>10</v>
      </c>
      <c r="H36" s="71"/>
      <c r="I36" s="71">
        <v>6</v>
      </c>
      <c r="J36" s="71"/>
      <c r="K36" s="71">
        <v>9</v>
      </c>
      <c r="L36" s="91"/>
      <c r="M36" s="211"/>
      <c r="N36" s="211"/>
      <c r="O36" s="61"/>
      <c r="P36" s="61">
        <f t="shared" si="1"/>
        <v>25</v>
      </c>
      <c r="Q36" s="252" t="s">
        <v>450</v>
      </c>
    </row>
    <row r="37" spans="1:17" ht="12.9" customHeight="1">
      <c r="A37" s="32">
        <v>27</v>
      </c>
      <c r="B37" s="80" t="s">
        <v>35</v>
      </c>
      <c r="C37" s="81" t="s">
        <v>116</v>
      </c>
      <c r="D37" s="81" t="str">
        <f t="shared" si="0"/>
        <v>Guru Muda</v>
      </c>
      <c r="E37" s="81" t="s">
        <v>51</v>
      </c>
      <c r="F37" s="80" t="s">
        <v>39</v>
      </c>
      <c r="G37" s="71"/>
      <c r="H37" s="71">
        <v>28</v>
      </c>
      <c r="I37" s="71"/>
      <c r="J37" s="71"/>
      <c r="K37" s="71"/>
      <c r="L37" s="91"/>
      <c r="M37" s="211"/>
      <c r="N37" s="211"/>
      <c r="O37" s="61"/>
      <c r="P37" s="61">
        <f t="shared" si="1"/>
        <v>28</v>
      </c>
      <c r="Q37" s="252" t="s">
        <v>436</v>
      </c>
    </row>
    <row r="38" spans="1:17" ht="12.9" customHeight="1">
      <c r="A38" s="32">
        <v>28</v>
      </c>
      <c r="B38" s="80" t="s">
        <v>73</v>
      </c>
      <c r="C38" s="81" t="s">
        <v>112</v>
      </c>
      <c r="D38" s="81" t="str">
        <f t="shared" si="0"/>
        <v>Guru Muda</v>
      </c>
      <c r="E38" s="81" t="s">
        <v>51</v>
      </c>
      <c r="F38" s="80" t="s">
        <v>38</v>
      </c>
      <c r="G38" s="71"/>
      <c r="H38" s="71"/>
      <c r="I38" s="71"/>
      <c r="J38" s="71">
        <v>24</v>
      </c>
      <c r="K38" s="71"/>
      <c r="L38" s="91"/>
      <c r="M38" s="211"/>
      <c r="N38" s="211"/>
      <c r="O38" s="61"/>
      <c r="P38" s="61">
        <f t="shared" si="1"/>
        <v>24</v>
      </c>
      <c r="Q38" s="252" t="s">
        <v>437</v>
      </c>
    </row>
    <row r="39" spans="1:17" ht="12.9" customHeight="1">
      <c r="A39" s="32">
        <v>29</v>
      </c>
      <c r="B39" s="80" t="s">
        <v>84</v>
      </c>
      <c r="C39" s="81" t="s">
        <v>113</v>
      </c>
      <c r="D39" s="81" t="str">
        <f t="shared" si="0"/>
        <v>Guru Muda</v>
      </c>
      <c r="E39" s="81" t="s">
        <v>51</v>
      </c>
      <c r="F39" s="80" t="s">
        <v>141</v>
      </c>
      <c r="G39" s="71"/>
      <c r="H39" s="71"/>
      <c r="I39" s="71"/>
      <c r="J39" s="71">
        <v>16</v>
      </c>
      <c r="K39" s="71"/>
      <c r="L39" s="91" t="s">
        <v>195</v>
      </c>
      <c r="M39" s="211" t="s">
        <v>162</v>
      </c>
      <c r="N39" s="211">
        <v>12</v>
      </c>
      <c r="O39" s="61" t="s">
        <v>163</v>
      </c>
      <c r="P39" s="61">
        <f t="shared" si="1"/>
        <v>28</v>
      </c>
      <c r="Q39" s="253"/>
    </row>
    <row r="40" spans="1:17" ht="12.9" customHeight="1">
      <c r="A40" s="32">
        <v>30</v>
      </c>
      <c r="B40" s="80" t="s">
        <v>138</v>
      </c>
      <c r="C40" s="81" t="s">
        <v>139</v>
      </c>
      <c r="D40" s="81" t="str">
        <f t="shared" si="0"/>
        <v>Guru Muda</v>
      </c>
      <c r="E40" s="81" t="s">
        <v>51</v>
      </c>
      <c r="F40" s="80" t="s">
        <v>141</v>
      </c>
      <c r="G40" s="71"/>
      <c r="H40" s="71"/>
      <c r="I40" s="71">
        <v>8</v>
      </c>
      <c r="J40" s="71">
        <v>8</v>
      </c>
      <c r="K40" s="71">
        <v>12</v>
      </c>
      <c r="L40" s="91"/>
      <c r="M40" s="211"/>
      <c r="N40" s="211"/>
      <c r="O40" s="61"/>
      <c r="P40" s="61">
        <f t="shared" si="1"/>
        <v>28</v>
      </c>
      <c r="Q40" s="255" t="s">
        <v>438</v>
      </c>
    </row>
    <row r="41" spans="1:17" ht="12.9" customHeight="1">
      <c r="A41" s="32">
        <v>31</v>
      </c>
      <c r="B41" s="83" t="s">
        <v>36</v>
      </c>
      <c r="C41" s="81" t="s">
        <v>114</v>
      </c>
      <c r="D41" s="81" t="str">
        <f t="shared" si="0"/>
        <v>Guru Muda</v>
      </c>
      <c r="E41" s="81" t="s">
        <v>51</v>
      </c>
      <c r="F41" s="80" t="s">
        <v>180</v>
      </c>
      <c r="G41" s="71">
        <v>18</v>
      </c>
      <c r="H41" s="71">
        <v>2</v>
      </c>
      <c r="I41" s="71">
        <v>4</v>
      </c>
      <c r="J41" s="71"/>
      <c r="K41" s="71"/>
      <c r="L41" s="91"/>
      <c r="M41" s="211"/>
      <c r="N41" s="211"/>
      <c r="O41" s="61"/>
      <c r="P41" s="61">
        <f t="shared" si="1"/>
        <v>24</v>
      </c>
      <c r="Q41" s="255" t="s">
        <v>439</v>
      </c>
    </row>
    <row r="42" spans="1:17" ht="12.9" customHeight="1">
      <c r="A42" s="32">
        <v>32</v>
      </c>
      <c r="B42" s="89" t="s">
        <v>190</v>
      </c>
      <c r="C42" s="111" t="s">
        <v>191</v>
      </c>
      <c r="D42" s="81" t="str">
        <f t="shared" si="0"/>
        <v>Guru Madya</v>
      </c>
      <c r="E42" s="81" t="s">
        <v>48</v>
      </c>
      <c r="F42" s="80" t="s">
        <v>46</v>
      </c>
      <c r="G42" s="71">
        <v>9</v>
      </c>
      <c r="H42" s="71"/>
      <c r="I42" s="71">
        <v>3</v>
      </c>
      <c r="J42" s="71">
        <v>12</v>
      </c>
      <c r="K42" s="71"/>
      <c r="L42" s="91"/>
      <c r="M42" s="211"/>
      <c r="N42" s="211"/>
      <c r="O42" s="61"/>
      <c r="P42" s="61">
        <f t="shared" si="1"/>
        <v>24</v>
      </c>
      <c r="Q42" s="253" t="s">
        <v>440</v>
      </c>
    </row>
    <row r="43" spans="1:17" ht="12.9" customHeight="1">
      <c r="A43" s="32">
        <v>33</v>
      </c>
      <c r="B43" s="80" t="s">
        <v>136</v>
      </c>
      <c r="C43" s="81" t="s">
        <v>137</v>
      </c>
      <c r="D43" s="81" t="str">
        <f t="shared" si="0"/>
        <v>Guru Muda</v>
      </c>
      <c r="E43" s="81" t="s">
        <v>51</v>
      </c>
      <c r="F43" s="80" t="s">
        <v>38</v>
      </c>
      <c r="G43" s="71">
        <v>24</v>
      </c>
      <c r="H43" s="71"/>
      <c r="I43" s="71"/>
      <c r="J43" s="71"/>
      <c r="K43" s="71"/>
      <c r="L43" s="91"/>
      <c r="M43" s="211"/>
      <c r="N43" s="211"/>
      <c r="O43" s="61"/>
      <c r="P43" s="61">
        <f t="shared" ref="P43:P67" si="2">SUM(G43:O43)</f>
        <v>24</v>
      </c>
      <c r="Q43" s="252"/>
    </row>
    <row r="44" spans="1:17" ht="12.9" customHeight="1">
      <c r="A44" s="32">
        <v>34</v>
      </c>
      <c r="B44" s="83" t="s">
        <v>143</v>
      </c>
      <c r="C44" s="81" t="s">
        <v>153</v>
      </c>
      <c r="D44" s="81" t="str">
        <f t="shared" si="0"/>
        <v>Guru Muda</v>
      </c>
      <c r="E44" s="81" t="s">
        <v>51</v>
      </c>
      <c r="F44" s="80" t="s">
        <v>144</v>
      </c>
      <c r="G44" s="71"/>
      <c r="H44" s="71">
        <v>14</v>
      </c>
      <c r="I44" s="71">
        <v>4</v>
      </c>
      <c r="J44" s="71">
        <v>6</v>
      </c>
      <c r="K44" s="71"/>
      <c r="L44" s="91"/>
      <c r="M44" s="211"/>
      <c r="N44" s="211"/>
      <c r="O44" s="61"/>
      <c r="P44" s="61">
        <f t="shared" si="2"/>
        <v>24</v>
      </c>
      <c r="Q44" s="256" t="s">
        <v>441</v>
      </c>
    </row>
    <row r="45" spans="1:17" ht="12.9" customHeight="1">
      <c r="A45" s="32">
        <v>35</v>
      </c>
      <c r="B45" s="80" t="s">
        <v>234</v>
      </c>
      <c r="C45" s="81" t="s">
        <v>451</v>
      </c>
      <c r="D45" s="81" t="str">
        <f t="shared" si="0"/>
        <v>Guru Muda</v>
      </c>
      <c r="E45" s="81" t="s">
        <v>51</v>
      </c>
      <c r="F45" s="80" t="s">
        <v>208</v>
      </c>
      <c r="G45" s="71">
        <v>18</v>
      </c>
      <c r="H45" s="71"/>
      <c r="I45" s="71"/>
      <c r="J45" s="71"/>
      <c r="K45" s="71">
        <v>6</v>
      </c>
      <c r="L45" s="198"/>
      <c r="M45" s="199"/>
      <c r="N45" s="199"/>
      <c r="O45" s="200"/>
      <c r="P45" s="61">
        <f t="shared" si="2"/>
        <v>24</v>
      </c>
      <c r="Q45" s="255" t="s">
        <v>442</v>
      </c>
    </row>
    <row r="46" spans="1:17" ht="12.9" customHeight="1">
      <c r="A46" s="32">
        <v>36</v>
      </c>
      <c r="B46" s="84" t="s">
        <v>148</v>
      </c>
      <c r="C46" s="81" t="s">
        <v>154</v>
      </c>
      <c r="D46" s="81" t="str">
        <f t="shared" si="0"/>
        <v>Guru Muda</v>
      </c>
      <c r="E46" s="81" t="s">
        <v>51</v>
      </c>
      <c r="F46" s="80" t="s">
        <v>149</v>
      </c>
      <c r="G46" s="71"/>
      <c r="H46" s="71">
        <v>10</v>
      </c>
      <c r="I46" s="71"/>
      <c r="J46" s="71">
        <v>12</v>
      </c>
      <c r="K46" s="71">
        <v>6</v>
      </c>
      <c r="L46" s="91"/>
      <c r="M46" s="211"/>
      <c r="N46" s="211"/>
      <c r="O46" s="61"/>
      <c r="P46" s="61">
        <f t="shared" si="2"/>
        <v>28</v>
      </c>
      <c r="Q46" s="252" t="s">
        <v>448</v>
      </c>
    </row>
    <row r="47" spans="1:17" ht="12.9" customHeight="1">
      <c r="A47" s="32">
        <v>37</v>
      </c>
      <c r="B47" s="84" t="s">
        <v>145</v>
      </c>
      <c r="C47" s="81" t="s">
        <v>183</v>
      </c>
      <c r="D47" s="81" t="str">
        <f t="shared" si="0"/>
        <v>Guru Pertama</v>
      </c>
      <c r="E47" s="81" t="s">
        <v>52</v>
      </c>
      <c r="F47" s="80" t="s">
        <v>40</v>
      </c>
      <c r="G47" s="71"/>
      <c r="H47" s="71"/>
      <c r="I47" s="71"/>
      <c r="J47" s="71"/>
      <c r="K47" s="71"/>
      <c r="L47" s="91"/>
      <c r="M47" s="211"/>
      <c r="N47" s="211"/>
      <c r="O47" s="61"/>
      <c r="P47" s="61">
        <f t="shared" si="2"/>
        <v>0</v>
      </c>
      <c r="Q47" s="253"/>
    </row>
    <row r="48" spans="1:17" ht="12.9" customHeight="1">
      <c r="A48" s="32">
        <v>38</v>
      </c>
      <c r="B48" s="86" t="s">
        <v>184</v>
      </c>
      <c r="C48" s="81" t="s">
        <v>185</v>
      </c>
      <c r="D48" s="81" t="str">
        <f t="shared" si="0"/>
        <v>Guru Muda</v>
      </c>
      <c r="E48" s="81" t="s">
        <v>51</v>
      </c>
      <c r="F48" s="80" t="s">
        <v>141</v>
      </c>
      <c r="G48" s="71">
        <v>32</v>
      </c>
      <c r="H48" s="71"/>
      <c r="I48" s="71"/>
      <c r="J48" s="71"/>
      <c r="K48" s="71"/>
      <c r="L48" s="91"/>
      <c r="M48" s="211"/>
      <c r="N48" s="211"/>
      <c r="O48" s="61"/>
      <c r="P48" s="61">
        <f t="shared" si="2"/>
        <v>32</v>
      </c>
      <c r="Q48" s="252" t="s">
        <v>443</v>
      </c>
    </row>
    <row r="49" spans="1:17" ht="12.9" customHeight="1">
      <c r="A49" s="32">
        <v>39</v>
      </c>
      <c r="B49" s="80" t="s">
        <v>186</v>
      </c>
      <c r="C49" s="87" t="s">
        <v>152</v>
      </c>
      <c r="D49" s="81" t="str">
        <f t="shared" si="0"/>
        <v>Guru Muda</v>
      </c>
      <c r="E49" s="81" t="s">
        <v>51</v>
      </c>
      <c r="F49" s="80" t="s">
        <v>141</v>
      </c>
      <c r="G49" s="71">
        <v>4</v>
      </c>
      <c r="H49" s="71">
        <v>28</v>
      </c>
      <c r="I49" s="71"/>
      <c r="J49" s="71"/>
      <c r="K49" s="71"/>
      <c r="L49" s="91"/>
      <c r="M49" s="211"/>
      <c r="N49" s="211"/>
      <c r="O49" s="61"/>
      <c r="P49" s="61">
        <f t="shared" si="2"/>
        <v>32</v>
      </c>
      <c r="Q49" s="256" t="s">
        <v>444</v>
      </c>
    </row>
    <row r="50" spans="1:17" ht="12.9" customHeight="1">
      <c r="A50" s="32">
        <v>40</v>
      </c>
      <c r="B50" s="83" t="s">
        <v>165</v>
      </c>
      <c r="C50" s="81" t="s">
        <v>166</v>
      </c>
      <c r="D50" s="81" t="str">
        <f t="shared" si="0"/>
        <v>Guru Madya</v>
      </c>
      <c r="E50" s="81" t="s">
        <v>48</v>
      </c>
      <c r="F50" s="80" t="s">
        <v>44</v>
      </c>
      <c r="G50" s="71">
        <v>6</v>
      </c>
      <c r="H50" s="71">
        <v>16</v>
      </c>
      <c r="I50" s="71"/>
      <c r="J50" s="71">
        <v>5</v>
      </c>
      <c r="K50" s="71"/>
      <c r="L50" s="91"/>
      <c r="M50" s="211"/>
      <c r="N50" s="211"/>
      <c r="O50" s="61"/>
      <c r="P50" s="61">
        <f t="shared" si="2"/>
        <v>27</v>
      </c>
      <c r="Q50" s="253" t="s">
        <v>445</v>
      </c>
    </row>
    <row r="51" spans="1:17" ht="12.9" customHeight="1">
      <c r="A51" s="32">
        <v>41</v>
      </c>
      <c r="B51" s="80" t="s">
        <v>187</v>
      </c>
      <c r="C51" s="76" t="s">
        <v>188</v>
      </c>
      <c r="D51" s="81" t="str">
        <f t="shared" si="0"/>
        <v>Guru Madya</v>
      </c>
      <c r="E51" s="81" t="s">
        <v>48</v>
      </c>
      <c r="F51" s="80" t="s">
        <v>42</v>
      </c>
      <c r="G51" s="71"/>
      <c r="H51" s="71">
        <v>25</v>
      </c>
      <c r="I51" s="71"/>
      <c r="J51" s="71"/>
      <c r="K51" s="71"/>
      <c r="L51" s="91"/>
      <c r="M51" s="211"/>
      <c r="N51" s="211"/>
      <c r="O51" s="61"/>
      <c r="P51" s="61">
        <f t="shared" si="2"/>
        <v>25</v>
      </c>
      <c r="Q51" s="252" t="s">
        <v>446</v>
      </c>
    </row>
    <row r="52" spans="1:17" ht="12.9" customHeight="1">
      <c r="A52" s="32">
        <v>42</v>
      </c>
      <c r="B52" s="138" t="s">
        <v>258</v>
      </c>
      <c r="C52" s="76" t="s">
        <v>246</v>
      </c>
      <c r="D52" s="81" t="str">
        <f t="shared" si="0"/>
        <v>Guru Madya</v>
      </c>
      <c r="E52" s="81" t="s">
        <v>48</v>
      </c>
      <c r="F52" s="80" t="s">
        <v>43</v>
      </c>
      <c r="G52" s="71">
        <v>9</v>
      </c>
      <c r="H52" s="71"/>
      <c r="I52" s="71">
        <v>6</v>
      </c>
      <c r="J52" s="71"/>
      <c r="K52" s="71">
        <v>12</v>
      </c>
      <c r="L52" s="91"/>
      <c r="M52" s="211"/>
      <c r="N52" s="211"/>
      <c r="O52" s="61"/>
      <c r="P52" s="61">
        <f t="shared" si="2"/>
        <v>27</v>
      </c>
      <c r="Q52" s="252" t="s">
        <v>447</v>
      </c>
    </row>
    <row r="53" spans="1:17" ht="12.9" customHeight="1">
      <c r="A53" s="32">
        <v>43</v>
      </c>
      <c r="B53" s="138" t="s">
        <v>290</v>
      </c>
      <c r="C53" s="76" t="s">
        <v>262</v>
      </c>
      <c r="D53" s="81" t="str">
        <f t="shared" si="0"/>
        <v>Guru Muda</v>
      </c>
      <c r="E53" s="81" t="s">
        <v>51</v>
      </c>
      <c r="F53" s="80" t="s">
        <v>45</v>
      </c>
      <c r="G53" s="71"/>
      <c r="H53" s="71">
        <v>25</v>
      </c>
      <c r="I53" s="71"/>
      <c r="J53" s="71"/>
      <c r="K53" s="71"/>
      <c r="L53" s="91"/>
      <c r="M53" s="211"/>
      <c r="N53" s="211"/>
      <c r="O53" s="61"/>
      <c r="P53" s="61">
        <f t="shared" si="2"/>
        <v>25</v>
      </c>
      <c r="Q53" s="252"/>
    </row>
    <row r="54" spans="1:17" ht="12.9" customHeight="1">
      <c r="A54" s="32">
        <v>44</v>
      </c>
      <c r="B54" s="80" t="s">
        <v>66</v>
      </c>
      <c r="C54" s="81" t="s">
        <v>294</v>
      </c>
      <c r="D54" s="81" t="s">
        <v>192</v>
      </c>
      <c r="E54" s="81" t="s">
        <v>52</v>
      </c>
      <c r="F54" s="80" t="s">
        <v>40</v>
      </c>
      <c r="G54" s="71"/>
      <c r="H54" s="71">
        <v>3</v>
      </c>
      <c r="I54" s="71">
        <v>2</v>
      </c>
      <c r="J54" s="71">
        <v>6</v>
      </c>
      <c r="K54" s="71">
        <v>3</v>
      </c>
      <c r="L54" s="91"/>
      <c r="M54" s="211"/>
      <c r="N54" s="211"/>
      <c r="O54" s="61"/>
      <c r="P54" s="61">
        <f t="shared" si="2"/>
        <v>14</v>
      </c>
      <c r="Q54" s="252"/>
    </row>
    <row r="55" spans="1:17" ht="12.9" customHeight="1">
      <c r="A55" s="32">
        <v>45</v>
      </c>
      <c r="B55" s="80" t="s">
        <v>259</v>
      </c>
      <c r="C55" s="76" t="s">
        <v>260</v>
      </c>
      <c r="D55" s="54" t="str">
        <f>VLOOKUP(E55,$C$96:$D$101,2)</f>
        <v>Guru Madya</v>
      </c>
      <c r="E55" s="54" t="s">
        <v>48</v>
      </c>
      <c r="F55" s="222" t="s">
        <v>42</v>
      </c>
      <c r="G55" s="71">
        <v>15</v>
      </c>
      <c r="H55" s="71">
        <v>10</v>
      </c>
      <c r="I55" s="71"/>
      <c r="J55" s="71"/>
      <c r="K55" s="71"/>
      <c r="L55" s="91"/>
      <c r="M55" s="211"/>
      <c r="N55" s="211"/>
      <c r="O55" s="61"/>
      <c r="P55" s="61">
        <f t="shared" si="2"/>
        <v>25</v>
      </c>
    </row>
    <row r="56" spans="1:17" ht="12.9" customHeight="1">
      <c r="A56" s="32">
        <v>46</v>
      </c>
      <c r="B56" s="86" t="s">
        <v>254</v>
      </c>
      <c r="C56" s="111" t="s">
        <v>361</v>
      </c>
      <c r="D56" s="54" t="str">
        <f>VLOOKUP(E56,$C$96:$D$101,2)</f>
        <v>Guru Pertama</v>
      </c>
      <c r="E56" s="81" t="s">
        <v>52</v>
      </c>
      <c r="F56" s="80" t="s">
        <v>38</v>
      </c>
      <c r="G56" s="71">
        <v>12</v>
      </c>
      <c r="H56" s="71"/>
      <c r="I56" s="71"/>
      <c r="J56" s="71"/>
      <c r="K56" s="71"/>
      <c r="L56" s="91"/>
      <c r="M56" s="211"/>
      <c r="N56" s="211"/>
      <c r="O56" s="61"/>
      <c r="P56" s="61">
        <f t="shared" si="2"/>
        <v>12</v>
      </c>
      <c r="Q56" s="252" t="s">
        <v>449</v>
      </c>
    </row>
    <row r="57" spans="1:17" ht="12.9" customHeight="1">
      <c r="A57" s="32">
        <v>47</v>
      </c>
      <c r="B57" s="80" t="s">
        <v>369</v>
      </c>
      <c r="C57" s="87" t="s">
        <v>370</v>
      </c>
      <c r="D57" s="54" t="str">
        <f>VLOOKUP(E57,$C$96:$D$101,2)</f>
        <v>Guru Muda</v>
      </c>
      <c r="E57" s="87" t="s">
        <v>51</v>
      </c>
      <c r="F57" s="80" t="s">
        <v>44</v>
      </c>
      <c r="G57" s="71">
        <v>12</v>
      </c>
      <c r="H57" s="71">
        <v>12</v>
      </c>
      <c r="I57" s="71"/>
      <c r="J57" s="71"/>
      <c r="K57" s="71"/>
      <c r="L57" s="91"/>
      <c r="M57" s="211"/>
      <c r="N57" s="211"/>
      <c r="O57" s="61"/>
      <c r="P57" s="61">
        <f t="shared" si="2"/>
        <v>24</v>
      </c>
      <c r="Q57" s="252"/>
    </row>
    <row r="58" spans="1:17" ht="12.9" customHeight="1">
      <c r="A58" s="32">
        <v>48</v>
      </c>
      <c r="B58" s="80" t="s">
        <v>70</v>
      </c>
      <c r="C58" s="81">
        <v>2148</v>
      </c>
      <c r="D58" s="81" t="s">
        <v>192</v>
      </c>
      <c r="E58" s="81"/>
      <c r="F58" s="59" t="s">
        <v>147</v>
      </c>
      <c r="G58" s="71">
        <v>18</v>
      </c>
      <c r="H58" s="71">
        <v>10</v>
      </c>
      <c r="I58" s="71"/>
      <c r="J58" s="71"/>
      <c r="K58" s="71"/>
      <c r="L58" s="91"/>
      <c r="M58" s="211"/>
      <c r="N58" s="211"/>
      <c r="O58" s="61"/>
      <c r="P58" s="61">
        <f t="shared" si="2"/>
        <v>28</v>
      </c>
      <c r="Q58" s="252"/>
    </row>
    <row r="59" spans="1:17" ht="12.9" customHeight="1">
      <c r="A59" s="32">
        <v>49</v>
      </c>
      <c r="B59" s="80" t="s">
        <v>33</v>
      </c>
      <c r="C59" s="81"/>
      <c r="D59" s="81"/>
      <c r="E59" s="81"/>
      <c r="F59" s="80" t="s">
        <v>58</v>
      </c>
      <c r="G59" s="71">
        <v>2</v>
      </c>
      <c r="H59" s="71">
        <v>2</v>
      </c>
      <c r="I59" s="71"/>
      <c r="J59" s="71"/>
      <c r="K59" s="71"/>
      <c r="L59" s="91"/>
      <c r="M59" s="211"/>
      <c r="N59" s="211"/>
      <c r="O59" s="61"/>
      <c r="P59" s="61">
        <f t="shared" si="2"/>
        <v>4</v>
      </c>
      <c r="Q59" s="253" t="s">
        <v>423</v>
      </c>
    </row>
    <row r="60" spans="1:17" ht="12.9" customHeight="1">
      <c r="A60" s="32">
        <v>50</v>
      </c>
      <c r="B60" s="86" t="s">
        <v>263</v>
      </c>
      <c r="C60" s="111" t="s">
        <v>264</v>
      </c>
      <c r="D60" s="54" t="str">
        <f>VLOOKUP(E60,$C$96:$D$101,2)</f>
        <v>Guru Muda</v>
      </c>
      <c r="E60" s="54" t="s">
        <v>50</v>
      </c>
      <c r="F60" s="80" t="s">
        <v>47</v>
      </c>
      <c r="G60" s="71">
        <v>8</v>
      </c>
      <c r="H60" s="71"/>
      <c r="I60" s="71"/>
      <c r="J60" s="71"/>
      <c r="K60" s="71"/>
      <c r="L60" s="91"/>
      <c r="M60" s="211"/>
      <c r="N60" s="211"/>
      <c r="O60" s="61"/>
      <c r="P60" s="61">
        <f t="shared" si="2"/>
        <v>8</v>
      </c>
      <c r="Q60" s="253"/>
    </row>
    <row r="61" spans="1:17" ht="12.9" customHeight="1">
      <c r="A61" s="32">
        <v>51</v>
      </c>
      <c r="B61" s="86" t="s">
        <v>255</v>
      </c>
      <c r="C61" s="111" t="s">
        <v>189</v>
      </c>
      <c r="D61" s="81" t="str">
        <f>VLOOKUP(E61,$C$96:$D$101,2)</f>
        <v>Guru Muda</v>
      </c>
      <c r="E61" s="81" t="s">
        <v>51</v>
      </c>
      <c r="F61" s="80" t="s">
        <v>39</v>
      </c>
      <c r="G61" s="71">
        <v>6</v>
      </c>
      <c r="H61" s="71"/>
      <c r="I61" s="71"/>
      <c r="J61" s="71"/>
      <c r="K61" s="71"/>
      <c r="L61" s="91"/>
      <c r="M61" s="211"/>
      <c r="N61" s="211"/>
      <c r="O61" s="61"/>
      <c r="P61" s="61">
        <f t="shared" si="2"/>
        <v>6</v>
      </c>
      <c r="Q61" s="253" t="s">
        <v>482</v>
      </c>
    </row>
    <row r="62" spans="1:17" ht="12.9" customHeight="1">
      <c r="A62" s="32">
        <v>52</v>
      </c>
      <c r="B62" s="77" t="s">
        <v>277</v>
      </c>
      <c r="C62" s="111">
        <v>2228</v>
      </c>
      <c r="D62" s="81" t="s">
        <v>192</v>
      </c>
      <c r="E62" s="81"/>
      <c r="F62" s="80" t="s">
        <v>45</v>
      </c>
      <c r="G62" s="71"/>
      <c r="H62" s="71"/>
      <c r="I62" s="71">
        <v>10</v>
      </c>
      <c r="J62" s="71"/>
      <c r="K62" s="71"/>
      <c r="L62" s="91"/>
      <c r="M62" s="231"/>
      <c r="N62" s="231"/>
      <c r="O62" s="61"/>
      <c r="P62" s="61">
        <f t="shared" si="2"/>
        <v>10</v>
      </c>
      <c r="Q62" s="253"/>
    </row>
    <row r="63" spans="1:17" ht="12.9" customHeight="1">
      <c r="A63" s="32">
        <v>53</v>
      </c>
      <c r="B63" s="86" t="s">
        <v>233</v>
      </c>
      <c r="C63" s="277" t="s">
        <v>252</v>
      </c>
      <c r="D63" s="87" t="s">
        <v>252</v>
      </c>
      <c r="E63" s="81"/>
      <c r="F63" s="80" t="s">
        <v>180</v>
      </c>
      <c r="G63" s="71"/>
      <c r="H63" s="71">
        <v>6</v>
      </c>
      <c r="I63" s="71"/>
      <c r="J63" s="71"/>
      <c r="K63" s="71"/>
      <c r="L63" s="91"/>
      <c r="M63" s="231"/>
      <c r="N63" s="231"/>
      <c r="O63" s="61"/>
      <c r="P63" s="61">
        <f t="shared" si="2"/>
        <v>6</v>
      </c>
      <c r="Q63" s="253" t="s">
        <v>423</v>
      </c>
    </row>
    <row r="64" spans="1:17" ht="12.9" customHeight="1">
      <c r="A64" s="32">
        <v>54</v>
      </c>
      <c r="B64" s="86" t="s">
        <v>250</v>
      </c>
      <c r="C64" s="111" t="s">
        <v>253</v>
      </c>
      <c r="D64" s="81" t="str">
        <f>VLOOKUP(E64,$C$96:$D$101,2)</f>
        <v>Guru Pertama</v>
      </c>
      <c r="E64" s="81" t="s">
        <v>52</v>
      </c>
      <c r="F64" s="80" t="s">
        <v>91</v>
      </c>
      <c r="G64" s="71">
        <v>18</v>
      </c>
      <c r="H64" s="71"/>
      <c r="I64" s="71">
        <v>4</v>
      </c>
      <c r="J64" s="71"/>
      <c r="K64" s="71">
        <v>6</v>
      </c>
      <c r="L64" s="109"/>
      <c r="M64" s="110"/>
      <c r="N64" s="110"/>
      <c r="O64" s="108"/>
      <c r="P64" s="61">
        <f t="shared" si="2"/>
        <v>28</v>
      </c>
      <c r="Q64" s="252" t="s">
        <v>435</v>
      </c>
    </row>
    <row r="65" spans="1:18" ht="12.9" customHeight="1">
      <c r="A65" s="32">
        <v>55</v>
      </c>
      <c r="B65" s="86" t="s">
        <v>295</v>
      </c>
      <c r="C65" s="76" t="s">
        <v>296</v>
      </c>
      <c r="D65" s="54" t="str">
        <f>VLOOKUP(E65,$C$96:$D$101,2)</f>
        <v>Guru Madya</v>
      </c>
      <c r="E65" s="54" t="s">
        <v>48</v>
      </c>
      <c r="F65" s="222" t="s">
        <v>39</v>
      </c>
      <c r="G65" s="71">
        <v>12</v>
      </c>
      <c r="H65" s="71"/>
      <c r="I65" s="71"/>
      <c r="J65" s="71"/>
      <c r="K65" s="71"/>
      <c r="L65" s="109"/>
      <c r="M65" s="110"/>
      <c r="N65" s="110"/>
      <c r="O65" s="108"/>
      <c r="P65" s="61">
        <f t="shared" si="2"/>
        <v>12</v>
      </c>
      <c r="Q65" s="253" t="s">
        <v>482</v>
      </c>
    </row>
    <row r="66" spans="1:18" ht="12.9" customHeight="1">
      <c r="A66" s="32">
        <v>56</v>
      </c>
      <c r="B66" s="80" t="s">
        <v>34</v>
      </c>
      <c r="C66" s="81">
        <v>2141</v>
      </c>
      <c r="D66" s="81" t="s">
        <v>192</v>
      </c>
      <c r="E66" s="81"/>
      <c r="F66" s="80" t="s">
        <v>319</v>
      </c>
      <c r="G66" s="71">
        <v>18</v>
      </c>
      <c r="H66" s="71">
        <v>4</v>
      </c>
      <c r="I66" s="71">
        <v>4</v>
      </c>
      <c r="J66" s="71"/>
      <c r="K66" s="71"/>
      <c r="L66" s="236"/>
      <c r="M66" s="237"/>
      <c r="N66" s="237"/>
      <c r="O66" s="238"/>
      <c r="P66" s="61">
        <f t="shared" si="2"/>
        <v>26</v>
      </c>
      <c r="Q66" s="252"/>
      <c r="R66">
        <f>COUNTIF(Q13:Q72,"Wali Kelas")</f>
        <v>0</v>
      </c>
    </row>
    <row r="67" spans="1:18" ht="12.9" customHeight="1">
      <c r="A67" s="32">
        <v>57</v>
      </c>
      <c r="B67" s="77" t="s">
        <v>280</v>
      </c>
      <c r="C67" s="202" t="s">
        <v>252</v>
      </c>
      <c r="D67" s="202" t="s">
        <v>252</v>
      </c>
      <c r="E67" s="202" t="s">
        <v>252</v>
      </c>
      <c r="F67" s="80" t="s">
        <v>265</v>
      </c>
      <c r="G67" s="71">
        <v>18</v>
      </c>
      <c r="H67" s="71"/>
      <c r="I67" s="71"/>
      <c r="J67" s="71"/>
      <c r="K67" s="71">
        <v>3</v>
      </c>
      <c r="L67" s="109"/>
      <c r="M67" s="110"/>
      <c r="N67" s="110"/>
      <c r="O67" s="108"/>
      <c r="P67" s="61">
        <f t="shared" si="2"/>
        <v>21</v>
      </c>
      <c r="Q67" s="253" t="s">
        <v>423</v>
      </c>
    </row>
    <row r="68" spans="1:18" ht="12.9" customHeight="1">
      <c r="A68" s="32">
        <v>58</v>
      </c>
      <c r="B68" s="77" t="s">
        <v>479</v>
      </c>
      <c r="C68" s="77" t="s">
        <v>478</v>
      </c>
      <c r="D68" s="202" t="s">
        <v>252</v>
      </c>
      <c r="E68" s="202" t="s">
        <v>252</v>
      </c>
      <c r="F68" s="80" t="s">
        <v>43</v>
      </c>
      <c r="G68" s="71"/>
      <c r="H68" s="71"/>
      <c r="I68" s="71">
        <v>3</v>
      </c>
      <c r="J68" s="71"/>
      <c r="K68" s="71"/>
      <c r="L68" s="109"/>
      <c r="M68" s="110"/>
      <c r="N68" s="110"/>
      <c r="O68" s="108"/>
      <c r="P68" s="61">
        <f t="shared" ref="P68:P69" si="3">SUM(G68:O68)</f>
        <v>3</v>
      </c>
      <c r="Q68" s="253" t="s">
        <v>482</v>
      </c>
    </row>
    <row r="69" spans="1:18" ht="12.9" customHeight="1">
      <c r="A69" s="32">
        <v>59</v>
      </c>
      <c r="B69" t="s">
        <v>480</v>
      </c>
      <c r="C69" t="s">
        <v>481</v>
      </c>
      <c r="D69" s="202" t="s">
        <v>252</v>
      </c>
      <c r="E69" s="202" t="s">
        <v>252</v>
      </c>
      <c r="F69" s="80" t="s">
        <v>91</v>
      </c>
      <c r="G69" s="71"/>
      <c r="H69" s="71"/>
      <c r="I69" s="71"/>
      <c r="J69" s="71"/>
      <c r="K69" s="71">
        <v>6</v>
      </c>
      <c r="L69" s="109"/>
      <c r="M69" s="110"/>
      <c r="N69" s="110"/>
      <c r="O69" s="108"/>
      <c r="P69" s="61">
        <f t="shared" si="3"/>
        <v>6</v>
      </c>
      <c r="Q69" s="253" t="s">
        <v>482</v>
      </c>
    </row>
    <row r="70" spans="1:18" ht="12.9" customHeight="1">
      <c r="A70" s="32">
        <v>60</v>
      </c>
      <c r="B70" s="77" t="s">
        <v>420</v>
      </c>
      <c r="C70" s="202"/>
      <c r="D70" s="202"/>
      <c r="E70" s="202"/>
      <c r="F70" s="244" t="s">
        <v>371</v>
      </c>
      <c r="G70" s="71">
        <v>9</v>
      </c>
      <c r="H70" s="71">
        <v>7</v>
      </c>
      <c r="I70" s="71">
        <v>2</v>
      </c>
      <c r="J70" s="71"/>
      <c r="K70" s="71"/>
      <c r="L70" s="109"/>
      <c r="M70" s="110"/>
      <c r="N70" s="110"/>
      <c r="O70" s="108"/>
      <c r="P70" s="61">
        <f>SUM(G70:O70)</f>
        <v>18</v>
      </c>
      <c r="Q70" s="252"/>
    </row>
    <row r="71" spans="1:18" ht="9.9" customHeight="1">
      <c r="A71" s="63"/>
      <c r="B71" s="64"/>
      <c r="C71" s="79"/>
      <c r="D71" s="70"/>
      <c r="F71" s="64"/>
      <c r="G71" s="64"/>
      <c r="H71" s="3"/>
      <c r="I71" s="3"/>
      <c r="J71" s="3"/>
      <c r="K71" s="3"/>
      <c r="L71" s="3"/>
      <c r="M71" s="3"/>
      <c r="N71" s="3"/>
      <c r="O71" s="3"/>
      <c r="P71" s="4"/>
      <c r="Q71" s="4"/>
    </row>
    <row r="72" spans="1:18" ht="10.050000000000001" customHeight="1">
      <c r="A72" s="4"/>
      <c r="B72" s="4"/>
      <c r="C72" s="3"/>
      <c r="D72" s="4"/>
      <c r="E72" s="3"/>
      <c r="F72" s="221"/>
      <c r="G72" s="4"/>
      <c r="J72" s="230" t="s">
        <v>228</v>
      </c>
      <c r="K72" s="68"/>
      <c r="L72" s="284" t="str">
        <f>'S K'!K66</f>
        <v>24 Juli 2015</v>
      </c>
      <c r="M72" s="284"/>
      <c r="N72" s="284"/>
      <c r="P72" s="68"/>
      <c r="Q72" s="68"/>
    </row>
    <row r="73" spans="1:18">
      <c r="A73" s="4"/>
      <c r="B73" s="67" t="s">
        <v>159</v>
      </c>
      <c r="C73" s="79"/>
      <c r="D73" s="6"/>
      <c r="E73" s="3"/>
      <c r="F73" s="221"/>
      <c r="G73" s="4"/>
      <c r="H73" s="3"/>
      <c r="J73" s="3"/>
      <c r="K73" s="3"/>
      <c r="L73" s="65" t="s">
        <v>37</v>
      </c>
      <c r="M73" s="6"/>
      <c r="P73" s="4"/>
      <c r="Q73" s="3"/>
    </row>
    <row r="74" spans="1:18">
      <c r="A74" s="4"/>
      <c r="B74" s="67" t="s">
        <v>160</v>
      </c>
      <c r="C74" s="79"/>
      <c r="D74" s="6"/>
      <c r="E74" s="3"/>
      <c r="F74" s="221"/>
      <c r="G74" s="4"/>
      <c r="H74" s="3"/>
      <c r="J74" s="3"/>
      <c r="K74" s="3"/>
      <c r="L74" s="65"/>
      <c r="M74" s="6"/>
      <c r="P74" s="4"/>
      <c r="Q74" s="3"/>
    </row>
    <row r="75" spans="1:18">
      <c r="A75" s="4"/>
      <c r="B75" s="67"/>
      <c r="C75" s="79"/>
      <c r="D75" s="6"/>
      <c r="E75" s="3"/>
      <c r="F75" s="221"/>
      <c r="G75" s="4"/>
      <c r="H75" s="3"/>
      <c r="J75" s="3"/>
      <c r="K75" s="3"/>
      <c r="L75" s="65"/>
      <c r="M75" s="6"/>
      <c r="P75" s="4"/>
      <c r="Q75" s="3"/>
    </row>
    <row r="76" spans="1:18">
      <c r="A76" s="4"/>
      <c r="B76" s="67"/>
      <c r="C76" s="79"/>
      <c r="D76" s="6"/>
      <c r="E76" s="3"/>
      <c r="F76" s="221"/>
      <c r="G76" s="4"/>
      <c r="H76" s="3"/>
      <c r="J76" s="3"/>
      <c r="K76" s="3"/>
      <c r="L76" s="65"/>
      <c r="M76" s="6"/>
      <c r="P76" s="4"/>
      <c r="Q76" s="3"/>
    </row>
    <row r="77" spans="1:18">
      <c r="A77" s="4"/>
      <c r="B77" s="45" t="str">
        <f>'S K'!B72</f>
        <v>Dra. Sri Istifada, M.Si.</v>
      </c>
      <c r="C77" s="3"/>
      <c r="D77" s="6"/>
      <c r="E77" s="3"/>
      <c r="F77" s="221"/>
      <c r="G77" s="4"/>
      <c r="H77" s="3"/>
      <c r="J77" s="3"/>
      <c r="K77" s="3"/>
      <c r="L77" s="73" t="str">
        <f>'S K'!$I$72</f>
        <v>Drs. Miftakodin, M.M.</v>
      </c>
      <c r="M77" s="97"/>
      <c r="N77" s="2"/>
      <c r="P77" s="4"/>
      <c r="Q77" s="3"/>
    </row>
    <row r="78" spans="1:18">
      <c r="A78" s="4"/>
      <c r="B78" s="45" t="str">
        <f>'S K'!B73</f>
        <v>NIP. 19600411 198703 2 001</v>
      </c>
      <c r="C78" s="3"/>
      <c r="D78" s="6"/>
      <c r="E78" s="3"/>
      <c r="F78" s="221"/>
      <c r="G78" s="4"/>
      <c r="H78" s="3"/>
      <c r="J78" s="3"/>
      <c r="K78" s="3"/>
      <c r="L78" s="73" t="str">
        <f>'S K'!$I$73</f>
        <v>NIP 19680813 199402 1 001</v>
      </c>
      <c r="M78" s="73"/>
      <c r="N78" s="2"/>
      <c r="P78" s="4"/>
      <c r="Q78" s="3"/>
    </row>
    <row r="79" spans="1:18">
      <c r="A79" s="4"/>
      <c r="B79" s="67"/>
      <c r="C79" s="3"/>
      <c r="D79" s="6"/>
      <c r="E79" s="3"/>
      <c r="F79" s="221"/>
      <c r="G79" s="4"/>
      <c r="H79" s="3"/>
      <c r="I79" s="6"/>
      <c r="J79" s="3"/>
      <c r="K79" s="3"/>
      <c r="M79" s="6"/>
      <c r="N79" s="6"/>
      <c r="O79" s="6"/>
      <c r="P79" s="4"/>
      <c r="Q79" s="3"/>
    </row>
    <row r="80" spans="1:18">
      <c r="A80" s="4"/>
      <c r="L80" s="6"/>
      <c r="M80" s="6"/>
      <c r="N80" s="6"/>
      <c r="O80" s="6"/>
      <c r="P80" s="4"/>
      <c r="Q80" s="3"/>
    </row>
    <row r="81" spans="1:17">
      <c r="A81" s="4"/>
      <c r="L81" s="6"/>
      <c r="M81" s="6"/>
      <c r="N81" s="6"/>
      <c r="O81" s="6"/>
      <c r="P81" s="4"/>
      <c r="Q81" s="3"/>
    </row>
    <row r="82" spans="1:17">
      <c r="A82" s="4"/>
      <c r="L82" s="6"/>
      <c r="M82" s="6"/>
      <c r="N82" s="6"/>
      <c r="O82" s="6"/>
      <c r="P82" s="4"/>
      <c r="Q82" s="3"/>
    </row>
    <row r="83" spans="1:17">
      <c r="A83" s="4"/>
    </row>
    <row r="84" spans="1:17">
      <c r="A84" s="4"/>
    </row>
    <row r="85" spans="1:17">
      <c r="A85" s="4"/>
      <c r="B85" s="67"/>
      <c r="C85" s="3"/>
      <c r="D85" s="6"/>
      <c r="E85" s="3"/>
      <c r="F85" s="221"/>
      <c r="G85" s="4"/>
      <c r="H85" s="3"/>
      <c r="I85" s="6"/>
      <c r="J85" s="3"/>
      <c r="K85" s="3"/>
      <c r="L85" s="6"/>
      <c r="M85" s="6"/>
      <c r="N85" s="6"/>
      <c r="O85" s="6"/>
      <c r="P85" s="4"/>
      <c r="Q85" s="3"/>
    </row>
    <row r="86" spans="1:17">
      <c r="A86" s="4"/>
      <c r="B86" s="67"/>
      <c r="C86" s="3"/>
      <c r="D86" s="6"/>
      <c r="E86" s="3"/>
      <c r="F86" s="221"/>
      <c r="G86" s="4"/>
      <c r="H86" s="3"/>
      <c r="I86" s="6"/>
      <c r="J86" s="3"/>
      <c r="K86" s="3"/>
      <c r="L86" s="6"/>
      <c r="M86" s="6"/>
      <c r="N86" s="6"/>
      <c r="O86" s="6"/>
      <c r="P86" s="4"/>
      <c r="Q86" s="3"/>
    </row>
    <row r="87" spans="1:17">
      <c r="A87" s="4"/>
      <c r="B87" s="67"/>
      <c r="C87" s="3"/>
      <c r="D87" s="6"/>
      <c r="E87" s="3"/>
      <c r="F87" s="221"/>
      <c r="G87" s="4"/>
      <c r="H87" s="3"/>
      <c r="I87" s="6"/>
      <c r="J87" s="3"/>
      <c r="K87" s="3"/>
      <c r="L87" s="6"/>
      <c r="M87" s="6"/>
      <c r="N87" s="6"/>
      <c r="O87" s="6"/>
      <c r="P87" s="4"/>
      <c r="Q87" s="3"/>
    </row>
    <row r="88" spans="1:17">
      <c r="A88" s="4"/>
      <c r="B88" s="67"/>
      <c r="C88" s="3"/>
      <c r="D88" s="6"/>
      <c r="E88" s="3"/>
      <c r="F88" s="221"/>
      <c r="G88" s="4"/>
      <c r="H88" s="3"/>
      <c r="I88" s="6"/>
      <c r="J88" s="3"/>
      <c r="K88" s="3"/>
      <c r="L88" s="6"/>
      <c r="M88" s="6"/>
      <c r="N88" s="6"/>
      <c r="O88" s="6"/>
      <c r="P88" s="4"/>
      <c r="Q88" s="3"/>
    </row>
    <row r="89" spans="1:17">
      <c r="A89" s="4"/>
      <c r="B89" s="67"/>
      <c r="C89" s="3"/>
      <c r="D89" s="6"/>
      <c r="E89" s="3"/>
      <c r="F89" s="221"/>
      <c r="G89" s="4"/>
      <c r="H89" s="3"/>
      <c r="I89" s="6"/>
      <c r="J89" s="3"/>
      <c r="K89" s="3"/>
      <c r="L89" s="6"/>
      <c r="M89" s="6"/>
      <c r="N89" s="6"/>
      <c r="O89" s="6"/>
      <c r="P89" s="4"/>
      <c r="Q89" s="3"/>
    </row>
    <row r="90" spans="1:17">
      <c r="A90" s="4"/>
      <c r="B90" s="67"/>
      <c r="C90" s="3"/>
      <c r="D90" s="6"/>
      <c r="E90" s="3"/>
      <c r="F90" s="221"/>
      <c r="G90" s="4"/>
      <c r="H90" s="3"/>
      <c r="I90" s="6"/>
      <c r="J90" s="3"/>
      <c r="K90" s="3"/>
      <c r="L90" s="6"/>
      <c r="M90" s="6"/>
      <c r="N90" s="6"/>
      <c r="O90" s="6"/>
      <c r="P90" s="4"/>
      <c r="Q90" s="3"/>
    </row>
    <row r="91" spans="1:17">
      <c r="A91" s="4"/>
      <c r="B91" s="67"/>
      <c r="C91" s="3"/>
      <c r="D91" s="6"/>
      <c r="E91" s="3"/>
      <c r="F91" s="221"/>
      <c r="G91" s="4"/>
      <c r="H91" s="3"/>
      <c r="I91" s="6"/>
      <c r="J91" s="3"/>
      <c r="K91" s="3"/>
      <c r="L91" s="6"/>
      <c r="M91" s="6"/>
      <c r="N91" s="6"/>
      <c r="O91" s="6"/>
      <c r="P91" s="4"/>
      <c r="Q91" s="3"/>
    </row>
    <row r="92" spans="1:17">
      <c r="A92" s="4"/>
      <c r="B92" s="67"/>
      <c r="C92" s="3"/>
      <c r="D92" s="6"/>
      <c r="E92" s="3"/>
      <c r="F92" s="221"/>
      <c r="G92" s="4"/>
      <c r="H92" s="3"/>
      <c r="I92" s="6"/>
      <c r="J92" s="3"/>
      <c r="K92" s="3"/>
      <c r="L92" s="6"/>
      <c r="M92" s="6"/>
      <c r="N92" s="6"/>
      <c r="O92" s="6"/>
      <c r="P92" s="4"/>
      <c r="Q92" s="3"/>
    </row>
    <row r="93" spans="1:17">
      <c r="A93" s="4"/>
      <c r="B93" s="4"/>
      <c r="C93" s="3"/>
      <c r="D93" s="6"/>
      <c r="E93" s="3"/>
      <c r="F93" s="221"/>
      <c r="G93" s="4"/>
      <c r="H93" s="3"/>
      <c r="I93" s="3"/>
      <c r="J93" s="3"/>
      <c r="K93" s="3"/>
      <c r="L93" s="3"/>
      <c r="M93" s="3"/>
      <c r="N93" s="3"/>
      <c r="O93" s="3"/>
      <c r="P93" s="4"/>
      <c r="Q93" s="3"/>
    </row>
    <row r="94" spans="1:17">
      <c r="A94" s="4"/>
      <c r="B94" s="4"/>
      <c r="C94" s="3"/>
      <c r="D94" s="6"/>
      <c r="E94" s="3"/>
      <c r="F94" s="221"/>
      <c r="G94" s="4"/>
      <c r="H94" s="3"/>
      <c r="I94" s="3"/>
      <c r="J94" s="3"/>
      <c r="K94" s="3"/>
      <c r="L94" s="3"/>
      <c r="M94" s="3"/>
      <c r="N94" s="3"/>
      <c r="O94" s="3"/>
      <c r="P94" s="4"/>
      <c r="Q94" s="3"/>
    </row>
    <row r="96" spans="1:17">
      <c r="C96" s="5" t="s">
        <v>52</v>
      </c>
      <c r="D96" s="90" t="s">
        <v>278</v>
      </c>
    </row>
    <row r="97" spans="3:4">
      <c r="C97" s="5" t="s">
        <v>51</v>
      </c>
      <c r="D97" s="90" t="s">
        <v>279</v>
      </c>
    </row>
    <row r="98" spans="3:4">
      <c r="C98" s="5" t="s">
        <v>50</v>
      </c>
      <c r="D98" s="90" t="s">
        <v>279</v>
      </c>
    </row>
    <row r="99" spans="3:4">
      <c r="C99" s="5" t="s">
        <v>49</v>
      </c>
      <c r="D99" s="90" t="s">
        <v>279</v>
      </c>
    </row>
    <row r="100" spans="3:4">
      <c r="C100" s="5" t="s">
        <v>48</v>
      </c>
      <c r="D100" s="90" t="s">
        <v>158</v>
      </c>
    </row>
    <row r="101" spans="3:4">
      <c r="C101" s="3" t="s">
        <v>74</v>
      </c>
      <c r="D101" s="90" t="s">
        <v>158</v>
      </c>
    </row>
    <row r="102" spans="3:4">
      <c r="C102" s="88" t="s">
        <v>247</v>
      </c>
      <c r="D102" s="90" t="s">
        <v>158</v>
      </c>
    </row>
  </sheetData>
  <sortState ref="A61:R67">
    <sortCondition ref="A61:A67"/>
  </sortState>
  <mergeCells count="16">
    <mergeCell ref="H9:I9"/>
    <mergeCell ref="J9:K9"/>
    <mergeCell ref="L72:N72"/>
    <mergeCell ref="A4:Q4"/>
    <mergeCell ref="A5:Q5"/>
    <mergeCell ref="A7:A10"/>
    <mergeCell ref="B7:B10"/>
    <mergeCell ref="C7:C10"/>
    <mergeCell ref="D7:D10"/>
    <mergeCell ref="E7:E10"/>
    <mergeCell ref="F7:F10"/>
    <mergeCell ref="L7:O10"/>
    <mergeCell ref="P7:P10"/>
    <mergeCell ref="Q7:Q10"/>
    <mergeCell ref="G7:K7"/>
    <mergeCell ref="G8:K8"/>
  </mergeCells>
  <conditionalFormatting sqref="B55">
    <cfRule type="cellIs" dxfId="80" priority="75" stopIfTrue="1" operator="equal">
      <formula>$AO$8</formula>
    </cfRule>
    <cfRule type="cellIs" dxfId="79" priority="76" stopIfTrue="1" operator="equal">
      <formula>$AR$8</formula>
    </cfRule>
    <cfRule type="cellIs" dxfId="78" priority="77" stopIfTrue="1" operator="equal">
      <formula>$AU$8</formula>
    </cfRule>
  </conditionalFormatting>
  <conditionalFormatting sqref="B65">
    <cfRule type="cellIs" dxfId="77" priority="73" stopIfTrue="1" operator="equal">
      <formula>$AH$7</formula>
    </cfRule>
    <cfRule type="cellIs" dxfId="76" priority="74" stopIfTrue="1" operator="equal">
      <formula>$AG$7</formula>
    </cfRule>
  </conditionalFormatting>
  <conditionalFormatting sqref="B53:B54">
    <cfRule type="cellIs" dxfId="75" priority="70" stopIfTrue="1" operator="equal">
      <formula>$AO$8</formula>
    </cfRule>
    <cfRule type="cellIs" dxfId="74" priority="71" stopIfTrue="1" operator="equal">
      <formula>$AR$8</formula>
    </cfRule>
    <cfRule type="cellIs" dxfId="73" priority="72" stopIfTrue="1" operator="equal">
      <formula>$AU$8</formula>
    </cfRule>
  </conditionalFormatting>
  <conditionalFormatting sqref="B57">
    <cfRule type="cellIs" dxfId="72" priority="65" stopIfTrue="1" operator="equal">
      <formula>$AH$7</formula>
    </cfRule>
    <cfRule type="cellIs" dxfId="71" priority="66" stopIfTrue="1" operator="equal">
      <formula>$AG$7</formula>
    </cfRule>
  </conditionalFormatting>
  <conditionalFormatting sqref="B63">
    <cfRule type="cellIs" dxfId="70" priority="52" operator="equal">
      <formula>$AI$7</formula>
    </cfRule>
  </conditionalFormatting>
  <conditionalFormatting sqref="B63">
    <cfRule type="cellIs" dxfId="69" priority="57" stopIfTrue="1" operator="equal">
      <formula>$AY$9</formula>
    </cfRule>
    <cfRule type="cellIs" dxfId="68" priority="58" stopIfTrue="1" operator="equal">
      <formula>$BB$9</formula>
    </cfRule>
    <cfRule type="cellIs" dxfId="67" priority="59" stopIfTrue="1" operator="equal">
      <formula>$BE$9</formula>
    </cfRule>
  </conditionalFormatting>
  <conditionalFormatting sqref="B63">
    <cfRule type="cellIs" dxfId="66" priority="53" operator="equal">
      <formula>$AJ$7</formula>
    </cfRule>
  </conditionalFormatting>
  <conditionalFormatting sqref="B63">
    <cfRule type="cellIs" dxfId="65" priority="56" operator="equal">
      <formula>$AF$7</formula>
    </cfRule>
  </conditionalFormatting>
  <conditionalFormatting sqref="B63">
    <cfRule type="cellIs" dxfId="64" priority="54" operator="equal">
      <formula>$AH$7</formula>
    </cfRule>
    <cfRule type="cellIs" dxfId="63" priority="55" operator="equal">
      <formula>$AG$7</formula>
    </cfRule>
  </conditionalFormatting>
  <conditionalFormatting sqref="B61">
    <cfRule type="cellIs" dxfId="62" priority="27" operator="equal">
      <formula>$AI$7</formula>
    </cfRule>
  </conditionalFormatting>
  <conditionalFormatting sqref="B64">
    <cfRule type="cellIs" dxfId="61" priority="50" stopIfTrue="1" operator="equal">
      <formula>$AH$7</formula>
    </cfRule>
    <cfRule type="cellIs" dxfId="60" priority="51" stopIfTrue="1" operator="equal">
      <formula>$AG$7</formula>
    </cfRule>
  </conditionalFormatting>
  <conditionalFormatting sqref="B53">
    <cfRule type="cellIs" dxfId="59" priority="47" stopIfTrue="1" operator="equal">
      <formula>$AO$8</formula>
    </cfRule>
    <cfRule type="cellIs" dxfId="58" priority="48" stopIfTrue="1" operator="equal">
      <formula>$AR$8</formula>
    </cfRule>
    <cfRule type="cellIs" dxfId="57" priority="49" stopIfTrue="1" operator="equal">
      <formula>$AU$8</formula>
    </cfRule>
  </conditionalFormatting>
  <conditionalFormatting sqref="B63">
    <cfRule type="cellIs" dxfId="56" priority="45" stopIfTrue="1" operator="equal">
      <formula>$AH$7</formula>
    </cfRule>
    <cfRule type="cellIs" dxfId="55" priority="46" stopIfTrue="1" operator="equal">
      <formula>$AG$7</formula>
    </cfRule>
  </conditionalFormatting>
  <conditionalFormatting sqref="B52">
    <cfRule type="cellIs" dxfId="54" priority="42" stopIfTrue="1" operator="equal">
      <formula>$AO$8</formula>
    </cfRule>
    <cfRule type="cellIs" dxfId="53" priority="43" stopIfTrue="1" operator="equal">
      <formula>$AR$8</formula>
    </cfRule>
    <cfRule type="cellIs" dxfId="52" priority="44" stopIfTrue="1" operator="equal">
      <formula>$AU$8</formula>
    </cfRule>
  </conditionalFormatting>
  <conditionalFormatting sqref="B65">
    <cfRule type="cellIs" dxfId="51" priority="39" stopIfTrue="1" operator="equal">
      <formula>$AO$8</formula>
    </cfRule>
    <cfRule type="cellIs" dxfId="50" priority="40" stopIfTrue="1" operator="equal">
      <formula>$AR$8</formula>
    </cfRule>
    <cfRule type="cellIs" dxfId="49" priority="41" stopIfTrue="1" operator="equal">
      <formula>$AU$8</formula>
    </cfRule>
  </conditionalFormatting>
  <conditionalFormatting sqref="B55">
    <cfRule type="cellIs" dxfId="48" priority="37" stopIfTrue="1" operator="equal">
      <formula>$AH$7</formula>
    </cfRule>
    <cfRule type="cellIs" dxfId="47" priority="38" stopIfTrue="1" operator="equal">
      <formula>$AG$7</formula>
    </cfRule>
  </conditionalFormatting>
  <conditionalFormatting sqref="B64">
    <cfRule type="cellIs" dxfId="46" priority="35" stopIfTrue="1" operator="equal">
      <formula>$AH$7</formula>
    </cfRule>
    <cfRule type="cellIs" dxfId="45" priority="36" stopIfTrue="1" operator="equal">
      <formula>$AG$7</formula>
    </cfRule>
  </conditionalFormatting>
  <conditionalFormatting sqref="B61">
    <cfRule type="cellIs" dxfId="44" priority="32" stopIfTrue="1" operator="equal">
      <formula>$AY$9</formula>
    </cfRule>
    <cfRule type="cellIs" dxfId="43" priority="33" stopIfTrue="1" operator="equal">
      <formula>$BB$9</formula>
    </cfRule>
    <cfRule type="cellIs" dxfId="42" priority="34" stopIfTrue="1" operator="equal">
      <formula>$BE$9</formula>
    </cfRule>
  </conditionalFormatting>
  <conditionalFormatting sqref="B61">
    <cfRule type="cellIs" dxfId="41" priority="28" operator="equal">
      <formula>$AJ$7</formula>
    </cfRule>
  </conditionalFormatting>
  <conditionalFormatting sqref="B61">
    <cfRule type="cellIs" dxfId="40" priority="31" operator="equal">
      <formula>$AF$7</formula>
    </cfRule>
  </conditionalFormatting>
  <conditionalFormatting sqref="B61">
    <cfRule type="cellIs" dxfId="39" priority="29" operator="equal">
      <formula>$AH$7</formula>
    </cfRule>
    <cfRule type="cellIs" dxfId="38" priority="30" operator="equal">
      <formula>$AG$7</formula>
    </cfRule>
  </conditionalFormatting>
  <conditionalFormatting sqref="B65">
    <cfRule type="cellIs" dxfId="37" priority="25" stopIfTrue="1" operator="equal">
      <formula>$AH$7</formula>
    </cfRule>
    <cfRule type="cellIs" dxfId="36" priority="26" stopIfTrue="1" operator="equal">
      <formula>$AG$7</formula>
    </cfRule>
  </conditionalFormatting>
  <conditionalFormatting sqref="B64">
    <cfRule type="cellIs" dxfId="35" priority="23" stopIfTrue="1" operator="equal">
      <formula>$AH$7</formula>
    </cfRule>
    <cfRule type="cellIs" dxfId="34" priority="24" stopIfTrue="1" operator="equal">
      <formula>$AG$7</formula>
    </cfRule>
  </conditionalFormatting>
  <conditionalFormatting sqref="B65">
    <cfRule type="cellIs" dxfId="33" priority="18" stopIfTrue="1" operator="equal">
      <formula>$AH$7</formula>
    </cfRule>
    <cfRule type="cellIs" dxfId="32" priority="19" stopIfTrue="1" operator="equal">
      <formula>$AG$7</formula>
    </cfRule>
  </conditionalFormatting>
  <conditionalFormatting sqref="B62">
    <cfRule type="cellIs" dxfId="31" priority="10" operator="equal">
      <formula>$AI$7</formula>
    </cfRule>
  </conditionalFormatting>
  <conditionalFormatting sqref="B62">
    <cfRule type="cellIs" dxfId="30" priority="15" stopIfTrue="1" operator="equal">
      <formula>$AY$9</formula>
    </cfRule>
    <cfRule type="cellIs" dxfId="29" priority="16" stopIfTrue="1" operator="equal">
      <formula>$BB$9</formula>
    </cfRule>
    <cfRule type="cellIs" dxfId="28" priority="17" stopIfTrue="1" operator="equal">
      <formula>$BE$9</formula>
    </cfRule>
  </conditionalFormatting>
  <conditionalFormatting sqref="B62">
    <cfRule type="cellIs" dxfId="27" priority="11" operator="equal">
      <formula>$AJ$7</formula>
    </cfRule>
  </conditionalFormatting>
  <conditionalFormatting sqref="B62">
    <cfRule type="cellIs" dxfId="26" priority="14" operator="equal">
      <formula>$AF$7</formula>
    </cfRule>
  </conditionalFormatting>
  <conditionalFormatting sqref="B62">
    <cfRule type="cellIs" dxfId="25" priority="12" operator="equal">
      <formula>$AH$7</formula>
    </cfRule>
    <cfRule type="cellIs" dxfId="24" priority="13" operator="equal">
      <formula>$AG$7</formula>
    </cfRule>
  </conditionalFormatting>
  <conditionalFormatting sqref="B63">
    <cfRule type="cellIs" dxfId="23" priority="8" stopIfTrue="1" operator="equal">
      <formula>$AH$7</formula>
    </cfRule>
    <cfRule type="cellIs" dxfId="22" priority="9" stopIfTrue="1" operator="equal">
      <formula>$AG$7</formula>
    </cfRule>
  </conditionalFormatting>
  <conditionalFormatting sqref="B62">
    <cfRule type="cellIs" dxfId="21" priority="6" stopIfTrue="1" operator="equal">
      <formula>$AH$7</formula>
    </cfRule>
    <cfRule type="cellIs" dxfId="20" priority="7" stopIfTrue="1" operator="equal">
      <formula>$AG$7</formula>
    </cfRule>
  </conditionalFormatting>
  <conditionalFormatting sqref="B64">
    <cfRule type="cellIs" dxfId="19" priority="3" stopIfTrue="1" operator="equal">
      <formula>$AO$8</formula>
    </cfRule>
    <cfRule type="cellIs" dxfId="18" priority="4" stopIfTrue="1" operator="equal">
      <formula>$AR$8</formula>
    </cfRule>
    <cfRule type="cellIs" dxfId="17" priority="5" stopIfTrue="1" operator="equal">
      <formula>$AU$8</formula>
    </cfRule>
  </conditionalFormatting>
  <conditionalFormatting sqref="B63">
    <cfRule type="cellIs" dxfId="16" priority="1" stopIfTrue="1" operator="equal">
      <formula>$AH$7</formula>
    </cfRule>
    <cfRule type="cellIs" dxfId="15" priority="2" stopIfTrue="1" operator="equal">
      <formula>$AG$7</formula>
    </cfRule>
  </conditionalFormatting>
  <pageMargins left="1.45" right="0.45" top="0.2" bottom="0.2" header="0.3" footer="0.3"/>
  <pageSetup paperSize="5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view="pageBreakPreview" topLeftCell="A32" zoomScaleNormal="100" zoomScaleSheetLayoutView="100" workbookViewId="0">
      <selection activeCell="L28" sqref="L28"/>
    </sheetView>
  </sheetViews>
  <sheetFormatPr defaultColWidth="9.109375" defaultRowHeight="13.2"/>
  <cols>
    <col min="1" max="1" width="3.33203125" style="17" customWidth="1"/>
    <col min="2" max="2" width="19.33203125" style="17" customWidth="1"/>
    <col min="3" max="3" width="21.33203125" style="17" customWidth="1"/>
    <col min="4" max="4" width="12.5546875" style="17" customWidth="1"/>
    <col min="5" max="5" width="4.44140625" style="17" customWidth="1"/>
    <col min="6" max="6" width="10.33203125" style="17" customWidth="1"/>
    <col min="7" max="7" width="6.109375" style="17" customWidth="1"/>
    <col min="8" max="8" width="7" style="17" customWidth="1"/>
    <col min="9" max="9" width="2.88671875" style="17" customWidth="1"/>
    <col min="10" max="10" width="12.5546875" style="17" customWidth="1"/>
    <col min="11" max="16384" width="9.109375" style="17"/>
  </cols>
  <sheetData>
    <row r="1" spans="1:17">
      <c r="C1" s="18"/>
      <c r="D1" s="19" t="s">
        <v>53</v>
      </c>
      <c r="E1" s="18"/>
      <c r="F1" s="42" t="s">
        <v>71</v>
      </c>
    </row>
    <row r="2" spans="1:17">
      <c r="C2" s="18"/>
      <c r="D2" s="18"/>
      <c r="E2" s="18"/>
      <c r="F2" s="45" t="str">
        <f>'S K'!$A$10</f>
        <v>Nomor : 188/848</v>
      </c>
    </row>
    <row r="3" spans="1:17">
      <c r="C3" s="18"/>
      <c r="D3" s="18"/>
      <c r="E3" s="18"/>
      <c r="F3" s="45"/>
    </row>
    <row r="4" spans="1:17">
      <c r="C4" s="18"/>
      <c r="D4" s="18"/>
      <c r="E4" s="18"/>
      <c r="F4" s="18"/>
      <c r="G4" s="18"/>
      <c r="H4" s="18"/>
      <c r="I4" s="18"/>
    </row>
    <row r="5" spans="1:17" ht="15.6">
      <c r="A5" s="280" t="s">
        <v>54</v>
      </c>
      <c r="B5" s="280"/>
      <c r="C5" s="280"/>
      <c r="D5" s="280"/>
      <c r="E5" s="280"/>
      <c r="F5" s="280"/>
      <c r="G5" s="280"/>
      <c r="H5" s="280"/>
      <c r="I5" s="280"/>
      <c r="J5" s="280"/>
    </row>
    <row r="6" spans="1:17" ht="15.6">
      <c r="A6" s="314" t="str">
        <f>'lamp-1 '!A5:Q5</f>
        <v>SEMESTER GASAL TAHUN PELAJARAN 2015/2016</v>
      </c>
      <c r="B6" s="314"/>
      <c r="C6" s="314"/>
      <c r="D6" s="314"/>
      <c r="E6" s="314"/>
      <c r="F6" s="314"/>
      <c r="G6" s="314"/>
      <c r="H6" s="314"/>
      <c r="I6" s="314"/>
      <c r="J6" s="314"/>
      <c r="K6" s="92"/>
      <c r="L6" s="92"/>
      <c r="M6" s="92"/>
      <c r="N6" s="92"/>
      <c r="O6" s="92"/>
      <c r="P6" s="92"/>
      <c r="Q6" s="92"/>
    </row>
    <row r="7" spans="1:17" ht="15.6">
      <c r="C7" s="18"/>
      <c r="D7" s="18"/>
      <c r="E7" s="18"/>
      <c r="F7" s="18"/>
      <c r="G7" s="18"/>
      <c r="H7" s="18"/>
      <c r="I7" s="18"/>
      <c r="N7" s="50" t="s">
        <v>22</v>
      </c>
      <c r="O7" s="47" t="s">
        <v>121</v>
      </c>
    </row>
    <row r="8" spans="1:17" s="24" customFormat="1" ht="15.6">
      <c r="A8" s="23" t="s">
        <v>15</v>
      </c>
      <c r="B8" s="23" t="s">
        <v>16</v>
      </c>
      <c r="C8" s="23" t="s">
        <v>17</v>
      </c>
      <c r="D8" s="23" t="s">
        <v>18</v>
      </c>
      <c r="E8" s="23" t="s">
        <v>19</v>
      </c>
      <c r="F8" s="315" t="s">
        <v>289</v>
      </c>
      <c r="G8" s="316"/>
      <c r="H8" s="316"/>
      <c r="I8" s="16"/>
      <c r="J8" s="15" t="s">
        <v>20</v>
      </c>
      <c r="N8" s="50" t="s">
        <v>126</v>
      </c>
      <c r="O8" s="47" t="s">
        <v>127</v>
      </c>
    </row>
    <row r="9" spans="1:17" s="24" customFormat="1" ht="15.6">
      <c r="A9" s="25"/>
      <c r="B9" s="25"/>
      <c r="C9" s="25"/>
      <c r="D9" s="25" t="s">
        <v>21</v>
      </c>
      <c r="E9" s="25"/>
      <c r="F9" s="23" t="s">
        <v>55</v>
      </c>
      <c r="G9" s="23" t="s">
        <v>60</v>
      </c>
      <c r="H9" s="16" t="s">
        <v>88</v>
      </c>
      <c r="I9" s="26"/>
      <c r="J9" s="13"/>
      <c r="N9" s="50" t="s">
        <v>128</v>
      </c>
      <c r="O9" s="47" t="s">
        <v>129</v>
      </c>
    </row>
    <row r="10" spans="1:17" s="30" customFormat="1">
      <c r="A10" s="27"/>
      <c r="B10" s="27"/>
      <c r="C10" s="14"/>
      <c r="D10" s="14"/>
      <c r="E10" s="14"/>
      <c r="F10" s="14"/>
      <c r="G10" s="14" t="s">
        <v>59</v>
      </c>
      <c r="H10" s="26" t="s">
        <v>288</v>
      </c>
      <c r="I10" s="28"/>
      <c r="J10" s="29"/>
      <c r="N10" s="21"/>
      <c r="O10" s="48"/>
      <c r="P10" s="51"/>
    </row>
    <row r="11" spans="1:17">
      <c r="A11" s="76" t="s">
        <v>5</v>
      </c>
      <c r="B11" s="58" t="s">
        <v>145</v>
      </c>
      <c r="C11" s="32" t="s">
        <v>183</v>
      </c>
      <c r="D11" s="76" t="str">
        <f>VLOOKUP(E11,$D$57:$E$63,2)</f>
        <v>Guru Pertama</v>
      </c>
      <c r="E11" s="76" t="s">
        <v>52</v>
      </c>
      <c r="F11" s="76" t="s">
        <v>320</v>
      </c>
      <c r="G11" s="208">
        <v>30</v>
      </c>
      <c r="H11" s="317">
        <f>SUM(G11:G23)</f>
        <v>374</v>
      </c>
      <c r="I11" s="209"/>
      <c r="J11" s="94"/>
      <c r="N11" s="21"/>
      <c r="O11" s="48"/>
      <c r="P11" s="51"/>
    </row>
    <row r="12" spans="1:17">
      <c r="A12" s="77"/>
      <c r="B12" s="90"/>
      <c r="C12" s="76"/>
      <c r="D12" s="76"/>
      <c r="E12" s="76"/>
      <c r="F12" s="76" t="s">
        <v>321</v>
      </c>
      <c r="G12" s="208">
        <v>30</v>
      </c>
      <c r="H12" s="312"/>
      <c r="I12" s="209"/>
      <c r="J12" s="94"/>
      <c r="N12" s="7"/>
      <c r="O12" s="52"/>
      <c r="P12" s="21"/>
    </row>
    <row r="13" spans="1:17">
      <c r="A13" s="77"/>
      <c r="B13" s="90"/>
      <c r="C13" s="76"/>
      <c r="D13" s="76"/>
      <c r="E13" s="76"/>
      <c r="F13" s="76" t="s">
        <v>322</v>
      </c>
      <c r="G13" s="208">
        <v>28</v>
      </c>
      <c r="H13" s="312"/>
      <c r="I13" s="209"/>
      <c r="J13" s="94"/>
      <c r="N13" s="7"/>
      <c r="O13" s="7"/>
      <c r="P13" s="31"/>
    </row>
    <row r="14" spans="1:17">
      <c r="A14" s="77"/>
      <c r="B14" s="90"/>
      <c r="C14" s="76"/>
      <c r="D14" s="76"/>
      <c r="E14" s="76"/>
      <c r="F14" s="76" t="s">
        <v>323</v>
      </c>
      <c r="G14" s="208">
        <v>28</v>
      </c>
      <c r="H14" s="312"/>
      <c r="I14" s="210"/>
      <c r="J14" s="95"/>
      <c r="N14" s="7"/>
      <c r="O14" s="7"/>
      <c r="P14" s="21"/>
    </row>
    <row r="15" spans="1:17">
      <c r="A15" s="77"/>
      <c r="B15" s="90"/>
      <c r="C15" s="76"/>
      <c r="D15" s="76"/>
      <c r="E15" s="76"/>
      <c r="F15" s="76" t="s">
        <v>324</v>
      </c>
      <c r="G15" s="208">
        <v>28</v>
      </c>
      <c r="H15" s="312"/>
      <c r="I15" s="209"/>
      <c r="J15" s="94"/>
      <c r="N15" s="7"/>
      <c r="O15" s="7"/>
      <c r="P15" s="21"/>
    </row>
    <row r="16" spans="1:17">
      <c r="A16" s="77"/>
      <c r="B16" s="90"/>
      <c r="C16" s="76"/>
      <c r="D16" s="76"/>
      <c r="E16" s="76"/>
      <c r="F16" s="76" t="s">
        <v>325</v>
      </c>
      <c r="G16" s="208">
        <v>28</v>
      </c>
      <c r="H16" s="312"/>
      <c r="I16" s="209"/>
      <c r="J16" s="94"/>
      <c r="N16" s="48"/>
      <c r="O16" s="48"/>
      <c r="P16" s="48"/>
    </row>
    <row r="17" spans="1:16">
      <c r="A17" s="77"/>
      <c r="B17" s="90"/>
      <c r="C17" s="76"/>
      <c r="D17" s="76"/>
      <c r="E17" s="76"/>
      <c r="F17" s="76" t="s">
        <v>326</v>
      </c>
      <c r="G17" s="208">
        <v>28</v>
      </c>
      <c r="H17" s="312"/>
      <c r="I17" s="209"/>
      <c r="J17" s="94"/>
      <c r="N17" s="17">
        <f>(H11/250)*24</f>
        <v>35.903999999999996</v>
      </c>
      <c r="O17" s="17">
        <f>(H11/150)*24</f>
        <v>59.839999999999996</v>
      </c>
    </row>
    <row r="18" spans="1:16">
      <c r="A18" s="77"/>
      <c r="B18" s="90"/>
      <c r="C18" s="76"/>
      <c r="D18" s="76"/>
      <c r="E18" s="76"/>
      <c r="F18" s="76" t="s">
        <v>327</v>
      </c>
      <c r="G18" s="208">
        <v>28</v>
      </c>
      <c r="H18" s="312"/>
      <c r="I18" s="209"/>
      <c r="J18" s="94"/>
    </row>
    <row r="19" spans="1:16">
      <c r="A19" s="77"/>
      <c r="B19" s="90"/>
      <c r="C19" s="76"/>
      <c r="D19" s="76"/>
      <c r="E19" s="76"/>
      <c r="F19" s="76" t="s">
        <v>328</v>
      </c>
      <c r="G19" s="208">
        <v>28</v>
      </c>
      <c r="H19" s="312"/>
      <c r="I19" s="209"/>
      <c r="J19" s="94"/>
    </row>
    <row r="20" spans="1:16">
      <c r="A20" s="77"/>
      <c r="B20" s="207"/>
      <c r="C20" s="76"/>
      <c r="D20" s="76"/>
      <c r="E20" s="76"/>
      <c r="F20" s="76" t="s">
        <v>329</v>
      </c>
      <c r="G20" s="208">
        <v>30</v>
      </c>
      <c r="H20" s="312"/>
      <c r="I20" s="209"/>
      <c r="J20" s="94"/>
    </row>
    <row r="21" spans="1:16">
      <c r="A21" s="76"/>
      <c r="B21" s="58"/>
      <c r="C21" s="32"/>
      <c r="D21" s="76"/>
      <c r="E21" s="76"/>
      <c r="F21" s="76" t="s">
        <v>330</v>
      </c>
      <c r="G21" s="208">
        <v>30</v>
      </c>
      <c r="H21" s="312" t="s">
        <v>59</v>
      </c>
      <c r="I21" s="209"/>
      <c r="J21" s="94"/>
    </row>
    <row r="22" spans="1:16">
      <c r="A22" s="76"/>
      <c r="B22" s="90"/>
      <c r="C22" s="76"/>
      <c r="D22" s="76"/>
      <c r="E22" s="76"/>
      <c r="F22" s="76" t="s">
        <v>331</v>
      </c>
      <c r="G22" s="208">
        <v>29</v>
      </c>
      <c r="H22" s="312"/>
      <c r="I22" s="209"/>
      <c r="J22" s="94"/>
    </row>
    <row r="23" spans="1:16">
      <c r="A23" s="76"/>
      <c r="B23" s="90"/>
      <c r="C23" s="76"/>
      <c r="D23" s="76"/>
      <c r="E23" s="76"/>
      <c r="F23" s="76" t="s">
        <v>332</v>
      </c>
      <c r="G23" s="208">
        <v>29</v>
      </c>
      <c r="H23" s="313"/>
      <c r="I23" s="209"/>
      <c r="J23" s="94"/>
    </row>
    <row r="24" spans="1:16">
      <c r="A24" s="76"/>
      <c r="B24" s="90"/>
      <c r="C24" s="76"/>
      <c r="D24" s="76"/>
      <c r="E24" s="76"/>
      <c r="F24" s="76"/>
      <c r="G24" s="208"/>
      <c r="H24" s="226"/>
      <c r="I24" s="93"/>
      <c r="J24" s="94"/>
    </row>
    <row r="25" spans="1:16">
      <c r="A25" s="76">
        <v>2</v>
      </c>
      <c r="B25" s="90" t="s">
        <v>66</v>
      </c>
      <c r="C25" s="76" t="s">
        <v>293</v>
      </c>
      <c r="D25" s="76" t="str">
        <f>VLOOKUP(E25,$D$57:$E$63,2)</f>
        <v>Guru Pertama</v>
      </c>
      <c r="E25" s="76" t="s">
        <v>52</v>
      </c>
      <c r="F25" s="76" t="s">
        <v>333</v>
      </c>
      <c r="G25" s="208">
        <v>29</v>
      </c>
      <c r="H25" s="317">
        <f>SUM(G25:G38)</f>
        <v>395</v>
      </c>
      <c r="I25" s="209"/>
      <c r="J25" s="94"/>
    </row>
    <row r="26" spans="1:16">
      <c r="A26" s="76"/>
      <c r="B26" s="77"/>
      <c r="C26" s="77"/>
      <c r="D26" s="77"/>
      <c r="E26" s="77"/>
      <c r="F26" s="76" t="s">
        <v>334</v>
      </c>
      <c r="G26" s="208">
        <v>29</v>
      </c>
      <c r="H26" s="312"/>
      <c r="I26" s="209"/>
      <c r="J26" s="94"/>
    </row>
    <row r="27" spans="1:16">
      <c r="A27" s="76"/>
      <c r="B27" s="77"/>
      <c r="C27" s="77"/>
      <c r="D27" s="77"/>
      <c r="E27" s="77"/>
      <c r="F27" s="76" t="s">
        <v>375</v>
      </c>
      <c r="G27" s="208">
        <v>29</v>
      </c>
      <c r="H27" s="312"/>
      <c r="I27" s="209"/>
      <c r="J27" s="94"/>
    </row>
    <row r="28" spans="1:16">
      <c r="A28" s="76"/>
      <c r="B28" s="77"/>
      <c r="C28" s="77"/>
      <c r="D28" s="77"/>
      <c r="E28" s="77"/>
      <c r="F28" s="76" t="s">
        <v>335</v>
      </c>
      <c r="G28" s="208">
        <v>25</v>
      </c>
      <c r="H28" s="312"/>
      <c r="I28" s="209"/>
      <c r="J28" s="94"/>
    </row>
    <row r="29" spans="1:16">
      <c r="A29" s="76"/>
      <c r="B29" s="77"/>
      <c r="C29" s="77"/>
      <c r="D29" s="77"/>
      <c r="E29" s="77"/>
      <c r="F29" s="76" t="s">
        <v>336</v>
      </c>
      <c r="G29" s="208">
        <v>26</v>
      </c>
      <c r="H29" s="312"/>
      <c r="I29" s="209"/>
      <c r="J29" s="94"/>
    </row>
    <row r="30" spans="1:16">
      <c r="A30" s="76"/>
      <c r="B30" s="77"/>
      <c r="C30" s="77"/>
      <c r="D30" s="77"/>
      <c r="E30" s="77"/>
      <c r="F30" s="76" t="s">
        <v>282</v>
      </c>
      <c r="G30" s="208">
        <v>31</v>
      </c>
      <c r="H30" s="312"/>
      <c r="I30" s="209"/>
      <c r="J30" s="94"/>
      <c r="N30" s="17">
        <f>(H25/250)*24</f>
        <v>37.92</v>
      </c>
    </row>
    <row r="31" spans="1:16">
      <c r="A31" s="76"/>
      <c r="B31" s="77"/>
      <c r="C31" s="77"/>
      <c r="D31" s="77"/>
      <c r="E31" s="77"/>
      <c r="F31" s="76" t="s">
        <v>283</v>
      </c>
      <c r="G31" s="208">
        <v>32</v>
      </c>
      <c r="H31" s="312"/>
      <c r="I31" s="209"/>
      <c r="J31" s="94"/>
    </row>
    <row r="32" spans="1:16">
      <c r="A32" s="76"/>
      <c r="B32" s="90"/>
      <c r="C32" s="76"/>
      <c r="D32" s="76"/>
      <c r="E32" s="76"/>
      <c r="F32" s="76" t="s">
        <v>284</v>
      </c>
      <c r="G32" s="208">
        <v>32</v>
      </c>
      <c r="H32" s="312"/>
      <c r="I32" s="209"/>
      <c r="J32" s="94"/>
      <c r="L32" s="22">
        <v>35</v>
      </c>
      <c r="N32" s="22">
        <v>26</v>
      </c>
      <c r="P32" s="7"/>
    </row>
    <row r="33" spans="1:16">
      <c r="A33" s="77"/>
      <c r="B33" s="77"/>
      <c r="C33" s="77"/>
      <c r="D33" s="77"/>
      <c r="E33" s="77"/>
      <c r="F33" s="76" t="s">
        <v>285</v>
      </c>
      <c r="G33" s="208">
        <v>31</v>
      </c>
      <c r="H33" s="312"/>
      <c r="I33" s="209"/>
      <c r="J33" s="94"/>
      <c r="L33" s="22">
        <v>36</v>
      </c>
      <c r="N33" s="22">
        <v>26</v>
      </c>
      <c r="P33" s="22"/>
    </row>
    <row r="34" spans="1:16">
      <c r="A34" s="77"/>
      <c r="B34" s="77"/>
      <c r="C34" s="77"/>
      <c r="D34" s="77"/>
      <c r="E34" s="77"/>
      <c r="F34" s="76" t="s">
        <v>286</v>
      </c>
      <c r="G34" s="208">
        <v>30</v>
      </c>
      <c r="H34" s="312"/>
      <c r="I34" s="209"/>
      <c r="J34" s="94"/>
      <c r="N34" s="22">
        <v>25</v>
      </c>
      <c r="P34" s="22"/>
    </row>
    <row r="35" spans="1:16">
      <c r="A35" s="77"/>
      <c r="B35" s="77"/>
      <c r="C35" s="77"/>
      <c r="D35" s="77"/>
      <c r="E35" s="77"/>
      <c r="F35" s="76" t="s">
        <v>287</v>
      </c>
      <c r="G35" s="208">
        <v>24</v>
      </c>
      <c r="H35" s="312"/>
      <c r="I35" s="209"/>
      <c r="J35" s="94"/>
      <c r="L35" s="22">
        <v>36</v>
      </c>
      <c r="N35" s="22">
        <v>24</v>
      </c>
      <c r="P35" s="22"/>
    </row>
    <row r="36" spans="1:16">
      <c r="A36" s="77"/>
      <c r="B36" s="77"/>
      <c r="C36" s="77"/>
      <c r="D36" s="77"/>
      <c r="E36" s="77"/>
      <c r="F36" s="76" t="s">
        <v>337</v>
      </c>
      <c r="G36" s="208">
        <v>25</v>
      </c>
      <c r="H36" s="312"/>
      <c r="I36" s="209"/>
      <c r="J36" s="94"/>
      <c r="L36" s="22">
        <v>37</v>
      </c>
      <c r="N36" s="22">
        <v>24</v>
      </c>
      <c r="P36" s="22"/>
    </row>
    <row r="37" spans="1:16">
      <c r="A37" s="77"/>
      <c r="B37" s="77"/>
      <c r="C37" s="77"/>
      <c r="D37" s="77"/>
      <c r="E37" s="77"/>
      <c r="F37" s="76" t="s">
        <v>338</v>
      </c>
      <c r="G37" s="208">
        <v>26</v>
      </c>
      <c r="H37" s="312" t="s">
        <v>59</v>
      </c>
      <c r="I37" s="209"/>
      <c r="J37" s="94"/>
      <c r="L37" s="22">
        <v>35</v>
      </c>
      <c r="N37" s="7">
        <v>36</v>
      </c>
      <c r="P37" s="22"/>
    </row>
    <row r="38" spans="1:16">
      <c r="A38" s="77"/>
      <c r="B38" s="77"/>
      <c r="C38" s="77"/>
      <c r="D38" s="77"/>
      <c r="E38" s="77"/>
      <c r="F38" s="76" t="s">
        <v>339</v>
      </c>
      <c r="G38" s="208">
        <v>26</v>
      </c>
      <c r="H38" s="313"/>
      <c r="I38" s="209"/>
      <c r="J38" s="94"/>
      <c r="L38" s="22"/>
      <c r="N38" s="7">
        <v>36</v>
      </c>
      <c r="P38" s="49"/>
    </row>
    <row r="40" spans="1:16">
      <c r="B40" s="55"/>
      <c r="F40" s="72" t="s">
        <v>168</v>
      </c>
      <c r="H40" s="69" t="str">
        <f>'S K'!K66</f>
        <v>24 Juli 2015</v>
      </c>
    </row>
    <row r="41" spans="1:16">
      <c r="B41" s="67" t="s">
        <v>159</v>
      </c>
      <c r="G41" s="20" t="s">
        <v>37</v>
      </c>
    </row>
    <row r="42" spans="1:16">
      <c r="B42" s="67" t="s">
        <v>160</v>
      </c>
      <c r="G42" s="20"/>
    </row>
    <row r="43" spans="1:16">
      <c r="B43" s="67"/>
      <c r="G43" s="20"/>
    </row>
    <row r="44" spans="1:16">
      <c r="B44" s="67"/>
      <c r="G44" s="20"/>
    </row>
    <row r="45" spans="1:16">
      <c r="B45" s="45" t="str">
        <f>'S K'!B72</f>
        <v>Dra. Sri Istifada, M.Si.</v>
      </c>
      <c r="G45" s="73" t="str">
        <f>'S K'!$I$72</f>
        <v>Drs. Miftakodin, M.M.</v>
      </c>
    </row>
    <row r="46" spans="1:16">
      <c r="B46" s="45" t="str">
        <f>'S K'!B73</f>
        <v>NIP. 19600411 198703 2 001</v>
      </c>
      <c r="G46" s="73" t="str">
        <f>'S K'!$I$73</f>
        <v>NIP 19680813 199402 1 001</v>
      </c>
    </row>
    <row r="48" spans="1:16">
      <c r="G48" s="20"/>
    </row>
    <row r="57" spans="4:5">
      <c r="D57" s="5" t="s">
        <v>52</v>
      </c>
      <c r="E57" s="90" t="s">
        <v>278</v>
      </c>
    </row>
    <row r="58" spans="4:5">
      <c r="D58" s="5" t="s">
        <v>51</v>
      </c>
      <c r="E58" s="90" t="s">
        <v>279</v>
      </c>
    </row>
    <row r="59" spans="4:5">
      <c r="D59" s="5" t="s">
        <v>50</v>
      </c>
      <c r="E59" s="90" t="s">
        <v>279</v>
      </c>
    </row>
    <row r="60" spans="4:5">
      <c r="D60" s="5" t="s">
        <v>49</v>
      </c>
      <c r="E60" s="90" t="s">
        <v>279</v>
      </c>
    </row>
    <row r="61" spans="4:5">
      <c r="D61" s="5" t="s">
        <v>48</v>
      </c>
      <c r="E61" s="90" t="s">
        <v>158</v>
      </c>
    </row>
    <row r="62" spans="4:5">
      <c r="D62" s="3" t="s">
        <v>74</v>
      </c>
      <c r="E62" s="90" t="s">
        <v>158</v>
      </c>
    </row>
    <row r="63" spans="4:5">
      <c r="D63" s="88" t="s">
        <v>247</v>
      </c>
      <c r="E63" s="90" t="s">
        <v>158</v>
      </c>
    </row>
  </sheetData>
  <mergeCells count="7">
    <mergeCell ref="H37:H38"/>
    <mergeCell ref="H21:H23"/>
    <mergeCell ref="A5:J5"/>
    <mergeCell ref="A6:J6"/>
    <mergeCell ref="F8:H8"/>
    <mergeCell ref="H11:H20"/>
    <mergeCell ref="H25:H36"/>
  </mergeCells>
  <phoneticPr fontId="0" type="noConversion"/>
  <pageMargins left="0.35433070866141703" right="0.25" top="1.234251969" bottom="1.234251969" header="0.511811023622047" footer="0.511811023622047"/>
  <pageSetup paperSize="258" orientation="portrait" horizontalDpi="120" verticalDpi="144" r:id="rId1"/>
  <headerFooter alignWithMargins="0"/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view="pageBreakPreview" topLeftCell="A19" zoomScaleSheetLayoutView="100" workbookViewId="0">
      <selection activeCell="G30" sqref="G30"/>
    </sheetView>
  </sheetViews>
  <sheetFormatPr defaultColWidth="9.109375" defaultRowHeight="13.2"/>
  <cols>
    <col min="1" max="1" width="3.33203125" style="4" customWidth="1"/>
    <col min="2" max="2" width="29.6640625" style="17" customWidth="1"/>
    <col min="3" max="3" width="21.5546875" style="17" customWidth="1"/>
    <col min="4" max="4" width="7.5546875" style="17" customWidth="1"/>
    <col min="5" max="5" width="16.33203125" style="17" customWidth="1"/>
    <col min="6" max="6" width="20" style="17" customWidth="1"/>
    <col min="7" max="7" width="3.5546875" style="4" customWidth="1"/>
    <col min="8" max="8" width="4.6640625" style="4" customWidth="1"/>
    <col min="9" max="9" width="17.33203125" style="4" customWidth="1"/>
    <col min="10" max="10" width="10.77734375" style="4" customWidth="1"/>
    <col min="11" max="16384" width="9.109375" style="4"/>
  </cols>
  <sheetData>
    <row r="1" spans="1:10" s="2" customFormat="1">
      <c r="B1" s="17"/>
      <c r="C1" s="220" t="s">
        <v>63</v>
      </c>
      <c r="D1" s="17" t="str">
        <f>'LAMP-2'!F1</f>
        <v>Keputusan Kepala SMA N 6 Yogyakarta</v>
      </c>
      <c r="E1" s="18"/>
      <c r="F1" s="17"/>
    </row>
    <row r="2" spans="1:10" s="2" customFormat="1">
      <c r="B2" s="17"/>
      <c r="C2" s="18"/>
      <c r="D2" s="17" t="str">
        <f>'LAMP-2'!F2</f>
        <v>Nomor : 188/848</v>
      </c>
      <c r="E2" s="18"/>
      <c r="F2" s="17"/>
    </row>
    <row r="3" spans="1:10" s="2" customFormat="1">
      <c r="B3" s="17"/>
      <c r="C3" s="18"/>
      <c r="D3" s="45"/>
      <c r="E3" s="17"/>
      <c r="F3" s="17"/>
    </row>
    <row r="4" spans="1:10" s="2" customFormat="1">
      <c r="A4" s="318" t="s">
        <v>64</v>
      </c>
      <c r="B4" s="318"/>
      <c r="C4" s="318"/>
      <c r="D4" s="318"/>
      <c r="E4" s="318"/>
      <c r="F4" s="318"/>
    </row>
    <row r="5" spans="1:10" s="2" customFormat="1">
      <c r="A5" s="318" t="str">
        <f>'LAMP-2'!A6:J6</f>
        <v>SEMESTER GASAL TAHUN PELAJARAN 2015/2016</v>
      </c>
      <c r="B5" s="318"/>
      <c r="C5" s="318"/>
      <c r="D5" s="318"/>
      <c r="E5" s="318"/>
      <c r="F5" s="318"/>
    </row>
    <row r="6" spans="1:10" s="2" customFormat="1" ht="6" customHeight="1">
      <c r="B6" s="17"/>
      <c r="C6" s="18"/>
      <c r="D6" s="18"/>
      <c r="E6" s="18"/>
      <c r="F6" s="17"/>
    </row>
    <row r="7" spans="1:10" s="11" customFormat="1">
      <c r="A7" s="319" t="s">
        <v>15</v>
      </c>
      <c r="B7" s="319" t="s">
        <v>16</v>
      </c>
      <c r="C7" s="319" t="s">
        <v>17</v>
      </c>
      <c r="D7" s="319" t="s">
        <v>19</v>
      </c>
      <c r="E7" s="319" t="s">
        <v>18</v>
      </c>
      <c r="F7" s="10" t="s">
        <v>135</v>
      </c>
    </row>
    <row r="8" spans="1:10" s="8" customFormat="1">
      <c r="A8" s="320"/>
      <c r="B8" s="320"/>
      <c r="C8" s="320"/>
      <c r="D8" s="320"/>
      <c r="E8" s="320"/>
      <c r="F8" s="12" t="s">
        <v>65</v>
      </c>
    </row>
    <row r="9" spans="1:10" s="8" customFormat="1" ht="13.8">
      <c r="A9" s="9">
        <v>1</v>
      </c>
      <c r="B9" s="213" t="s">
        <v>23</v>
      </c>
      <c r="C9" s="81" t="s">
        <v>99</v>
      </c>
      <c r="D9" s="46" t="s">
        <v>48</v>
      </c>
      <c r="E9" s="83" t="str">
        <f>VLOOKUP(D9,$D$76:$E$82,2)</f>
        <v>Guru Madya</v>
      </c>
      <c r="F9" s="204" t="s">
        <v>341</v>
      </c>
    </row>
    <row r="10" spans="1:10" s="8" customFormat="1" ht="13.8">
      <c r="A10" s="9"/>
      <c r="B10" s="274"/>
      <c r="D10" s="272"/>
      <c r="F10" s="83"/>
    </row>
    <row r="11" spans="1:10" ht="13.8">
      <c r="A11" s="9">
        <v>2</v>
      </c>
      <c r="B11" s="213" t="s">
        <v>276</v>
      </c>
      <c r="C11" s="81" t="s">
        <v>166</v>
      </c>
      <c r="D11" s="81" t="s">
        <v>48</v>
      </c>
      <c r="E11" s="83" t="str">
        <f>VLOOKUP(D11,$D$76:$E$82,2)</f>
        <v>Guru Madya</v>
      </c>
      <c r="F11" s="204" t="s">
        <v>342</v>
      </c>
      <c r="I11" s="241" t="s">
        <v>27</v>
      </c>
      <c r="J11" s="242" t="s">
        <v>376</v>
      </c>
    </row>
    <row r="12" spans="1:10" ht="13.8">
      <c r="A12" s="9"/>
      <c r="B12" s="60"/>
      <c r="C12" s="81"/>
      <c r="D12" s="46"/>
      <c r="E12" s="83"/>
      <c r="F12" s="204"/>
      <c r="H12"/>
      <c r="I12" s="241" t="s">
        <v>150</v>
      </c>
      <c r="J12" s="242" t="s">
        <v>377</v>
      </c>
    </row>
    <row r="13" spans="1:10" ht="13.8">
      <c r="A13" s="1">
        <v>3</v>
      </c>
      <c r="B13" s="215" t="s">
        <v>184</v>
      </c>
      <c r="C13" s="81" t="s">
        <v>185</v>
      </c>
      <c r="D13" s="81" t="s">
        <v>51</v>
      </c>
      <c r="E13" s="83" t="str">
        <f t="shared" ref="E13" si="0">VLOOKUP(D13,$D$76:$E$82,2)</f>
        <v>Guru Muda</v>
      </c>
      <c r="F13" s="204" t="s">
        <v>343</v>
      </c>
      <c r="H13"/>
      <c r="I13" s="241" t="s">
        <v>276</v>
      </c>
      <c r="J13" s="243" t="s">
        <v>378</v>
      </c>
    </row>
    <row r="14" spans="1:10" ht="13.8">
      <c r="A14" s="1"/>
      <c r="B14" s="275"/>
      <c r="D14" s="273"/>
      <c r="F14" s="83"/>
      <c r="I14" s="244" t="s">
        <v>184</v>
      </c>
      <c r="J14" s="242" t="s">
        <v>379</v>
      </c>
    </row>
    <row r="15" spans="1:10" ht="13.8">
      <c r="A15" s="1">
        <v>4</v>
      </c>
      <c r="B15" s="213" t="s">
        <v>81</v>
      </c>
      <c r="C15" s="81" t="s">
        <v>115</v>
      </c>
      <c r="D15" s="276" t="s">
        <v>50</v>
      </c>
      <c r="E15" s="83" t="str">
        <f>VLOOKUP(D25,$D$76:$E$82,2)</f>
        <v>Guru Pertama</v>
      </c>
      <c r="F15" s="204" t="s">
        <v>344</v>
      </c>
      <c r="H15"/>
      <c r="I15" s="245" t="s">
        <v>250</v>
      </c>
      <c r="J15" s="242" t="s">
        <v>380</v>
      </c>
    </row>
    <row r="16" spans="1:10" ht="13.8">
      <c r="A16" s="1"/>
      <c r="B16" s="214"/>
      <c r="C16" s="81"/>
      <c r="D16" s="46"/>
      <c r="E16" s="83"/>
      <c r="F16" s="83"/>
      <c r="I16" s="241" t="s">
        <v>258</v>
      </c>
      <c r="J16" s="242" t="s">
        <v>381</v>
      </c>
    </row>
    <row r="17" spans="1:10" ht="13.8">
      <c r="A17" s="9">
        <v>5</v>
      </c>
      <c r="B17" s="213" t="s">
        <v>258</v>
      </c>
      <c r="C17" s="76" t="s">
        <v>246</v>
      </c>
      <c r="D17" s="81" t="s">
        <v>48</v>
      </c>
      <c r="E17" s="83" t="str">
        <f t="shared" ref="E17" si="1">VLOOKUP(D17,$D$76:$E$82,2)</f>
        <v>Guru Madya</v>
      </c>
      <c r="F17" s="204" t="s">
        <v>345</v>
      </c>
      <c r="H17"/>
      <c r="I17" s="244" t="s">
        <v>234</v>
      </c>
      <c r="J17" s="246" t="s">
        <v>382</v>
      </c>
    </row>
    <row r="18" spans="1:10" ht="13.8">
      <c r="A18" s="9"/>
      <c r="B18" s="60"/>
      <c r="C18" s="81"/>
      <c r="D18" s="46"/>
      <c r="E18" s="83"/>
      <c r="F18" s="83"/>
      <c r="H18"/>
      <c r="I18" s="244" t="s">
        <v>383</v>
      </c>
      <c r="J18" s="242" t="s">
        <v>384</v>
      </c>
    </row>
    <row r="19" spans="1:10" ht="13.8">
      <c r="A19" s="9">
        <v>6</v>
      </c>
      <c r="B19" s="218" t="s">
        <v>234</v>
      </c>
      <c r="C19" s="81" t="s">
        <v>451</v>
      </c>
      <c r="D19" s="81" t="s">
        <v>52</v>
      </c>
      <c r="E19" s="83" t="str">
        <f>VLOOKUP(D19,$D$76:$E$82,2)</f>
        <v>Guru Pertama</v>
      </c>
      <c r="F19" s="204" t="s">
        <v>346</v>
      </c>
      <c r="H19"/>
      <c r="I19" s="241" t="s">
        <v>81</v>
      </c>
      <c r="J19" s="242" t="s">
        <v>385</v>
      </c>
    </row>
    <row r="20" spans="1:10" ht="13.8">
      <c r="A20" s="9"/>
      <c r="B20" s="60"/>
      <c r="C20" s="81"/>
      <c r="D20" s="46"/>
      <c r="E20" s="83"/>
      <c r="F20" s="83"/>
      <c r="H20"/>
      <c r="I20" s="244" t="s">
        <v>275</v>
      </c>
      <c r="J20" s="246" t="s">
        <v>386</v>
      </c>
    </row>
    <row r="21" spans="1:10" ht="13.8">
      <c r="A21" s="9">
        <v>7</v>
      </c>
      <c r="B21" s="60" t="s">
        <v>254</v>
      </c>
      <c r="C21" s="62" t="s">
        <v>361</v>
      </c>
      <c r="D21" s="76" t="s">
        <v>52</v>
      </c>
      <c r="E21" s="83" t="str">
        <f>VLOOKUP(D21,$D$76:$E$82,2)</f>
        <v>Guru Pertama</v>
      </c>
      <c r="F21" s="204" t="s">
        <v>347</v>
      </c>
      <c r="H21"/>
      <c r="I21" s="247" t="s">
        <v>143</v>
      </c>
      <c r="J21" s="248" t="s">
        <v>387</v>
      </c>
    </row>
    <row r="22" spans="1:10" ht="13.8">
      <c r="A22" s="9"/>
      <c r="B22" s="275"/>
      <c r="D22" s="273"/>
      <c r="F22" s="83"/>
      <c r="H22"/>
      <c r="I22" s="241" t="s">
        <v>140</v>
      </c>
      <c r="J22" s="242" t="s">
        <v>388</v>
      </c>
    </row>
    <row r="23" spans="1:10" ht="13.8">
      <c r="A23" s="1">
        <v>8</v>
      </c>
      <c r="B23" s="213" t="s">
        <v>27</v>
      </c>
      <c r="C23" s="81" t="s">
        <v>105</v>
      </c>
      <c r="D23" s="46" t="s">
        <v>48</v>
      </c>
      <c r="E23" s="83" t="str">
        <f>VLOOKUP(D23,$D$76:$E$82,2)</f>
        <v>Guru Madya</v>
      </c>
      <c r="F23" s="204" t="s">
        <v>348</v>
      </c>
      <c r="H23"/>
      <c r="I23" s="241" t="s">
        <v>35</v>
      </c>
      <c r="J23" s="242" t="s">
        <v>389</v>
      </c>
    </row>
    <row r="24" spans="1:10" ht="13.8">
      <c r="A24" s="1"/>
      <c r="B24" s="275"/>
      <c r="D24" s="273"/>
      <c r="F24" s="83"/>
      <c r="H24"/>
      <c r="I24" s="241" t="s">
        <v>187</v>
      </c>
      <c r="J24" s="242" t="s">
        <v>390</v>
      </c>
    </row>
    <row r="25" spans="1:10" ht="13.8">
      <c r="A25" s="9">
        <v>9</v>
      </c>
      <c r="B25" s="60" t="s">
        <v>250</v>
      </c>
      <c r="C25" s="111" t="s">
        <v>253</v>
      </c>
      <c r="D25" s="81" t="s">
        <v>52</v>
      </c>
      <c r="E25" s="83" t="str">
        <f>VLOOKUP(D15,$D$76:$E$82,2)</f>
        <v>Guru Muda</v>
      </c>
      <c r="F25" s="204" t="s">
        <v>349</v>
      </c>
      <c r="I25" s="241" t="s">
        <v>32</v>
      </c>
      <c r="J25" s="242" t="s">
        <v>391</v>
      </c>
    </row>
    <row r="26" spans="1:10" ht="13.8">
      <c r="A26" s="9"/>
      <c r="B26" s="275"/>
      <c r="D26" s="273"/>
      <c r="E26" s="83"/>
      <c r="F26" s="83"/>
      <c r="H26"/>
      <c r="I26" s="244" t="s">
        <v>138</v>
      </c>
      <c r="J26" s="246" t="s">
        <v>392</v>
      </c>
    </row>
    <row r="27" spans="1:10" ht="13.8">
      <c r="A27" s="9">
        <v>10</v>
      </c>
      <c r="B27" s="215" t="s">
        <v>138</v>
      </c>
      <c r="C27" s="81" t="s">
        <v>139</v>
      </c>
      <c r="D27" s="81" t="s">
        <v>51</v>
      </c>
      <c r="E27" s="83" t="str">
        <f t="shared" ref="E27" si="2">VLOOKUP(D27,$D$76:$E$82,2)</f>
        <v>Guru Muda</v>
      </c>
      <c r="F27" s="204" t="s">
        <v>350</v>
      </c>
      <c r="H27"/>
      <c r="I27" s="241" t="s">
        <v>72</v>
      </c>
      <c r="J27" s="243" t="s">
        <v>393</v>
      </c>
    </row>
    <row r="28" spans="1:10" ht="13.8">
      <c r="A28" s="9"/>
      <c r="B28" s="275"/>
      <c r="D28" s="273"/>
      <c r="F28" s="83"/>
      <c r="H28"/>
      <c r="I28" s="241" t="s">
        <v>394</v>
      </c>
      <c r="J28" s="242" t="s">
        <v>395</v>
      </c>
    </row>
    <row r="29" spans="1:10" ht="13.8">
      <c r="A29" s="1">
        <v>11</v>
      </c>
      <c r="B29" s="213" t="s">
        <v>142</v>
      </c>
      <c r="C29" s="81" t="s">
        <v>102</v>
      </c>
      <c r="D29" s="46" t="s">
        <v>48</v>
      </c>
      <c r="E29" s="83" t="str">
        <f>VLOOKUP(D29,$D$76:$E$82,2)</f>
        <v>Guru Madya</v>
      </c>
      <c r="F29" s="204" t="s">
        <v>351</v>
      </c>
      <c r="H29"/>
      <c r="I29" s="241" t="s">
        <v>25</v>
      </c>
      <c r="J29" s="243" t="s">
        <v>396</v>
      </c>
    </row>
    <row r="30" spans="1:10" ht="13.8">
      <c r="A30" s="1"/>
      <c r="B30" s="214"/>
      <c r="C30" s="81"/>
      <c r="D30" s="46"/>
      <c r="E30" s="83"/>
      <c r="F30" s="83"/>
      <c r="H30"/>
      <c r="I30" s="241" t="s">
        <v>397</v>
      </c>
      <c r="J30" s="242" t="s">
        <v>398</v>
      </c>
    </row>
    <row r="31" spans="1:10" ht="13.8">
      <c r="A31" s="1">
        <v>12</v>
      </c>
      <c r="B31" s="214" t="s">
        <v>36</v>
      </c>
      <c r="C31" s="81" t="s">
        <v>114</v>
      </c>
      <c r="D31" s="81" t="s">
        <v>51</v>
      </c>
      <c r="E31" s="83" t="str">
        <f>VLOOKUP(D31,$D$76:$E$82,2)</f>
        <v>Guru Muda</v>
      </c>
      <c r="F31" s="204" t="s">
        <v>352</v>
      </c>
      <c r="H31"/>
      <c r="I31" s="241" t="s">
        <v>190</v>
      </c>
      <c r="J31" s="243" t="s">
        <v>399</v>
      </c>
    </row>
    <row r="32" spans="1:10" ht="13.8">
      <c r="A32" s="1"/>
      <c r="B32" s="60"/>
      <c r="C32" s="81"/>
      <c r="D32" s="46"/>
      <c r="E32" s="83"/>
      <c r="F32" s="83"/>
      <c r="H32"/>
      <c r="I32" s="241" t="s">
        <v>178</v>
      </c>
      <c r="J32" s="242" t="s">
        <v>400</v>
      </c>
    </row>
    <row r="33" spans="1:10" ht="13.8">
      <c r="A33" s="9">
        <v>13</v>
      </c>
      <c r="B33" s="216" t="s">
        <v>143</v>
      </c>
      <c r="C33" s="81" t="s">
        <v>153</v>
      </c>
      <c r="D33" s="81" t="s">
        <v>51</v>
      </c>
      <c r="E33" s="83" t="str">
        <f t="shared" ref="E33" si="3">VLOOKUP(D33,$D$76:$E$82,2)</f>
        <v>Guru Muda</v>
      </c>
      <c r="F33" s="204" t="s">
        <v>353</v>
      </c>
      <c r="I33" s="241" t="s">
        <v>30</v>
      </c>
      <c r="J33" s="242" t="s">
        <v>401</v>
      </c>
    </row>
    <row r="34" spans="1:10" ht="13.8">
      <c r="A34" s="9"/>
      <c r="B34" s="60"/>
      <c r="C34" s="81"/>
      <c r="D34" s="46"/>
      <c r="E34" s="83"/>
      <c r="F34" s="83"/>
      <c r="H34"/>
      <c r="I34" s="241" t="s">
        <v>402</v>
      </c>
      <c r="J34" s="242" t="s">
        <v>403</v>
      </c>
    </row>
    <row r="35" spans="1:10" ht="13.8">
      <c r="A35" s="9">
        <v>14</v>
      </c>
      <c r="B35" s="213" t="s">
        <v>140</v>
      </c>
      <c r="C35" s="81" t="s">
        <v>123</v>
      </c>
      <c r="D35" s="46" t="s">
        <v>48</v>
      </c>
      <c r="E35" s="83" t="str">
        <f t="shared" ref="E35" si="4">VLOOKUP(D35,$D$76:$E$82,2)</f>
        <v>Guru Madya</v>
      </c>
      <c r="F35" s="204" t="s">
        <v>354</v>
      </c>
      <c r="H35"/>
      <c r="I35" s="241" t="s">
        <v>85</v>
      </c>
      <c r="J35" s="243" t="s">
        <v>404</v>
      </c>
    </row>
    <row r="36" spans="1:10" ht="13.8">
      <c r="A36" s="9"/>
      <c r="B36" s="275"/>
      <c r="D36" s="273"/>
      <c r="F36" s="83"/>
      <c r="H36"/>
      <c r="I36" s="241" t="s">
        <v>98</v>
      </c>
      <c r="J36" s="246" t="s">
        <v>405</v>
      </c>
    </row>
    <row r="37" spans="1:10" ht="13.8">
      <c r="A37" s="9">
        <v>15</v>
      </c>
      <c r="B37" s="213" t="s">
        <v>35</v>
      </c>
      <c r="C37" s="81" t="s">
        <v>116</v>
      </c>
      <c r="D37" s="81" t="s">
        <v>51</v>
      </c>
      <c r="E37" s="83" t="str">
        <f t="shared" ref="E37" si="5">VLOOKUP(D37,$D$76:$E$82,2)</f>
        <v>Guru Muda</v>
      </c>
      <c r="F37" s="204" t="s">
        <v>355</v>
      </c>
      <c r="H37"/>
      <c r="I37" s="80" t="s">
        <v>138</v>
      </c>
    </row>
    <row r="38" spans="1:10" ht="13.8">
      <c r="A38" s="9"/>
      <c r="B38" s="275"/>
      <c r="D38" s="273"/>
      <c r="F38" s="83"/>
      <c r="H38"/>
      <c r="I38" s="80" t="s">
        <v>138</v>
      </c>
    </row>
    <row r="39" spans="1:10" ht="13.8">
      <c r="A39" s="9">
        <v>16</v>
      </c>
      <c r="B39" s="213" t="s">
        <v>187</v>
      </c>
      <c r="C39" s="76" t="s">
        <v>188</v>
      </c>
      <c r="D39" s="81" t="s">
        <v>48</v>
      </c>
      <c r="E39" s="83" t="str">
        <f t="shared" ref="E39" si="6">VLOOKUP(D39,$D$76:$E$82,2)</f>
        <v>Guru Madya</v>
      </c>
      <c r="F39" s="204" t="s">
        <v>356</v>
      </c>
      <c r="H39"/>
      <c r="I39" s="83" t="s">
        <v>36</v>
      </c>
    </row>
    <row r="40" spans="1:10" ht="13.8">
      <c r="A40" s="9"/>
      <c r="B40" s="60"/>
      <c r="C40" s="81"/>
      <c r="D40" s="46"/>
      <c r="E40" s="83"/>
      <c r="F40" s="83"/>
      <c r="H40"/>
      <c r="I40" s="89" t="s">
        <v>190</v>
      </c>
    </row>
    <row r="41" spans="1:10" ht="13.8">
      <c r="A41" s="1">
        <v>17</v>
      </c>
      <c r="B41" s="215" t="s">
        <v>275</v>
      </c>
      <c r="C41" s="87" t="s">
        <v>152</v>
      </c>
      <c r="D41" s="81" t="s">
        <v>51</v>
      </c>
      <c r="E41" s="83" t="str">
        <f>VLOOKUP(D41,$D$76:$E$82,2)</f>
        <v>Guru Muda</v>
      </c>
      <c r="F41" s="204" t="s">
        <v>357</v>
      </c>
      <c r="I41" s="80" t="s">
        <v>136</v>
      </c>
    </row>
    <row r="42" spans="1:10" ht="13.8">
      <c r="A42" s="1"/>
      <c r="B42" s="214"/>
      <c r="C42" s="81"/>
      <c r="D42" s="46"/>
      <c r="E42" s="83"/>
      <c r="F42" s="251"/>
      <c r="H42"/>
      <c r="I42" s="83" t="s">
        <v>143</v>
      </c>
    </row>
    <row r="43" spans="1:10" ht="13.8">
      <c r="A43" s="9">
        <v>18</v>
      </c>
      <c r="B43" s="219" t="s">
        <v>148</v>
      </c>
      <c r="C43" s="81" t="s">
        <v>154</v>
      </c>
      <c r="D43" s="81" t="s">
        <v>51</v>
      </c>
      <c r="E43" s="83" t="str">
        <f>VLOOKUP(D43,$D$76:$E$82,2)</f>
        <v>Guru Muda</v>
      </c>
      <c r="F43" s="204" t="s">
        <v>407</v>
      </c>
      <c r="I43" s="80" t="s">
        <v>234</v>
      </c>
    </row>
    <row r="44" spans="1:10" ht="13.8">
      <c r="A44" s="9"/>
      <c r="B44" s="275"/>
      <c r="D44" s="273"/>
      <c r="F44" s="83"/>
      <c r="I44" s="84" t="s">
        <v>148</v>
      </c>
    </row>
    <row r="45" spans="1:10" ht="13.8">
      <c r="A45" s="1">
        <v>19</v>
      </c>
      <c r="B45" s="218" t="s">
        <v>73</v>
      </c>
      <c r="C45" s="81" t="s">
        <v>112</v>
      </c>
      <c r="D45" s="81" t="s">
        <v>51</v>
      </c>
      <c r="E45" s="83" t="str">
        <f t="shared" ref="E45" si="7">VLOOKUP(D45,$D$76:$E$82,2)</f>
        <v>Guru Muda</v>
      </c>
      <c r="F45" s="204" t="s">
        <v>266</v>
      </c>
      <c r="I45" s="84" t="s">
        <v>148</v>
      </c>
    </row>
    <row r="46" spans="1:10" ht="13.8">
      <c r="A46" s="1"/>
      <c r="B46" s="214"/>
      <c r="C46" s="81"/>
      <c r="D46" s="46"/>
      <c r="E46" s="83"/>
      <c r="F46" s="204"/>
      <c r="I46" s="84" t="s">
        <v>145</v>
      </c>
    </row>
    <row r="47" spans="1:10" ht="13.8">
      <c r="A47" s="9">
        <v>20</v>
      </c>
      <c r="B47" s="213" t="s">
        <v>25</v>
      </c>
      <c r="C47" s="81" t="s">
        <v>125</v>
      </c>
      <c r="D47" s="46" t="s">
        <v>48</v>
      </c>
      <c r="E47" s="83" t="str">
        <f t="shared" ref="E47" si="8">VLOOKUP(D47,$D$76:$E$82,2)</f>
        <v>Guru Madya</v>
      </c>
      <c r="F47" s="204" t="s">
        <v>267</v>
      </c>
      <c r="I47" s="86" t="s">
        <v>184</v>
      </c>
    </row>
    <row r="48" spans="1:10" ht="13.8">
      <c r="A48" s="9"/>
      <c r="B48" s="214"/>
      <c r="C48" s="81"/>
      <c r="D48" s="46"/>
      <c r="E48" s="83"/>
      <c r="F48" s="204"/>
      <c r="I48" s="80" t="s">
        <v>186</v>
      </c>
    </row>
    <row r="49" spans="1:9" ht="13.8">
      <c r="A49" s="1">
        <v>21</v>
      </c>
      <c r="B49" s="219" t="s">
        <v>26</v>
      </c>
      <c r="C49" s="81" t="s">
        <v>106</v>
      </c>
      <c r="D49" s="46" t="s">
        <v>48</v>
      </c>
      <c r="E49" s="83" t="str">
        <f>VLOOKUP(D49,$D$76:$E$82,2)</f>
        <v>Guru Madya</v>
      </c>
      <c r="F49" s="204" t="s">
        <v>268</v>
      </c>
      <c r="I49" s="83" t="s">
        <v>165</v>
      </c>
    </row>
    <row r="50" spans="1:9" ht="13.8">
      <c r="A50" s="1"/>
      <c r="B50" s="217"/>
      <c r="C50" s="81"/>
      <c r="D50" s="46"/>
      <c r="E50" s="83"/>
      <c r="F50" s="204"/>
      <c r="I50" s="80" t="s">
        <v>187</v>
      </c>
    </row>
    <row r="51" spans="1:9" ht="13.8">
      <c r="A51" s="9">
        <v>22</v>
      </c>
      <c r="B51" s="213" t="s">
        <v>190</v>
      </c>
      <c r="C51" s="111" t="s">
        <v>191</v>
      </c>
      <c r="D51" s="81" t="s">
        <v>48</v>
      </c>
      <c r="E51" s="83" t="str">
        <f>VLOOKUP(D51,$D$76:$E$82,2)</f>
        <v>Guru Madya</v>
      </c>
      <c r="F51" s="204" t="s">
        <v>269</v>
      </c>
      <c r="I51" s="80" t="s">
        <v>187</v>
      </c>
    </row>
    <row r="52" spans="1:9" ht="13.8">
      <c r="A52" s="9"/>
      <c r="B52" s="275"/>
      <c r="D52" s="273"/>
      <c r="F52" s="204"/>
      <c r="I52" s="138" t="s">
        <v>258</v>
      </c>
    </row>
    <row r="53" spans="1:9" ht="13.8">
      <c r="A53" s="1">
        <v>23</v>
      </c>
      <c r="B53" s="213" t="s">
        <v>178</v>
      </c>
      <c r="C53" s="81" t="s">
        <v>100</v>
      </c>
      <c r="D53" s="46" t="s">
        <v>48</v>
      </c>
      <c r="E53" s="83" t="str">
        <f t="shared" ref="E53" si="9">VLOOKUP(D53,$D$76:$E$82,2)</f>
        <v>Guru Madya</v>
      </c>
      <c r="F53" s="204" t="s">
        <v>270</v>
      </c>
      <c r="H53"/>
      <c r="I53" s="53"/>
    </row>
    <row r="54" spans="1:9" ht="13.8">
      <c r="A54" s="1"/>
      <c r="B54" s="60"/>
      <c r="C54" s="81"/>
      <c r="D54" s="46"/>
      <c r="E54" s="83"/>
      <c r="F54" s="204"/>
      <c r="H54"/>
      <c r="I54" s="53"/>
    </row>
    <row r="55" spans="1:9" ht="13.8">
      <c r="A55" s="9">
        <v>24</v>
      </c>
      <c r="B55" s="60" t="s">
        <v>30</v>
      </c>
      <c r="C55" s="81" t="s">
        <v>109</v>
      </c>
      <c r="D55" s="46" t="s">
        <v>48</v>
      </c>
      <c r="E55" s="83" t="str">
        <f>VLOOKUP(D55,$D$76:$E$82,2)</f>
        <v>Guru Madya</v>
      </c>
      <c r="F55" s="204" t="s">
        <v>271</v>
      </c>
      <c r="H55"/>
    </row>
    <row r="56" spans="1:9" ht="13.8">
      <c r="A56" s="9"/>
      <c r="B56" s="275"/>
      <c r="D56" s="273"/>
      <c r="F56" s="204"/>
      <c r="H56"/>
      <c r="I56" s="53"/>
    </row>
    <row r="57" spans="1:9" ht="13.8">
      <c r="A57" s="1">
        <v>25</v>
      </c>
      <c r="B57" s="213" t="s">
        <v>28</v>
      </c>
      <c r="C57" s="81" t="s">
        <v>108</v>
      </c>
      <c r="D57" s="46" t="s">
        <v>48</v>
      </c>
      <c r="E57" s="83" t="str">
        <f t="shared" ref="E57" si="10">VLOOKUP(D57,$D$76:$E$82,2)</f>
        <v>Guru Madya</v>
      </c>
      <c r="F57" s="204" t="s">
        <v>272</v>
      </c>
      <c r="H57"/>
    </row>
    <row r="58" spans="1:9" ht="13.8">
      <c r="A58" s="9"/>
      <c r="B58" s="275"/>
      <c r="D58" s="273"/>
      <c r="F58" s="204"/>
      <c r="I58" s="33" t="s">
        <v>178</v>
      </c>
    </row>
    <row r="59" spans="1:9" ht="13.8">
      <c r="A59" s="9">
        <v>26</v>
      </c>
      <c r="B59" s="213" t="s">
        <v>483</v>
      </c>
      <c r="C59" s="81" t="s">
        <v>101</v>
      </c>
      <c r="D59" s="46" t="s">
        <v>48</v>
      </c>
      <c r="E59" s="83" t="str">
        <f>VLOOKUP(D59,$D$76:$E$82,2)</f>
        <v>Guru Madya</v>
      </c>
      <c r="F59" s="204" t="s">
        <v>273</v>
      </c>
    </row>
    <row r="60" spans="1:9" ht="13.8">
      <c r="A60" s="9"/>
      <c r="B60" s="219"/>
      <c r="C60" s="81"/>
      <c r="D60" s="46"/>
      <c r="E60" s="83"/>
      <c r="F60" s="204"/>
    </row>
    <row r="61" spans="1:9" ht="13.8">
      <c r="A61" s="9">
        <v>27</v>
      </c>
      <c r="B61" s="219" t="s">
        <v>98</v>
      </c>
      <c r="C61" s="81" t="s">
        <v>104</v>
      </c>
      <c r="D61" s="46" t="s">
        <v>48</v>
      </c>
      <c r="E61" s="83" t="str">
        <f t="shared" ref="E61" si="11">VLOOKUP(D61,$D$76:$E$82,2)</f>
        <v>Guru Madya</v>
      </c>
      <c r="F61" s="204" t="s">
        <v>274</v>
      </c>
    </row>
    <row r="62" spans="1:9" ht="6.75" customHeight="1">
      <c r="F62" s="212"/>
    </row>
    <row r="63" spans="1:9">
      <c r="B63" s="55"/>
      <c r="E63" s="73" t="s">
        <v>168</v>
      </c>
      <c r="F63" s="17" t="str">
        <f>'S K'!K66</f>
        <v>24 Juli 2015</v>
      </c>
      <c r="H63" s="17"/>
      <c r="I63" s="17"/>
    </row>
    <row r="64" spans="1:9">
      <c r="B64" s="67" t="s">
        <v>159</v>
      </c>
      <c r="E64" s="65" t="s">
        <v>37</v>
      </c>
      <c r="G64" s="17"/>
      <c r="H64" s="17"/>
      <c r="I64" s="17"/>
    </row>
    <row r="65" spans="2:9">
      <c r="B65" s="67" t="s">
        <v>160</v>
      </c>
      <c r="E65" s="65"/>
      <c r="G65" s="17"/>
      <c r="H65" s="17"/>
      <c r="I65" s="17"/>
    </row>
    <row r="66" spans="2:9" ht="12" customHeight="1">
      <c r="B66" s="67"/>
      <c r="E66" s="65"/>
      <c r="G66" s="17"/>
      <c r="H66" s="17"/>
      <c r="I66" s="17"/>
    </row>
    <row r="67" spans="2:9" ht="5.25" customHeight="1">
      <c r="B67" s="67"/>
      <c r="E67" s="65"/>
      <c r="G67" s="17"/>
      <c r="H67" s="17"/>
      <c r="I67" s="17"/>
    </row>
    <row r="68" spans="2:9">
      <c r="E68" s="65"/>
      <c r="G68" s="17"/>
      <c r="H68" s="17"/>
      <c r="I68" s="17"/>
    </row>
    <row r="69" spans="2:9">
      <c r="B69" s="45" t="str">
        <f>'S K'!B72</f>
        <v>Dra. Sri Istifada, M.Si.</v>
      </c>
      <c r="E69" s="73" t="str">
        <f>'S K'!$I$72</f>
        <v>Drs. Miftakodin, M.M.</v>
      </c>
      <c r="G69" s="17"/>
      <c r="H69" s="17"/>
      <c r="I69" s="17"/>
    </row>
    <row r="70" spans="2:9">
      <c r="B70" s="45" t="str">
        <f>'S K'!B73</f>
        <v>NIP. 19600411 198703 2 001</v>
      </c>
      <c r="E70" s="73" t="str">
        <f>'S K'!$I$73</f>
        <v>NIP 19680813 199402 1 001</v>
      </c>
      <c r="G70" s="17"/>
      <c r="H70" s="17"/>
      <c r="I70" s="17"/>
    </row>
    <row r="76" spans="2:9">
      <c r="D76" s="5" t="s">
        <v>52</v>
      </c>
      <c r="E76" s="90" t="s">
        <v>278</v>
      </c>
    </row>
    <row r="77" spans="2:9">
      <c r="D77" s="5" t="s">
        <v>51</v>
      </c>
      <c r="E77" s="90" t="s">
        <v>279</v>
      </c>
    </row>
    <row r="78" spans="2:9">
      <c r="D78" s="5" t="s">
        <v>50</v>
      </c>
      <c r="E78" s="90" t="s">
        <v>279</v>
      </c>
    </row>
    <row r="79" spans="2:9">
      <c r="D79" s="5" t="s">
        <v>49</v>
      </c>
      <c r="E79" s="90" t="s">
        <v>279</v>
      </c>
    </row>
    <row r="80" spans="2:9">
      <c r="D80" s="5" t="s">
        <v>48</v>
      </c>
      <c r="E80" s="90" t="s">
        <v>158</v>
      </c>
    </row>
    <row r="81" spans="4:5">
      <c r="D81" s="3" t="s">
        <v>74</v>
      </c>
      <c r="E81" s="90" t="s">
        <v>158</v>
      </c>
    </row>
    <row r="82" spans="4:5">
      <c r="D82" s="88" t="s">
        <v>247</v>
      </c>
      <c r="E82" s="90" t="s">
        <v>158</v>
      </c>
    </row>
    <row r="83" spans="4:5">
      <c r="D83" s="7"/>
      <c r="E83" s="7"/>
    </row>
    <row r="84" spans="4:5">
      <c r="D84" s="7"/>
      <c r="E84" s="7"/>
    </row>
    <row r="85" spans="4:5">
      <c r="D85" s="7"/>
      <c r="E85" s="7"/>
    </row>
    <row r="86" spans="4:5">
      <c r="D86" s="7"/>
      <c r="E86" s="7"/>
    </row>
  </sheetData>
  <mergeCells count="7">
    <mergeCell ref="A4:F4"/>
    <mergeCell ref="A5:F5"/>
    <mergeCell ref="E7:E8"/>
    <mergeCell ref="D7:D8"/>
    <mergeCell ref="C7:C8"/>
    <mergeCell ref="B7:B8"/>
    <mergeCell ref="A7:A8"/>
  </mergeCells>
  <phoneticPr fontId="0" type="noConversion"/>
  <conditionalFormatting sqref="I52">
    <cfRule type="cellIs" dxfId="14" priority="15" stopIfTrue="1" operator="equal">
      <formula>$L$7</formula>
    </cfRule>
    <cfRule type="cellIs" dxfId="13" priority="16" stopIfTrue="1" operator="equal">
      <formula>$O$7</formula>
    </cfRule>
    <cfRule type="cellIs" dxfId="12" priority="17" stopIfTrue="1" operator="equal">
      <formula>$R$7</formula>
    </cfRule>
  </conditionalFormatting>
  <conditionalFormatting sqref="B25">
    <cfRule type="cellIs" dxfId="11" priority="13" stopIfTrue="1" operator="equal">
      <formula>$AH$7</formula>
    </cfRule>
    <cfRule type="cellIs" dxfId="10" priority="14" stopIfTrue="1" operator="equal">
      <formula>$AG$7</formula>
    </cfRule>
  </conditionalFormatting>
  <conditionalFormatting sqref="B25">
    <cfRule type="cellIs" dxfId="9" priority="11" stopIfTrue="1" operator="equal">
      <formula>$AH$7</formula>
    </cfRule>
    <cfRule type="cellIs" dxfId="8" priority="12" stopIfTrue="1" operator="equal">
      <formula>$AG$7</formula>
    </cfRule>
  </conditionalFormatting>
  <conditionalFormatting sqref="B25">
    <cfRule type="cellIs" dxfId="7" priority="9" stopIfTrue="1" operator="equal">
      <formula>$AH$7</formula>
    </cfRule>
    <cfRule type="cellIs" dxfId="6" priority="10" stopIfTrue="1" operator="equal">
      <formula>$AG$7</formula>
    </cfRule>
  </conditionalFormatting>
  <conditionalFormatting sqref="B25">
    <cfRule type="cellIs" dxfId="5" priority="6" stopIfTrue="1" operator="equal">
      <formula>$AO$8</formula>
    </cfRule>
    <cfRule type="cellIs" dxfId="4" priority="7" stopIfTrue="1" operator="equal">
      <formula>$AR$8</formula>
    </cfRule>
    <cfRule type="cellIs" dxfId="3" priority="8" stopIfTrue="1" operator="equal">
      <formula>$AU$8</formula>
    </cfRule>
  </conditionalFormatting>
  <printOptions horizontalCentered="1"/>
  <pageMargins left="0.65748031500000004" right="0.15748031496063" top="0.25" bottom="0.25" header="0.511811023622047" footer="0.511811023622047"/>
  <pageSetup paperSize="258" orientation="portrait" horizontalDpi="120" verticalDpi="144" r:id="rId1"/>
  <headerFooter alignWithMargins="0"/>
  <rowBreaks count="1" manualBreakCount="1">
    <brk id="7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BreakPreview" topLeftCell="A13" zoomScaleNormal="100" zoomScaleSheetLayoutView="100" workbookViewId="0">
      <selection activeCell="H18" sqref="H18"/>
    </sheetView>
  </sheetViews>
  <sheetFormatPr defaultRowHeight="13.2"/>
  <cols>
    <col min="1" max="1" width="4.5546875" customWidth="1"/>
    <col min="2" max="2" width="5.6640625" customWidth="1"/>
    <col min="3" max="3" width="23.77734375" customWidth="1"/>
    <col min="4" max="4" width="21.33203125" customWidth="1"/>
    <col min="5" max="5" width="27" customWidth="1"/>
    <col min="6" max="6" width="14.44140625" customWidth="1"/>
  </cols>
  <sheetData>
    <row r="1" spans="1:6">
      <c r="A1" s="2"/>
      <c r="B1" s="2"/>
      <c r="C1" s="17"/>
      <c r="D1" s="220" t="s">
        <v>419</v>
      </c>
      <c r="E1" s="17" t="str">
        <f>'LAMP-2'!F1</f>
        <v>Keputusan Kepala SMA N 6 Yogyakarta</v>
      </c>
    </row>
    <row r="2" spans="1:6">
      <c r="A2" s="2"/>
      <c r="B2" s="2"/>
      <c r="C2" s="17"/>
      <c r="D2" s="18"/>
      <c r="E2" s="17" t="str">
        <f>'LAMP-2'!F2</f>
        <v>Nomor : 188/848</v>
      </c>
    </row>
    <row r="3" spans="1:6">
      <c r="A3" s="2"/>
      <c r="B3" s="2"/>
      <c r="C3" s="17"/>
      <c r="D3" s="17"/>
      <c r="E3" s="18"/>
      <c r="F3" s="45"/>
    </row>
    <row r="4" spans="1:6">
      <c r="A4" s="318" t="s">
        <v>460</v>
      </c>
      <c r="B4" s="318"/>
      <c r="C4" s="318"/>
      <c r="D4" s="318"/>
      <c r="E4" s="318"/>
      <c r="F4" s="318"/>
    </row>
    <row r="5" spans="1:6">
      <c r="A5" s="318" t="str">
        <f>'LAMP-2'!A6:J6</f>
        <v>SEMESTER GASAL TAHUN PELAJARAN 2015/2016</v>
      </c>
      <c r="B5" s="318"/>
      <c r="C5" s="318"/>
      <c r="D5" s="318"/>
      <c r="E5" s="318"/>
      <c r="F5" s="318"/>
    </row>
    <row r="6" spans="1:6">
      <c r="A6" s="2"/>
      <c r="B6" s="2"/>
      <c r="C6" s="17"/>
      <c r="D6" s="17"/>
      <c r="E6" s="18"/>
      <c r="F6" s="18"/>
    </row>
    <row r="7" spans="1:6" ht="19.95" customHeight="1">
      <c r="A7" s="191" t="s">
        <v>15</v>
      </c>
      <c r="B7" s="191" t="s">
        <v>454</v>
      </c>
      <c r="C7" s="191" t="s">
        <v>16</v>
      </c>
      <c r="D7" s="191" t="s">
        <v>17</v>
      </c>
      <c r="E7" s="191" t="s">
        <v>452</v>
      </c>
      <c r="F7" s="191" t="s">
        <v>453</v>
      </c>
    </row>
    <row r="8" spans="1:6" ht="34.950000000000003" customHeight="1">
      <c r="A8" s="191">
        <v>1</v>
      </c>
      <c r="B8" s="191">
        <v>27</v>
      </c>
      <c r="C8" s="264" t="s">
        <v>81</v>
      </c>
      <c r="D8" s="265" t="s">
        <v>115</v>
      </c>
      <c r="E8" s="262" t="s">
        <v>471</v>
      </c>
      <c r="F8" s="262" t="s">
        <v>455</v>
      </c>
    </row>
    <row r="9" spans="1:6" ht="34.950000000000003" customHeight="1">
      <c r="A9" s="257">
        <v>2</v>
      </c>
      <c r="B9" s="257">
        <v>27</v>
      </c>
      <c r="C9" s="264" t="s">
        <v>35</v>
      </c>
      <c r="D9" s="265" t="s">
        <v>116</v>
      </c>
      <c r="E9" s="263" t="s">
        <v>472</v>
      </c>
      <c r="F9" s="262" t="s">
        <v>457</v>
      </c>
    </row>
    <row r="10" spans="1:6" ht="34.950000000000003" customHeight="1">
      <c r="A10" s="191">
        <v>3</v>
      </c>
      <c r="B10" s="257">
        <v>30</v>
      </c>
      <c r="C10" s="264" t="s">
        <v>138</v>
      </c>
      <c r="D10" s="265" t="s">
        <v>139</v>
      </c>
      <c r="E10" s="263" t="s">
        <v>473</v>
      </c>
      <c r="F10" s="262" t="s">
        <v>459</v>
      </c>
    </row>
    <row r="11" spans="1:6" ht="34.950000000000003" customHeight="1">
      <c r="A11" s="257">
        <v>4</v>
      </c>
      <c r="B11" s="257">
        <v>41</v>
      </c>
      <c r="C11" s="264" t="s">
        <v>187</v>
      </c>
      <c r="D11" s="266" t="s">
        <v>188</v>
      </c>
      <c r="E11" s="263" t="s">
        <v>474</v>
      </c>
      <c r="F11" s="262" t="s">
        <v>458</v>
      </c>
    </row>
    <row r="12" spans="1:6" ht="34.950000000000003" customHeight="1">
      <c r="A12" s="191">
        <v>5</v>
      </c>
      <c r="B12" s="257">
        <v>42</v>
      </c>
      <c r="C12" s="267" t="s">
        <v>258</v>
      </c>
      <c r="D12" s="266" t="s">
        <v>246</v>
      </c>
      <c r="E12" s="263" t="s">
        <v>470</v>
      </c>
      <c r="F12" s="262" t="s">
        <v>456</v>
      </c>
    </row>
    <row r="13" spans="1:6" ht="34.950000000000003" customHeight="1">
      <c r="A13" s="257">
        <v>6</v>
      </c>
      <c r="B13" s="258">
        <v>58</v>
      </c>
      <c r="C13" s="261" t="s">
        <v>461</v>
      </c>
      <c r="D13" s="269" t="s">
        <v>252</v>
      </c>
      <c r="E13" s="261" t="s">
        <v>466</v>
      </c>
      <c r="F13" s="270" t="s">
        <v>468</v>
      </c>
    </row>
    <row r="14" spans="1:6" ht="34.950000000000003" customHeight="1">
      <c r="A14" s="191">
        <v>7</v>
      </c>
      <c r="B14" s="258">
        <v>59</v>
      </c>
      <c r="C14" s="261" t="s">
        <v>462</v>
      </c>
      <c r="D14" s="269" t="s">
        <v>252</v>
      </c>
      <c r="E14" s="261" t="s">
        <v>466</v>
      </c>
      <c r="F14" s="270" t="s">
        <v>469</v>
      </c>
    </row>
    <row r="15" spans="1:6" ht="34.950000000000003" customHeight="1">
      <c r="A15" s="257">
        <v>8</v>
      </c>
      <c r="B15" s="258">
        <v>60</v>
      </c>
      <c r="C15" s="261" t="s">
        <v>463</v>
      </c>
      <c r="D15" s="269" t="s">
        <v>252</v>
      </c>
      <c r="E15" s="261" t="s">
        <v>466</v>
      </c>
      <c r="F15" s="270" t="s">
        <v>468</v>
      </c>
    </row>
    <row r="16" spans="1:6" ht="34.950000000000003" customHeight="1">
      <c r="A16" s="191">
        <v>9</v>
      </c>
      <c r="B16" s="250">
        <v>61</v>
      </c>
      <c r="C16" s="260" t="s">
        <v>464</v>
      </c>
      <c r="D16" s="269" t="s">
        <v>252</v>
      </c>
      <c r="E16" s="261" t="s">
        <v>466</v>
      </c>
      <c r="F16" s="262" t="s">
        <v>467</v>
      </c>
    </row>
    <row r="17" spans="1:6" ht="34.950000000000003" customHeight="1">
      <c r="A17" s="257">
        <v>10</v>
      </c>
      <c r="B17" s="258">
        <v>62</v>
      </c>
      <c r="C17" s="268" t="s">
        <v>465</v>
      </c>
      <c r="D17" s="269" t="s">
        <v>252</v>
      </c>
      <c r="E17" s="261" t="s">
        <v>466</v>
      </c>
      <c r="F17" s="262" t="s">
        <v>467</v>
      </c>
    </row>
    <row r="18" spans="1:6" ht="34.950000000000003" customHeight="1">
      <c r="A18" s="191">
        <v>11</v>
      </c>
      <c r="B18" s="271">
        <v>63</v>
      </c>
      <c r="C18" s="268" t="s">
        <v>477</v>
      </c>
      <c r="D18" s="269" t="s">
        <v>252</v>
      </c>
      <c r="E18" s="261" t="s">
        <v>466</v>
      </c>
      <c r="F18" s="262"/>
    </row>
    <row r="19" spans="1:6">
      <c r="A19" s="259"/>
      <c r="B19" s="4"/>
      <c r="C19" s="55"/>
      <c r="D19" s="55"/>
      <c r="E19" s="17"/>
      <c r="F19" s="17"/>
    </row>
    <row r="20" spans="1:6">
      <c r="A20" s="4"/>
      <c r="B20" s="4"/>
      <c r="C20" s="55"/>
      <c r="D20" s="67"/>
      <c r="E20" s="88" t="str">
        <f>'LAMP-3'!E63</f>
        <v xml:space="preserve">Yogyakarta, </v>
      </c>
      <c r="F20" t="str">
        <f>'LAMP-3'!F63</f>
        <v>24 Juli 2015</v>
      </c>
    </row>
    <row r="21" spans="1:6">
      <c r="A21" s="4"/>
      <c r="B21" s="4"/>
      <c r="C21" s="55"/>
      <c r="D21" s="67"/>
      <c r="E21" s="321" t="str">
        <f>'LAMP-3'!E64</f>
        <v>Kepala Sekolah</v>
      </c>
      <c r="F21" s="321"/>
    </row>
    <row r="22" spans="1:6">
      <c r="A22" s="4"/>
      <c r="B22" s="4"/>
      <c r="C22" s="55"/>
      <c r="D22" s="67"/>
      <c r="E22" s="19"/>
    </row>
    <row r="23" spans="1:6">
      <c r="A23" s="4"/>
      <c r="B23" s="4"/>
      <c r="C23" s="55"/>
      <c r="D23" s="67"/>
      <c r="E23" s="19"/>
    </row>
    <row r="24" spans="1:6">
      <c r="A24" s="4"/>
      <c r="B24" s="4"/>
      <c r="C24" s="55"/>
      <c r="D24" s="17"/>
      <c r="E24" s="19"/>
    </row>
    <row r="25" spans="1:6">
      <c r="A25" s="4"/>
      <c r="B25" s="4"/>
      <c r="C25" s="55"/>
      <c r="D25" s="45"/>
      <c r="E25" s="321" t="str">
        <f>'LAMP-3'!E69</f>
        <v>Drs. Miftakodin, M.M.</v>
      </c>
      <c r="F25" s="321"/>
    </row>
    <row r="26" spans="1:6">
      <c r="A26" s="4"/>
      <c r="B26" s="4"/>
      <c r="C26" s="55"/>
      <c r="D26" s="45"/>
      <c r="E26" s="321" t="str">
        <f>'LAMP-3'!E70</f>
        <v>NIP 19680813 199402 1 001</v>
      </c>
      <c r="F26" s="321"/>
    </row>
    <row r="27" spans="1:6">
      <c r="A27" s="4"/>
      <c r="B27" s="4"/>
      <c r="C27" s="17"/>
      <c r="D27" s="17"/>
      <c r="E27" s="17"/>
      <c r="F27" s="17"/>
    </row>
    <row r="28" spans="1:6">
      <c r="A28" s="4"/>
      <c r="B28" s="4"/>
      <c r="C28" s="17"/>
      <c r="D28" s="17"/>
      <c r="E28" s="17"/>
      <c r="F28" s="17"/>
    </row>
    <row r="29" spans="1:6">
      <c r="A29" s="4"/>
      <c r="B29" s="4"/>
      <c r="C29" s="17"/>
      <c r="D29" s="17"/>
      <c r="E29" s="17"/>
      <c r="F29" s="17"/>
    </row>
  </sheetData>
  <mergeCells count="5">
    <mergeCell ref="E21:F21"/>
    <mergeCell ref="E25:F25"/>
    <mergeCell ref="E26:F26"/>
    <mergeCell ref="A4:F4"/>
    <mergeCell ref="A5:F5"/>
  </mergeCells>
  <conditionalFormatting sqref="C12">
    <cfRule type="cellIs" dxfId="2" priority="1" stopIfTrue="1" operator="equal">
      <formula>$AP$8</formula>
    </cfRule>
    <cfRule type="cellIs" dxfId="1" priority="2" stopIfTrue="1" operator="equal">
      <formula>$AS$8</formula>
    </cfRule>
    <cfRule type="cellIs" dxfId="0" priority="3" stopIfTrue="1" operator="equal">
      <formula>$AV$8</formula>
    </cfRule>
  </conditionalFormatting>
  <pageMargins left="0.5" right="0.5" top="0.75" bottom="0.75" header="0.3" footer="0.3"/>
  <pageSetup paperSize="25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view="pageBreakPreview" topLeftCell="A10" zoomScaleNormal="100" zoomScaleSheetLayoutView="100" workbookViewId="0">
      <selection activeCell="E14" sqref="E14:F14"/>
    </sheetView>
  </sheetViews>
  <sheetFormatPr defaultRowHeight="13.2"/>
  <cols>
    <col min="1" max="1" width="4.109375" customWidth="1"/>
    <col min="2" max="2" width="34.109375" customWidth="1"/>
    <col min="3" max="3" width="22" customWidth="1"/>
    <col min="4" max="4" width="23.109375" customWidth="1"/>
    <col min="5" max="6" width="9.77734375" hidden="1" customWidth="1"/>
  </cols>
  <sheetData>
    <row r="1" spans="1:12" ht="15.6">
      <c r="A1" s="280" t="s">
        <v>93</v>
      </c>
      <c r="B1" s="280"/>
      <c r="C1" s="280"/>
      <c r="D1" s="280"/>
      <c r="E1" s="280"/>
      <c r="F1" s="280"/>
      <c r="G1" s="194"/>
      <c r="H1" s="194"/>
      <c r="I1" s="194"/>
      <c r="J1" s="194"/>
      <c r="K1" s="194"/>
      <c r="L1" s="194"/>
    </row>
    <row r="2" spans="1:12" ht="15.6">
      <c r="A2" s="280" t="s">
        <v>94</v>
      </c>
      <c r="B2" s="280"/>
      <c r="C2" s="280"/>
      <c r="D2" s="280"/>
      <c r="E2" s="280"/>
      <c r="F2" s="280"/>
      <c r="G2" s="194"/>
      <c r="H2" s="194"/>
      <c r="I2" s="194"/>
      <c r="J2" s="194"/>
      <c r="K2" s="194"/>
      <c r="L2" s="194"/>
    </row>
    <row r="3" spans="1:12" ht="15.6">
      <c r="A3" s="280" t="s">
        <v>256</v>
      </c>
      <c r="B3" s="280"/>
      <c r="C3" s="280"/>
      <c r="D3" s="280"/>
      <c r="E3" s="280"/>
      <c r="F3" s="280"/>
      <c r="G3" s="194"/>
      <c r="H3" s="194"/>
      <c r="I3" s="194"/>
      <c r="J3" s="194"/>
      <c r="K3" s="194"/>
      <c r="L3" s="194"/>
    </row>
    <row r="4" spans="1:12" ht="19.8">
      <c r="A4" s="283" t="s">
        <v>291</v>
      </c>
      <c r="B4" s="283"/>
      <c r="C4" s="283"/>
      <c r="D4" s="283"/>
      <c r="E4" s="283"/>
      <c r="F4" s="283"/>
      <c r="G4" s="195"/>
      <c r="H4" s="195"/>
      <c r="I4" s="195"/>
      <c r="J4" s="195"/>
      <c r="K4" s="195"/>
      <c r="L4" s="195"/>
    </row>
    <row r="5" spans="1:12">
      <c r="A5" s="284" t="s">
        <v>257</v>
      </c>
      <c r="B5" s="284"/>
      <c r="C5" s="284"/>
      <c r="D5" s="284"/>
      <c r="E5" s="284"/>
      <c r="F5" s="284"/>
      <c r="G5" s="196"/>
      <c r="H5" s="196"/>
      <c r="I5" s="196"/>
      <c r="J5" s="196"/>
      <c r="K5" s="196"/>
      <c r="L5" s="196"/>
    </row>
    <row r="6" spans="1:12">
      <c r="A6" s="281" t="s">
        <v>281</v>
      </c>
      <c r="B6" s="281"/>
      <c r="C6" s="281"/>
      <c r="D6" s="281"/>
      <c r="E6" s="281"/>
      <c r="F6" s="281"/>
      <c r="G6" s="228"/>
      <c r="H6" s="228"/>
      <c r="I6" s="228"/>
      <c r="J6" s="228"/>
      <c r="K6" s="228"/>
      <c r="L6" s="228"/>
    </row>
    <row r="8" spans="1:12" ht="13.8">
      <c r="A8" s="327" t="s">
        <v>248</v>
      </c>
      <c r="B8" s="327"/>
      <c r="C8" s="327"/>
      <c r="D8" s="327"/>
      <c r="E8" s="327"/>
      <c r="F8" s="327"/>
      <c r="G8" s="99"/>
    </row>
    <row r="9" spans="1:12" ht="13.8">
      <c r="A9" s="327" t="s">
        <v>198</v>
      </c>
      <c r="B9" s="327"/>
      <c r="C9" s="327"/>
      <c r="D9" s="327"/>
      <c r="E9" s="327"/>
      <c r="F9" s="327"/>
      <c r="G9" s="99"/>
    </row>
    <row r="10" spans="1:12" ht="13.8">
      <c r="A10" s="327" t="s">
        <v>360</v>
      </c>
      <c r="B10" s="327"/>
      <c r="C10" s="327"/>
      <c r="D10" s="327"/>
      <c r="E10" s="327"/>
      <c r="F10" s="327"/>
      <c r="G10" s="99"/>
    </row>
    <row r="11" spans="1:12" ht="15.6">
      <c r="A11" s="112"/>
      <c r="G11" s="78"/>
    </row>
    <row r="12" spans="1:12" ht="13.8">
      <c r="A12" s="327" t="s">
        <v>199</v>
      </c>
      <c r="B12" s="327"/>
      <c r="C12" s="327"/>
      <c r="D12" s="327"/>
      <c r="E12" s="327"/>
      <c r="F12" s="327"/>
      <c r="G12" s="78"/>
    </row>
    <row r="13" spans="1:12" ht="13.8">
      <c r="A13" s="107"/>
      <c r="G13" s="78"/>
    </row>
    <row r="14" spans="1:12" ht="39.6">
      <c r="A14" s="328" t="s">
        <v>200</v>
      </c>
      <c r="B14" s="329" t="s">
        <v>201</v>
      </c>
      <c r="C14" s="232" t="s">
        <v>251</v>
      </c>
      <c r="D14" s="233" t="s">
        <v>249</v>
      </c>
      <c r="E14" s="232" t="s">
        <v>251</v>
      </c>
      <c r="F14" s="233" t="s">
        <v>249</v>
      </c>
      <c r="G14" s="78"/>
    </row>
    <row r="15" spans="1:12" ht="31.2">
      <c r="A15" s="328"/>
      <c r="B15" s="329"/>
      <c r="C15" s="234" t="s">
        <v>171</v>
      </c>
      <c r="D15" s="235" t="s">
        <v>171</v>
      </c>
      <c r="E15" s="234" t="s">
        <v>167</v>
      </c>
      <c r="F15" s="235" t="s">
        <v>167</v>
      </c>
    </row>
    <row r="16" spans="1:12" ht="15.6">
      <c r="A16" s="113" t="s">
        <v>202</v>
      </c>
      <c r="B16" s="114" t="s">
        <v>203</v>
      </c>
      <c r="C16" s="325"/>
      <c r="D16" s="325"/>
      <c r="E16" s="325"/>
      <c r="F16" s="326"/>
    </row>
    <row r="17" spans="1:6" ht="15.6">
      <c r="A17" s="115">
        <v>1</v>
      </c>
      <c r="B17" s="116" t="s">
        <v>204</v>
      </c>
      <c r="C17" s="117">
        <v>2</v>
      </c>
      <c r="D17" s="119">
        <v>2</v>
      </c>
      <c r="E17" s="118">
        <v>2</v>
      </c>
      <c r="F17" s="119">
        <v>2</v>
      </c>
    </row>
    <row r="18" spans="1:6" ht="15.6">
      <c r="A18" s="115">
        <v>2</v>
      </c>
      <c r="B18" s="116" t="s">
        <v>205</v>
      </c>
      <c r="C18" s="117">
        <v>2</v>
      </c>
      <c r="D18" s="119">
        <v>2</v>
      </c>
      <c r="E18" s="118">
        <v>2</v>
      </c>
      <c r="F18" s="119">
        <v>2</v>
      </c>
    </row>
    <row r="19" spans="1:6" ht="15.6">
      <c r="A19" s="115">
        <v>3</v>
      </c>
      <c r="B19" s="116" t="s">
        <v>206</v>
      </c>
      <c r="C19" s="117">
        <v>4</v>
      </c>
      <c r="D19" s="119">
        <v>4</v>
      </c>
      <c r="E19" s="118">
        <v>4</v>
      </c>
      <c r="F19" s="119">
        <v>4</v>
      </c>
    </row>
    <row r="20" spans="1:6" ht="15.6">
      <c r="A20" s="115">
        <v>4</v>
      </c>
      <c r="B20" s="116" t="s">
        <v>207</v>
      </c>
      <c r="C20" s="117">
        <v>4</v>
      </c>
      <c r="D20" s="119">
        <v>4</v>
      </c>
      <c r="E20" s="118">
        <v>4</v>
      </c>
      <c r="F20" s="119">
        <v>4</v>
      </c>
    </row>
    <row r="21" spans="1:6" ht="15.6">
      <c r="A21" s="115">
        <v>5</v>
      </c>
      <c r="B21" s="116" t="s">
        <v>45</v>
      </c>
      <c r="C21" s="120">
        <v>4</v>
      </c>
      <c r="D21" s="119">
        <v>4</v>
      </c>
      <c r="E21" s="121">
        <v>4</v>
      </c>
      <c r="F21" s="119">
        <v>4</v>
      </c>
    </row>
    <row r="22" spans="1:6" ht="13.5" customHeight="1">
      <c r="A22" s="115">
        <v>6</v>
      </c>
      <c r="B22" s="116" t="s">
        <v>42</v>
      </c>
      <c r="C22" s="120">
        <v>2</v>
      </c>
      <c r="D22" s="119">
        <v>3</v>
      </c>
      <c r="E22" s="121">
        <v>2</v>
      </c>
      <c r="F22" s="119">
        <v>3</v>
      </c>
    </row>
    <row r="23" spans="1:6" ht="15.6">
      <c r="A23" s="115">
        <v>7</v>
      </c>
      <c r="B23" s="116" t="s">
        <v>39</v>
      </c>
      <c r="C23" s="117">
        <v>2</v>
      </c>
      <c r="D23" s="119">
        <v>2</v>
      </c>
      <c r="E23" s="118">
        <v>2</v>
      </c>
      <c r="F23" s="119">
        <v>2</v>
      </c>
    </row>
    <row r="24" spans="1:6" ht="15.6">
      <c r="A24" s="115">
        <v>8</v>
      </c>
      <c r="B24" s="116" t="s">
        <v>44</v>
      </c>
      <c r="C24" s="120">
        <v>2</v>
      </c>
      <c r="D24" s="119">
        <v>2</v>
      </c>
      <c r="E24" s="121">
        <v>2</v>
      </c>
      <c r="F24" s="119">
        <v>2</v>
      </c>
    </row>
    <row r="25" spans="1:6" ht="15.6">
      <c r="A25" s="115">
        <v>9</v>
      </c>
      <c r="B25" s="116" t="s">
        <v>46</v>
      </c>
      <c r="C25" s="117">
        <v>1</v>
      </c>
      <c r="D25" s="119">
        <v>1</v>
      </c>
      <c r="E25" s="118">
        <v>1</v>
      </c>
      <c r="F25" s="119">
        <v>1</v>
      </c>
    </row>
    <row r="26" spans="1:6" ht="15.6">
      <c r="A26" s="115">
        <v>10</v>
      </c>
      <c r="B26" s="116" t="s">
        <v>43</v>
      </c>
      <c r="C26" s="117">
        <v>1</v>
      </c>
      <c r="D26" s="119">
        <v>1</v>
      </c>
      <c r="E26" s="118">
        <v>1</v>
      </c>
      <c r="F26" s="119">
        <v>1</v>
      </c>
    </row>
    <row r="27" spans="1:6" ht="15.6">
      <c r="A27" s="115">
        <v>11</v>
      </c>
      <c r="B27" s="116" t="s">
        <v>41</v>
      </c>
      <c r="C27" s="120">
        <v>2</v>
      </c>
      <c r="D27" s="119">
        <v>4</v>
      </c>
      <c r="E27" s="121">
        <v>2</v>
      </c>
      <c r="F27" s="119">
        <v>4</v>
      </c>
    </row>
    <row r="28" spans="1:6" ht="15.6">
      <c r="A28" s="115">
        <v>12</v>
      </c>
      <c r="B28" s="116" t="s">
        <v>47</v>
      </c>
      <c r="C28" s="117">
        <v>2</v>
      </c>
      <c r="D28" s="119">
        <v>2</v>
      </c>
      <c r="E28" s="118">
        <v>2</v>
      </c>
      <c r="F28" s="119">
        <v>2</v>
      </c>
    </row>
    <row r="29" spans="1:6" ht="15.6">
      <c r="A29" s="115">
        <v>13</v>
      </c>
      <c r="B29" s="116" t="s">
        <v>240</v>
      </c>
      <c r="C29" s="117">
        <v>2</v>
      </c>
      <c r="D29" s="119">
        <v>2</v>
      </c>
      <c r="E29" s="118">
        <v>2</v>
      </c>
      <c r="F29" s="119">
        <v>2</v>
      </c>
    </row>
    <row r="30" spans="1:6" ht="15" customHeight="1">
      <c r="A30" s="330">
        <v>14</v>
      </c>
      <c r="B30" s="332" t="s">
        <v>209</v>
      </c>
      <c r="C30" s="334">
        <v>2</v>
      </c>
      <c r="D30" s="322">
        <v>2</v>
      </c>
      <c r="E30" s="334">
        <v>2</v>
      </c>
      <c r="F30" s="322">
        <v>2</v>
      </c>
    </row>
    <row r="31" spans="1:6" ht="15" customHeight="1">
      <c r="A31" s="331"/>
      <c r="B31" s="333"/>
      <c r="C31" s="335"/>
      <c r="D31" s="323"/>
      <c r="E31" s="335"/>
      <c r="F31" s="323"/>
    </row>
    <row r="32" spans="1:6" ht="15.6">
      <c r="A32" s="122">
        <v>15</v>
      </c>
      <c r="B32" s="123" t="s">
        <v>210</v>
      </c>
      <c r="C32" s="118">
        <v>2</v>
      </c>
      <c r="D32" s="119">
        <v>2</v>
      </c>
      <c r="E32" s="118">
        <v>2</v>
      </c>
      <c r="F32" s="119">
        <v>2</v>
      </c>
    </row>
    <row r="33" spans="1:6" ht="15.6">
      <c r="A33" s="122">
        <v>16</v>
      </c>
      <c r="B33" s="124" t="s">
        <v>211</v>
      </c>
      <c r="C33" s="337">
        <v>2</v>
      </c>
      <c r="D33" s="324">
        <v>2</v>
      </c>
      <c r="E33" s="337">
        <v>2</v>
      </c>
      <c r="F33" s="324">
        <v>2</v>
      </c>
    </row>
    <row r="34" spans="1:6" ht="15.6">
      <c r="A34" s="125"/>
      <c r="B34" s="126" t="s">
        <v>212</v>
      </c>
      <c r="C34" s="337"/>
      <c r="D34" s="324"/>
      <c r="E34" s="337"/>
      <c r="F34" s="324"/>
    </row>
    <row r="35" spans="1:6" ht="15.6">
      <c r="A35" s="127" t="s">
        <v>213</v>
      </c>
      <c r="B35" s="128" t="s">
        <v>214</v>
      </c>
      <c r="C35" s="121"/>
      <c r="D35" s="229"/>
      <c r="E35" s="121"/>
      <c r="F35" s="113"/>
    </row>
    <row r="36" spans="1:6" ht="15.6">
      <c r="A36" s="129" t="s">
        <v>215</v>
      </c>
      <c r="B36" s="129" t="s">
        <v>241</v>
      </c>
      <c r="C36" s="121">
        <v>2</v>
      </c>
      <c r="D36" s="119">
        <v>2</v>
      </c>
      <c r="E36" s="119">
        <v>2</v>
      </c>
      <c r="F36" s="119">
        <v>2</v>
      </c>
    </row>
    <row r="37" spans="1:6" ht="12.75" customHeight="1">
      <c r="A37" s="130"/>
      <c r="B37" s="129" t="s">
        <v>242</v>
      </c>
      <c r="C37" s="131"/>
      <c r="D37" s="131">
        <v>1</v>
      </c>
      <c r="E37" s="131"/>
      <c r="F37" s="131">
        <v>1</v>
      </c>
    </row>
    <row r="38" spans="1:6" ht="13.5" customHeight="1">
      <c r="A38" s="127" t="s">
        <v>216</v>
      </c>
      <c r="B38" s="128" t="s">
        <v>217</v>
      </c>
      <c r="C38" s="229"/>
      <c r="D38" s="229"/>
      <c r="E38" s="329"/>
      <c r="F38" s="329"/>
    </row>
    <row r="39" spans="1:6" ht="15.6">
      <c r="A39" s="129"/>
      <c r="B39" s="129" t="s">
        <v>218</v>
      </c>
      <c r="C39" s="119" t="s">
        <v>362</v>
      </c>
      <c r="D39" s="119" t="s">
        <v>219</v>
      </c>
      <c r="E39" s="119" t="s">
        <v>219</v>
      </c>
      <c r="F39" s="119" t="s">
        <v>219</v>
      </c>
    </row>
    <row r="40" spans="1:6" ht="15.6">
      <c r="A40" s="129"/>
      <c r="B40" s="129" t="s">
        <v>220</v>
      </c>
      <c r="C40" s="119" t="s">
        <v>221</v>
      </c>
      <c r="D40" s="119"/>
      <c r="E40" s="119" t="s">
        <v>221</v>
      </c>
      <c r="F40" s="119" t="s">
        <v>221</v>
      </c>
    </row>
    <row r="41" spans="1:6" ht="15.6">
      <c r="A41" s="116"/>
      <c r="B41" s="132" t="s">
        <v>222</v>
      </c>
      <c r="C41" s="229">
        <f>SUM(C16:C40)</f>
        <v>38</v>
      </c>
      <c r="D41" s="229">
        <f t="shared" ref="D41:F41" si="0">SUM(D16:D40)</f>
        <v>42</v>
      </c>
      <c r="E41" s="229">
        <f t="shared" si="0"/>
        <v>38</v>
      </c>
      <c r="F41" s="229">
        <f t="shared" si="0"/>
        <v>42</v>
      </c>
    </row>
    <row r="42" spans="1:6" ht="15.6">
      <c r="A42" s="133" t="s">
        <v>223</v>
      </c>
    </row>
    <row r="43" spans="1:6" ht="15.6">
      <c r="A43" s="133"/>
    </row>
    <row r="44" spans="1:6" ht="15.6">
      <c r="D44" s="133"/>
    </row>
    <row r="45" spans="1:6" ht="15.6">
      <c r="B45" s="134" t="s">
        <v>159</v>
      </c>
      <c r="D45" s="336" t="s">
        <v>408</v>
      </c>
      <c r="E45" s="336"/>
      <c r="F45" s="336"/>
    </row>
    <row r="46" spans="1:6" ht="15.6">
      <c r="B46" s="134" t="s">
        <v>160</v>
      </c>
      <c r="D46" s="338" t="s">
        <v>37</v>
      </c>
      <c r="E46" s="338"/>
      <c r="F46" s="338"/>
    </row>
    <row r="47" spans="1:6" ht="15.6">
      <c r="B47" s="134"/>
    </row>
    <row r="48" spans="1:6" ht="15.6">
      <c r="A48" s="135"/>
      <c r="B48" s="136"/>
    </row>
    <row r="49" spans="1:6" ht="15.6">
      <c r="A49" s="135"/>
      <c r="B49" s="136"/>
    </row>
    <row r="50" spans="1:6" ht="15.6">
      <c r="B50" s="137" t="s">
        <v>169</v>
      </c>
      <c r="D50" s="336" t="s">
        <v>173</v>
      </c>
      <c r="E50" s="336"/>
      <c r="F50" s="336"/>
    </row>
    <row r="51" spans="1:6" ht="15.6">
      <c r="B51" s="134" t="s">
        <v>170</v>
      </c>
      <c r="D51" s="336" t="s">
        <v>224</v>
      </c>
      <c r="E51" s="336"/>
      <c r="F51" s="336"/>
    </row>
  </sheetData>
  <mergeCells count="28">
    <mergeCell ref="D50:F50"/>
    <mergeCell ref="D45:F45"/>
    <mergeCell ref="D51:F51"/>
    <mergeCell ref="E38:F38"/>
    <mergeCell ref="C33:C34"/>
    <mergeCell ref="E33:E34"/>
    <mergeCell ref="F33:F34"/>
    <mergeCell ref="D46:F46"/>
    <mergeCell ref="F30:F31"/>
    <mergeCell ref="D33:D34"/>
    <mergeCell ref="A6:F6"/>
    <mergeCell ref="C16:F16"/>
    <mergeCell ref="A8:F8"/>
    <mergeCell ref="A9:F9"/>
    <mergeCell ref="A10:F10"/>
    <mergeCell ref="A12:F12"/>
    <mergeCell ref="A14:A15"/>
    <mergeCell ref="B14:B15"/>
    <mergeCell ref="A30:A31"/>
    <mergeCell ref="B30:B31"/>
    <mergeCell ref="C30:C31"/>
    <mergeCell ref="E30:E31"/>
    <mergeCell ref="D30:D31"/>
    <mergeCell ref="A1:F1"/>
    <mergeCell ref="A2:F2"/>
    <mergeCell ref="A3:F3"/>
    <mergeCell ref="A4:F4"/>
    <mergeCell ref="A5:F5"/>
  </mergeCells>
  <hyperlinks>
    <hyperlink ref="A6" r:id="rId1" display="mailto:sma6@sman6-yogya.sch.id"/>
  </hyperlinks>
  <pageMargins left="0.7" right="0.7" top="0.75" bottom="0.75" header="0.3" footer="0.3"/>
  <pageSetup paperSize="258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view="pageBreakPreview" topLeftCell="A73" zoomScaleNormal="100" zoomScaleSheetLayoutView="100" workbookViewId="0">
      <selection activeCell="L79" sqref="L79"/>
    </sheetView>
  </sheetViews>
  <sheetFormatPr defaultRowHeight="13.2"/>
  <cols>
    <col min="1" max="1" width="3.88671875" customWidth="1"/>
    <col min="2" max="2" width="30.5546875" customWidth="1"/>
    <col min="3" max="3" width="15.77734375" customWidth="1"/>
    <col min="4" max="4" width="7.77734375" hidden="1" customWidth="1"/>
    <col min="5" max="5" width="15.77734375" customWidth="1"/>
    <col min="6" max="6" width="7.77734375" hidden="1" customWidth="1"/>
    <col min="7" max="7" width="15.77734375" customWidth="1"/>
    <col min="8" max="8" width="7.77734375" hidden="1" customWidth="1"/>
    <col min="9" max="9" width="15.77734375" customWidth="1"/>
    <col min="10" max="10" width="7.77734375" hidden="1" customWidth="1"/>
  </cols>
  <sheetData>
    <row r="1" spans="1:10" ht="15.6">
      <c r="A1" s="280" t="s">
        <v>93</v>
      </c>
      <c r="B1" s="280"/>
      <c r="C1" s="280"/>
      <c r="D1" s="280"/>
      <c r="E1" s="280"/>
      <c r="F1" s="280"/>
      <c r="G1" s="280"/>
      <c r="H1" s="280"/>
      <c r="I1" s="280"/>
      <c r="J1" s="280"/>
    </row>
    <row r="2" spans="1:10" ht="15.6">
      <c r="A2" s="280" t="s">
        <v>94</v>
      </c>
      <c r="B2" s="280"/>
      <c r="C2" s="280"/>
      <c r="D2" s="280"/>
      <c r="E2" s="280"/>
      <c r="F2" s="280"/>
      <c r="G2" s="280"/>
      <c r="H2" s="280"/>
      <c r="I2" s="280"/>
      <c r="J2" s="280"/>
    </row>
    <row r="3" spans="1:10" ht="15.6">
      <c r="A3" s="280" t="s">
        <v>256</v>
      </c>
      <c r="B3" s="280"/>
      <c r="C3" s="280"/>
      <c r="D3" s="280"/>
      <c r="E3" s="280"/>
      <c r="F3" s="280"/>
      <c r="G3" s="280"/>
      <c r="H3" s="280"/>
      <c r="I3" s="280"/>
      <c r="J3" s="280"/>
    </row>
    <row r="4" spans="1:10" ht="19.8">
      <c r="A4" s="283" t="s">
        <v>291</v>
      </c>
      <c r="B4" s="283"/>
      <c r="C4" s="283"/>
      <c r="D4" s="283"/>
      <c r="E4" s="283"/>
      <c r="F4" s="283"/>
      <c r="G4" s="283"/>
      <c r="H4" s="283"/>
      <c r="I4" s="283"/>
      <c r="J4" s="283"/>
    </row>
    <row r="5" spans="1:10">
      <c r="A5" s="284" t="s">
        <v>257</v>
      </c>
      <c r="B5" s="284"/>
      <c r="C5" s="284"/>
      <c r="D5" s="284"/>
      <c r="E5" s="284"/>
      <c r="F5" s="284"/>
      <c r="G5" s="284"/>
      <c r="H5" s="284"/>
      <c r="I5" s="284"/>
      <c r="J5" s="284"/>
    </row>
    <row r="6" spans="1:10">
      <c r="A6" s="342" t="s">
        <v>281</v>
      </c>
      <c r="B6" s="342"/>
      <c r="C6" s="342"/>
      <c r="D6" s="342"/>
      <c r="E6" s="342"/>
      <c r="F6" s="342"/>
      <c r="G6" s="342"/>
      <c r="H6" s="342"/>
      <c r="I6" s="342"/>
      <c r="J6" s="342"/>
    </row>
    <row r="8" spans="1:10">
      <c r="A8" s="343" t="s">
        <v>248</v>
      </c>
      <c r="B8" s="343"/>
      <c r="C8" s="343"/>
      <c r="D8" s="343"/>
      <c r="E8" s="343"/>
      <c r="F8" s="343"/>
      <c r="G8" s="343"/>
      <c r="H8" s="343"/>
      <c r="I8" s="343"/>
      <c r="J8" s="343"/>
    </row>
    <row r="9" spans="1:10">
      <c r="A9" s="343" t="s">
        <v>198</v>
      </c>
      <c r="B9" s="343"/>
      <c r="C9" s="343"/>
      <c r="D9" s="343"/>
      <c r="E9" s="343"/>
      <c r="F9" s="343"/>
      <c r="G9" s="343"/>
      <c r="H9" s="343"/>
      <c r="I9" s="343"/>
      <c r="J9" s="343"/>
    </row>
    <row r="10" spans="1:10" ht="13.2" customHeight="1">
      <c r="A10" s="343" t="s">
        <v>292</v>
      </c>
      <c r="B10" s="343"/>
      <c r="C10" s="343"/>
      <c r="D10" s="343"/>
      <c r="E10" s="343"/>
      <c r="F10" s="343"/>
      <c r="G10" s="343"/>
      <c r="H10" s="343"/>
      <c r="I10" s="343"/>
      <c r="J10" s="343"/>
    </row>
    <row r="11" spans="1:10" ht="13.2" customHeight="1">
      <c r="A11" s="240"/>
      <c r="B11" s="240"/>
      <c r="C11" s="240"/>
      <c r="D11" s="240"/>
      <c r="E11" s="240"/>
      <c r="F11" s="240"/>
      <c r="G11" s="240"/>
      <c r="H11" s="240"/>
      <c r="I11" s="240"/>
      <c r="J11" s="240"/>
    </row>
    <row r="12" spans="1:10">
      <c r="A12" s="343" t="s">
        <v>411</v>
      </c>
      <c r="B12" s="343"/>
      <c r="C12" s="343"/>
      <c r="D12" s="343"/>
      <c r="E12" s="343"/>
      <c r="F12" s="343"/>
      <c r="G12" s="343"/>
      <c r="H12" s="343"/>
      <c r="I12" s="343"/>
      <c r="J12" s="343"/>
    </row>
    <row r="13" spans="1:10">
      <c r="A13" s="88"/>
      <c r="B13" s="2"/>
      <c r="C13" s="2"/>
      <c r="D13" s="2"/>
      <c r="E13" s="2"/>
      <c r="F13" s="2"/>
      <c r="G13" s="2"/>
      <c r="H13" s="2"/>
      <c r="I13" s="2"/>
      <c r="J13" s="2"/>
    </row>
    <row r="14" spans="1:10" ht="12.75" customHeight="1">
      <c r="A14" s="344" t="s">
        <v>15</v>
      </c>
      <c r="B14" s="354" t="s">
        <v>225</v>
      </c>
      <c r="C14" s="340" t="s">
        <v>251</v>
      </c>
      <c r="D14" s="341"/>
      <c r="E14" s="339" t="s">
        <v>249</v>
      </c>
      <c r="F14" s="339"/>
      <c r="G14" s="340" t="s">
        <v>251</v>
      </c>
      <c r="H14" s="341"/>
      <c r="I14" s="339" t="s">
        <v>249</v>
      </c>
      <c r="J14" s="339"/>
    </row>
    <row r="15" spans="1:10">
      <c r="A15" s="344"/>
      <c r="B15" s="354"/>
      <c r="C15" s="344" t="s">
        <v>363</v>
      </c>
      <c r="D15" s="344"/>
      <c r="E15" s="344" t="s">
        <v>363</v>
      </c>
      <c r="F15" s="344"/>
      <c r="G15" s="344" t="s">
        <v>359</v>
      </c>
      <c r="H15" s="344"/>
      <c r="I15" s="344" t="s">
        <v>359</v>
      </c>
      <c r="J15" s="344"/>
    </row>
    <row r="16" spans="1:10" ht="26.4">
      <c r="A16" s="353"/>
      <c r="B16" s="355"/>
      <c r="C16" s="147" t="s">
        <v>226</v>
      </c>
      <c r="D16" s="147" t="s">
        <v>227</v>
      </c>
      <c r="E16" s="147" t="s">
        <v>226</v>
      </c>
      <c r="F16" s="147" t="s">
        <v>227</v>
      </c>
      <c r="G16" s="147" t="s">
        <v>226</v>
      </c>
      <c r="H16" s="227" t="s">
        <v>167</v>
      </c>
      <c r="I16" s="147" t="s">
        <v>226</v>
      </c>
      <c r="J16" s="227" t="s">
        <v>167</v>
      </c>
    </row>
    <row r="17" spans="1:10" ht="15" customHeight="1">
      <c r="A17" s="148" t="s">
        <v>202</v>
      </c>
      <c r="B17" s="148" t="s">
        <v>203</v>
      </c>
      <c r="C17" s="345"/>
      <c r="D17" s="346"/>
      <c r="E17" s="346"/>
      <c r="F17" s="346"/>
      <c r="G17" s="346"/>
      <c r="H17" s="346"/>
      <c r="I17" s="346"/>
      <c r="J17" s="346"/>
    </row>
    <row r="18" spans="1:10">
      <c r="A18" s="149">
        <v>1</v>
      </c>
      <c r="B18" s="141" t="s">
        <v>204</v>
      </c>
      <c r="C18" s="150">
        <v>2</v>
      </c>
      <c r="D18" s="151">
        <v>2</v>
      </c>
      <c r="E18" s="152">
        <v>2</v>
      </c>
      <c r="F18" s="152">
        <v>2</v>
      </c>
      <c r="G18" s="151">
        <v>2</v>
      </c>
      <c r="H18" s="151">
        <v>2</v>
      </c>
      <c r="I18" s="152">
        <v>2</v>
      </c>
      <c r="J18" s="152">
        <v>2</v>
      </c>
    </row>
    <row r="19" spans="1:10">
      <c r="A19" s="149">
        <v>2</v>
      </c>
      <c r="B19" s="141" t="s">
        <v>243</v>
      </c>
      <c r="C19" s="153">
        <v>2</v>
      </c>
      <c r="D19" s="76">
        <v>2</v>
      </c>
      <c r="E19" s="152">
        <v>2</v>
      </c>
      <c r="F19" s="152">
        <v>2</v>
      </c>
      <c r="G19" s="76">
        <v>2</v>
      </c>
      <c r="H19" s="76">
        <v>2</v>
      </c>
      <c r="I19" s="152">
        <v>2</v>
      </c>
      <c r="J19" s="152">
        <v>2</v>
      </c>
    </row>
    <row r="20" spans="1:10">
      <c r="A20" s="149">
        <v>3</v>
      </c>
      <c r="B20" s="141" t="s">
        <v>244</v>
      </c>
      <c r="C20" s="153">
        <v>4</v>
      </c>
      <c r="D20" s="76">
        <v>4</v>
      </c>
      <c r="E20" s="152">
        <v>4</v>
      </c>
      <c r="F20" s="152">
        <v>4</v>
      </c>
      <c r="G20" s="76">
        <v>4</v>
      </c>
      <c r="H20" s="76">
        <v>4</v>
      </c>
      <c r="I20" s="152">
        <v>4</v>
      </c>
      <c r="J20" s="152">
        <v>4</v>
      </c>
    </row>
    <row r="21" spans="1:10">
      <c r="A21" s="149">
        <v>4</v>
      </c>
      <c r="B21" s="141" t="s">
        <v>207</v>
      </c>
      <c r="C21" s="153">
        <v>4</v>
      </c>
      <c r="D21" s="76">
        <v>4</v>
      </c>
      <c r="E21" s="152">
        <v>4</v>
      </c>
      <c r="F21" s="152">
        <v>4</v>
      </c>
      <c r="G21" s="76">
        <v>4</v>
      </c>
      <c r="H21" s="76">
        <v>4</v>
      </c>
      <c r="I21" s="152">
        <v>4</v>
      </c>
      <c r="J21" s="152">
        <v>4</v>
      </c>
    </row>
    <row r="22" spans="1:10">
      <c r="A22" s="149">
        <v>5</v>
      </c>
      <c r="B22" s="142" t="s">
        <v>45</v>
      </c>
      <c r="C22" s="85">
        <v>4</v>
      </c>
      <c r="D22" s="81">
        <v>4</v>
      </c>
      <c r="E22" s="152">
        <v>5</v>
      </c>
      <c r="F22" s="152">
        <v>5</v>
      </c>
      <c r="G22" s="81">
        <v>4</v>
      </c>
      <c r="H22" s="81">
        <v>4</v>
      </c>
      <c r="I22" s="152">
        <v>5</v>
      </c>
      <c r="J22" s="152">
        <v>5</v>
      </c>
    </row>
    <row r="23" spans="1:10">
      <c r="A23" s="149">
        <v>6</v>
      </c>
      <c r="B23" s="141" t="s">
        <v>240</v>
      </c>
      <c r="C23" s="85">
        <v>2</v>
      </c>
      <c r="D23" s="81">
        <v>2</v>
      </c>
      <c r="E23" s="152">
        <v>2</v>
      </c>
      <c r="F23" s="152">
        <v>2</v>
      </c>
      <c r="G23" s="81">
        <v>2</v>
      </c>
      <c r="H23" s="81">
        <v>2</v>
      </c>
      <c r="I23" s="152">
        <v>2</v>
      </c>
      <c r="J23" s="152">
        <v>2</v>
      </c>
    </row>
    <row r="24" spans="1:10" ht="24.9" customHeight="1">
      <c r="A24" s="149">
        <v>7</v>
      </c>
      <c r="B24" s="141" t="s">
        <v>245</v>
      </c>
      <c r="C24" s="186">
        <v>2</v>
      </c>
      <c r="D24" s="187">
        <v>2</v>
      </c>
      <c r="E24" s="188">
        <v>2</v>
      </c>
      <c r="F24" s="188">
        <v>2</v>
      </c>
      <c r="G24" s="187">
        <v>2</v>
      </c>
      <c r="H24" s="187">
        <v>2</v>
      </c>
      <c r="I24" s="188">
        <v>2</v>
      </c>
      <c r="J24" s="188">
        <v>2</v>
      </c>
    </row>
    <row r="25" spans="1:10">
      <c r="A25" s="149">
        <v>8</v>
      </c>
      <c r="B25" s="141" t="s">
        <v>46</v>
      </c>
      <c r="C25" s="153">
        <v>1</v>
      </c>
      <c r="D25" s="76">
        <v>1</v>
      </c>
      <c r="E25" s="152">
        <v>2</v>
      </c>
      <c r="F25" s="152">
        <v>2</v>
      </c>
      <c r="G25" s="76">
        <v>1</v>
      </c>
      <c r="H25" s="76">
        <v>1</v>
      </c>
      <c r="I25" s="152">
        <v>2</v>
      </c>
      <c r="J25" s="152">
        <v>2</v>
      </c>
    </row>
    <row r="26" spans="1:10">
      <c r="A26" s="149">
        <v>9</v>
      </c>
      <c r="B26" s="141" t="s">
        <v>42</v>
      </c>
      <c r="C26" s="153">
        <v>4</v>
      </c>
      <c r="D26" s="76">
        <v>4</v>
      </c>
      <c r="E26" s="154">
        <v>5</v>
      </c>
      <c r="F26" s="154">
        <v>5</v>
      </c>
      <c r="G26" s="76">
        <v>4</v>
      </c>
      <c r="H26" s="76">
        <v>4</v>
      </c>
      <c r="I26" s="154">
        <v>6</v>
      </c>
      <c r="J26" s="154">
        <v>6</v>
      </c>
    </row>
    <row r="27" spans="1:10">
      <c r="A27" s="149">
        <v>10</v>
      </c>
      <c r="B27" s="141" t="s">
        <v>44</v>
      </c>
      <c r="C27" s="153">
        <v>4</v>
      </c>
      <c r="D27" s="76">
        <v>4</v>
      </c>
      <c r="E27" s="154">
        <v>4</v>
      </c>
      <c r="F27" s="154">
        <v>4</v>
      </c>
      <c r="G27" s="76">
        <v>4</v>
      </c>
      <c r="H27" s="76">
        <v>4</v>
      </c>
      <c r="I27" s="154">
        <v>5</v>
      </c>
      <c r="J27" s="154">
        <v>5</v>
      </c>
    </row>
    <row r="28" spans="1:10">
      <c r="A28" s="149">
        <v>11</v>
      </c>
      <c r="B28" s="141" t="s">
        <v>39</v>
      </c>
      <c r="C28" s="153">
        <v>4</v>
      </c>
      <c r="D28" s="76">
        <v>4</v>
      </c>
      <c r="E28" s="154">
        <v>4</v>
      </c>
      <c r="F28" s="154">
        <v>4</v>
      </c>
      <c r="G28" s="76">
        <v>4</v>
      </c>
      <c r="H28" s="76">
        <v>4</v>
      </c>
      <c r="I28" s="154">
        <v>4</v>
      </c>
      <c r="J28" s="154">
        <v>4</v>
      </c>
    </row>
    <row r="29" spans="1:10" ht="24.9" customHeight="1">
      <c r="A29" s="149">
        <v>12</v>
      </c>
      <c r="B29" s="189" t="s">
        <v>210</v>
      </c>
      <c r="C29" s="85">
        <v>2</v>
      </c>
      <c r="D29" s="81">
        <v>2</v>
      </c>
      <c r="E29" s="152">
        <v>2</v>
      </c>
      <c r="F29" s="152">
        <v>2</v>
      </c>
      <c r="G29" s="81">
        <v>2</v>
      </c>
      <c r="H29" s="81">
        <v>2</v>
      </c>
      <c r="I29" s="152">
        <v>2</v>
      </c>
      <c r="J29" s="152">
        <v>2</v>
      </c>
    </row>
    <row r="30" spans="1:10">
      <c r="A30" s="351">
        <v>13</v>
      </c>
      <c r="B30" s="158" t="s">
        <v>211</v>
      </c>
      <c r="C30" s="156"/>
      <c r="D30" s="157"/>
      <c r="E30" s="157"/>
      <c r="F30" s="157"/>
      <c r="G30" s="157"/>
      <c r="H30" s="157"/>
      <c r="I30" s="157"/>
      <c r="J30" s="157"/>
    </row>
    <row r="31" spans="1:10">
      <c r="A31" s="352"/>
      <c r="B31" s="163" t="s">
        <v>212</v>
      </c>
      <c r="C31" s="85">
        <v>2</v>
      </c>
      <c r="D31" s="81">
        <v>2</v>
      </c>
      <c r="E31" s="152">
        <v>2</v>
      </c>
      <c r="F31" s="152">
        <v>2</v>
      </c>
      <c r="G31" s="81">
        <v>2</v>
      </c>
      <c r="H31" s="81">
        <v>2</v>
      </c>
      <c r="I31" s="152">
        <v>2</v>
      </c>
      <c r="J31" s="152">
        <v>2</v>
      </c>
    </row>
    <row r="32" spans="1:10">
      <c r="A32" s="159" t="s">
        <v>213</v>
      </c>
      <c r="B32" s="190" t="s">
        <v>214</v>
      </c>
      <c r="C32" s="193"/>
      <c r="D32" s="193"/>
      <c r="E32" s="76"/>
      <c r="F32" s="76"/>
      <c r="G32" s="76"/>
      <c r="H32" s="76"/>
      <c r="I32" s="76"/>
      <c r="J32" s="76"/>
    </row>
    <row r="33" spans="1:10" ht="26.4">
      <c r="A33" s="160">
        <v>14</v>
      </c>
      <c r="B33" s="161" t="s">
        <v>241</v>
      </c>
      <c r="C33" s="193">
        <v>2</v>
      </c>
      <c r="D33" s="193">
        <v>2</v>
      </c>
      <c r="E33" s="154">
        <v>2</v>
      </c>
      <c r="F33" s="154">
        <v>2</v>
      </c>
      <c r="G33" s="76">
        <v>2</v>
      </c>
      <c r="H33" s="76">
        <v>2</v>
      </c>
      <c r="I33" s="154">
        <v>1</v>
      </c>
      <c r="J33" s="154">
        <v>1</v>
      </c>
    </row>
    <row r="34" spans="1:10">
      <c r="A34" s="162"/>
      <c r="B34" s="163" t="s">
        <v>242</v>
      </c>
      <c r="C34" s="192"/>
      <c r="D34" s="192"/>
      <c r="E34" s="154">
        <v>1</v>
      </c>
      <c r="F34" s="154">
        <v>1</v>
      </c>
      <c r="G34" s="76"/>
      <c r="H34" s="76"/>
      <c r="I34" s="154"/>
      <c r="J34" s="154"/>
    </row>
    <row r="35" spans="1:10">
      <c r="A35" s="164" t="s">
        <v>216</v>
      </c>
      <c r="B35" s="165" t="s">
        <v>217</v>
      </c>
      <c r="C35" s="76"/>
      <c r="D35" s="76"/>
      <c r="E35" s="154"/>
      <c r="F35" s="154"/>
      <c r="G35" s="76"/>
      <c r="H35" s="76"/>
      <c r="I35" s="154"/>
      <c r="J35" s="154"/>
    </row>
    <row r="36" spans="1:10">
      <c r="A36" s="143"/>
      <c r="B36" s="166" t="s">
        <v>218</v>
      </c>
      <c r="C36" s="167" t="s">
        <v>219</v>
      </c>
      <c r="D36" s="167" t="s">
        <v>219</v>
      </c>
      <c r="E36" s="167" t="s">
        <v>219</v>
      </c>
      <c r="F36" s="167" t="s">
        <v>219</v>
      </c>
      <c r="G36" s="167" t="s">
        <v>219</v>
      </c>
      <c r="H36" s="167" t="s">
        <v>219</v>
      </c>
      <c r="I36" s="167" t="s">
        <v>219</v>
      </c>
      <c r="J36" s="167" t="s">
        <v>219</v>
      </c>
    </row>
    <row r="37" spans="1:10">
      <c r="A37" s="144"/>
      <c r="B37" s="168" t="s">
        <v>220</v>
      </c>
      <c r="C37" s="149" t="s">
        <v>221</v>
      </c>
      <c r="D37" s="149" t="s">
        <v>221</v>
      </c>
      <c r="E37" s="149" t="s">
        <v>221</v>
      </c>
      <c r="F37" s="149" t="s">
        <v>221</v>
      </c>
      <c r="G37" s="149"/>
      <c r="H37" s="149"/>
      <c r="I37" s="149"/>
      <c r="J37" s="149"/>
    </row>
    <row r="38" spans="1:10" ht="13.8" thickBot="1">
      <c r="A38" s="344" t="s">
        <v>222</v>
      </c>
      <c r="B38" s="347"/>
      <c r="C38" s="147">
        <f t="shared" ref="C38:H38" si="0">SUM(C18:C37)</f>
        <v>39</v>
      </c>
      <c r="D38" s="147">
        <f t="shared" si="0"/>
        <v>39</v>
      </c>
      <c r="E38" s="147">
        <f t="shared" si="0"/>
        <v>43</v>
      </c>
      <c r="F38" s="147">
        <f t="shared" si="0"/>
        <v>43</v>
      </c>
      <c r="G38" s="147">
        <f t="shared" si="0"/>
        <v>39</v>
      </c>
      <c r="H38" s="147">
        <f t="shared" si="0"/>
        <v>39</v>
      </c>
      <c r="I38" s="147">
        <f>SUM(I18:I37)</f>
        <v>43</v>
      </c>
      <c r="J38" s="147">
        <f>SUM(J18:J37)</f>
        <v>43</v>
      </c>
    </row>
    <row r="39" spans="1:10">
      <c r="A39" s="145"/>
      <c r="B39" s="348" t="s">
        <v>223</v>
      </c>
      <c r="C39" s="349"/>
      <c r="D39" s="349"/>
      <c r="E39" s="169"/>
      <c r="F39" s="169"/>
      <c r="G39" s="140"/>
      <c r="H39" s="140"/>
      <c r="I39" s="140"/>
      <c r="J39" s="140"/>
    </row>
    <row r="40" spans="1:10">
      <c r="A40" s="170"/>
      <c r="B40" s="171"/>
      <c r="C40" s="171"/>
      <c r="D40" s="171"/>
      <c r="E40" s="171"/>
      <c r="F40" s="171"/>
      <c r="G40" s="350" t="str">
        <f>strukturX!D45</f>
        <v>Yogyakarta, 25 Juli 2015</v>
      </c>
      <c r="H40" s="350"/>
      <c r="I40" s="350"/>
      <c r="J40" s="350"/>
    </row>
    <row r="41" spans="1:10">
      <c r="A41" s="170"/>
      <c r="B41" s="96" t="s">
        <v>159</v>
      </c>
      <c r="C41" s="171"/>
      <c r="D41" s="171"/>
      <c r="E41" s="171"/>
      <c r="F41" s="171"/>
      <c r="G41" s="350" t="s">
        <v>37</v>
      </c>
      <c r="H41" s="350"/>
      <c r="I41" s="350"/>
      <c r="J41" s="350"/>
    </row>
    <row r="42" spans="1:10">
      <c r="A42" s="170"/>
      <c r="B42" s="96" t="s">
        <v>160</v>
      </c>
      <c r="C42" s="171"/>
      <c r="D42" s="171"/>
      <c r="E42" s="171"/>
      <c r="F42" s="171"/>
      <c r="G42" s="171"/>
      <c r="H42" s="170"/>
      <c r="I42" s="171"/>
      <c r="J42" s="171"/>
    </row>
    <row r="43" spans="1:10">
      <c r="A43" s="170"/>
      <c r="B43" s="96"/>
      <c r="C43" s="171"/>
      <c r="D43" s="171"/>
      <c r="E43" s="171"/>
      <c r="F43" s="171"/>
      <c r="G43" s="171"/>
      <c r="H43" s="170"/>
      <c r="I43" s="171"/>
      <c r="J43" s="171"/>
    </row>
    <row r="44" spans="1:10">
      <c r="A44" s="170"/>
      <c r="B44" s="42"/>
      <c r="C44" s="171"/>
      <c r="D44" s="171"/>
      <c r="E44" s="171"/>
      <c r="F44" s="171"/>
      <c r="G44" s="171"/>
      <c r="H44" s="170"/>
      <c r="I44" s="171"/>
      <c r="J44" s="171"/>
    </row>
    <row r="45" spans="1:10">
      <c r="A45" s="170"/>
      <c r="B45" s="2"/>
      <c r="C45" s="171"/>
      <c r="D45" s="171"/>
      <c r="E45" s="171"/>
      <c r="F45" s="171"/>
      <c r="G45" s="171"/>
      <c r="H45" s="170"/>
      <c r="I45" s="171"/>
      <c r="J45" s="171"/>
    </row>
    <row r="46" spans="1:10">
      <c r="A46" s="170"/>
      <c r="B46" s="2"/>
      <c r="C46" s="171"/>
      <c r="D46" s="171"/>
      <c r="E46" s="171"/>
      <c r="F46" s="171"/>
      <c r="G46" s="171"/>
      <c r="H46" s="170"/>
      <c r="I46" s="171"/>
      <c r="J46" s="171"/>
    </row>
    <row r="47" spans="1:10">
      <c r="A47" s="170"/>
      <c r="B47" s="172" t="s">
        <v>169</v>
      </c>
      <c r="C47" s="171"/>
      <c r="D47" s="171"/>
      <c r="E47" s="171"/>
      <c r="F47" s="171"/>
      <c r="G47" s="350" t="s">
        <v>173</v>
      </c>
      <c r="H47" s="350"/>
      <c r="I47" s="350"/>
      <c r="J47" s="350"/>
    </row>
    <row r="48" spans="1:10">
      <c r="A48" s="170"/>
      <c r="B48" s="96" t="s">
        <v>170</v>
      </c>
      <c r="C48" s="171"/>
      <c r="D48" s="171"/>
      <c r="E48" s="171"/>
      <c r="F48" s="171"/>
      <c r="G48" s="350" t="s">
        <v>224</v>
      </c>
      <c r="H48" s="350"/>
      <c r="I48" s="350"/>
      <c r="J48" s="350"/>
    </row>
    <row r="49" spans="1:10" ht="12.75" customHeight="1">
      <c r="A49" s="343" t="s">
        <v>248</v>
      </c>
      <c r="B49" s="343"/>
      <c r="C49" s="343"/>
      <c r="D49" s="343"/>
      <c r="E49" s="343"/>
      <c r="F49" s="343"/>
      <c r="G49" s="343"/>
      <c r="H49" s="343"/>
      <c r="I49" s="343"/>
      <c r="J49" s="343"/>
    </row>
    <row r="50" spans="1:10" ht="12.75" customHeight="1">
      <c r="A50" s="343" t="s">
        <v>198</v>
      </c>
      <c r="B50" s="343"/>
      <c r="C50" s="343"/>
      <c r="D50" s="343"/>
      <c r="E50" s="343"/>
      <c r="F50" s="343"/>
      <c r="G50" s="343"/>
      <c r="H50" s="343"/>
      <c r="I50" s="343"/>
      <c r="J50" s="343"/>
    </row>
    <row r="51" spans="1:10" ht="12.75" customHeight="1">
      <c r="A51" s="343" t="s">
        <v>292</v>
      </c>
      <c r="B51" s="343"/>
      <c r="C51" s="343"/>
      <c r="D51" s="343"/>
      <c r="E51" s="343"/>
      <c r="F51" s="343"/>
      <c r="G51" s="343"/>
      <c r="H51" s="343"/>
      <c r="I51" s="343"/>
      <c r="J51" s="343"/>
    </row>
    <row r="52" spans="1:10" ht="12.75" customHeight="1">
      <c r="A52" s="240"/>
      <c r="B52" s="240"/>
      <c r="C52" s="240"/>
      <c r="D52" s="240"/>
      <c r="E52" s="240"/>
      <c r="F52" s="240"/>
      <c r="G52" s="240"/>
      <c r="H52" s="240"/>
      <c r="I52" s="240"/>
      <c r="J52" s="240"/>
    </row>
    <row r="53" spans="1:10">
      <c r="A53" s="343" t="s">
        <v>410</v>
      </c>
      <c r="B53" s="343"/>
      <c r="C53" s="343"/>
      <c r="D53" s="343"/>
      <c r="E53" s="343"/>
      <c r="F53" s="343"/>
      <c r="G53" s="343"/>
      <c r="H53" s="343"/>
      <c r="I53" s="343"/>
      <c r="J53" s="343"/>
    </row>
    <row r="54" spans="1:10">
      <c r="A54" s="88"/>
      <c r="B54" s="2"/>
      <c r="C54" s="2"/>
      <c r="D54" s="2"/>
      <c r="E54" s="2"/>
      <c r="F54" s="2"/>
      <c r="G54" s="2"/>
      <c r="H54" s="2"/>
      <c r="I54" s="2"/>
      <c r="J54" s="2"/>
    </row>
    <row r="55" spans="1:10" ht="12.75" customHeight="1">
      <c r="A55" s="358" t="s">
        <v>15</v>
      </c>
      <c r="B55" s="360" t="s">
        <v>225</v>
      </c>
      <c r="C55" s="340" t="s">
        <v>251</v>
      </c>
      <c r="D55" s="341"/>
      <c r="E55" s="339" t="s">
        <v>249</v>
      </c>
      <c r="F55" s="339"/>
      <c r="G55" s="340" t="s">
        <v>251</v>
      </c>
      <c r="H55" s="341"/>
      <c r="I55" s="339" t="s">
        <v>249</v>
      </c>
      <c r="J55" s="339"/>
    </row>
    <row r="56" spans="1:10">
      <c r="A56" s="358"/>
      <c r="B56" s="360"/>
      <c r="C56" s="358" t="s">
        <v>409</v>
      </c>
      <c r="D56" s="358"/>
      <c r="E56" s="358" t="s">
        <v>409</v>
      </c>
      <c r="F56" s="358"/>
      <c r="G56" s="358" t="s">
        <v>358</v>
      </c>
      <c r="H56" s="358"/>
      <c r="I56" s="358" t="s">
        <v>358</v>
      </c>
      <c r="J56" s="358"/>
    </row>
    <row r="57" spans="1:10" ht="26.4">
      <c r="A57" s="359"/>
      <c r="B57" s="361"/>
      <c r="C57" s="149" t="s">
        <v>226</v>
      </c>
      <c r="D57" s="149" t="s">
        <v>227</v>
      </c>
      <c r="E57" s="149" t="s">
        <v>226</v>
      </c>
      <c r="F57" s="149" t="s">
        <v>227</v>
      </c>
      <c r="G57" s="149" t="s">
        <v>226</v>
      </c>
      <c r="H57" s="227" t="s">
        <v>167</v>
      </c>
      <c r="I57" s="149" t="s">
        <v>226</v>
      </c>
      <c r="J57" s="227" t="s">
        <v>167</v>
      </c>
    </row>
    <row r="58" spans="1:10" ht="20.100000000000001" customHeight="1">
      <c r="A58" s="173" t="s">
        <v>202</v>
      </c>
      <c r="B58" s="173" t="s">
        <v>203</v>
      </c>
      <c r="C58" s="345"/>
      <c r="D58" s="346"/>
      <c r="E58" s="346"/>
      <c r="F58" s="346"/>
      <c r="G58" s="346"/>
      <c r="H58" s="346"/>
      <c r="I58" s="346"/>
      <c r="J58" s="346"/>
    </row>
    <row r="59" spans="1:10">
      <c r="A59" s="149">
        <v>1</v>
      </c>
      <c r="B59" s="77" t="s">
        <v>204</v>
      </c>
      <c r="C59" s="153">
        <v>2</v>
      </c>
      <c r="D59" s="76">
        <v>2</v>
      </c>
      <c r="E59" s="152">
        <v>2</v>
      </c>
      <c r="F59" s="152">
        <v>2</v>
      </c>
      <c r="G59" s="76">
        <v>2</v>
      </c>
      <c r="H59" s="76">
        <v>2</v>
      </c>
      <c r="I59" s="152">
        <v>2</v>
      </c>
      <c r="J59" s="152">
        <v>2</v>
      </c>
    </row>
    <row r="60" spans="1:10">
      <c r="A60" s="149">
        <v>2</v>
      </c>
      <c r="B60" s="77" t="s">
        <v>243</v>
      </c>
      <c r="C60" s="153">
        <v>2</v>
      </c>
      <c r="D60" s="76">
        <v>2</v>
      </c>
      <c r="E60" s="152">
        <v>2</v>
      </c>
      <c r="F60" s="152">
        <v>2</v>
      </c>
      <c r="G60" s="76">
        <v>2</v>
      </c>
      <c r="H60" s="76">
        <v>2</v>
      </c>
      <c r="I60" s="152">
        <v>2</v>
      </c>
      <c r="J60" s="152">
        <v>2</v>
      </c>
    </row>
    <row r="61" spans="1:10">
      <c r="A61" s="149">
        <v>3</v>
      </c>
      <c r="B61" s="77" t="s">
        <v>244</v>
      </c>
      <c r="C61" s="153">
        <v>4</v>
      </c>
      <c r="D61" s="76">
        <v>4</v>
      </c>
      <c r="E61" s="152">
        <v>4</v>
      </c>
      <c r="F61" s="152">
        <v>4</v>
      </c>
      <c r="G61" s="76">
        <v>4</v>
      </c>
      <c r="H61" s="76">
        <v>4</v>
      </c>
      <c r="I61" s="152">
        <v>4</v>
      </c>
      <c r="J61" s="152">
        <v>4</v>
      </c>
    </row>
    <row r="62" spans="1:10">
      <c r="A62" s="149">
        <v>4</v>
      </c>
      <c r="B62" s="77" t="s">
        <v>207</v>
      </c>
      <c r="C62" s="153">
        <v>4</v>
      </c>
      <c r="D62" s="76">
        <v>4</v>
      </c>
      <c r="E62" s="152">
        <v>4</v>
      </c>
      <c r="F62" s="152">
        <v>4</v>
      </c>
      <c r="G62" s="76">
        <v>4</v>
      </c>
      <c r="H62" s="76">
        <v>4</v>
      </c>
      <c r="I62" s="152">
        <v>4</v>
      </c>
      <c r="J62" s="152">
        <v>4</v>
      </c>
    </row>
    <row r="63" spans="1:10">
      <c r="A63" s="149">
        <v>5</v>
      </c>
      <c r="B63" s="83" t="s">
        <v>45</v>
      </c>
      <c r="C63" s="85">
        <v>4</v>
      </c>
      <c r="D63" s="81">
        <v>4</v>
      </c>
      <c r="E63" s="152">
        <v>5</v>
      </c>
      <c r="F63" s="152">
        <v>5</v>
      </c>
      <c r="G63" s="81">
        <v>4</v>
      </c>
      <c r="H63" s="81">
        <v>4</v>
      </c>
      <c r="I63" s="152">
        <v>4</v>
      </c>
      <c r="J63" s="152">
        <v>4</v>
      </c>
    </row>
    <row r="64" spans="1:10">
      <c r="A64" s="174">
        <v>6</v>
      </c>
      <c r="B64" s="77" t="s">
        <v>208</v>
      </c>
      <c r="C64" s="85">
        <v>2</v>
      </c>
      <c r="D64" s="81">
        <v>2</v>
      </c>
      <c r="E64" s="152">
        <v>2</v>
      </c>
      <c r="F64" s="152">
        <v>2</v>
      </c>
      <c r="G64" s="205">
        <v>2</v>
      </c>
      <c r="H64" s="205">
        <v>2</v>
      </c>
      <c r="I64" s="152">
        <v>2</v>
      </c>
      <c r="J64" s="152">
        <v>2</v>
      </c>
    </row>
    <row r="65" spans="1:10" ht="24.9" customHeight="1">
      <c r="A65" s="149">
        <v>7</v>
      </c>
      <c r="B65" s="141" t="s">
        <v>245</v>
      </c>
      <c r="C65" s="186">
        <v>2</v>
      </c>
      <c r="D65" s="187">
        <v>2</v>
      </c>
      <c r="E65" s="188">
        <v>2</v>
      </c>
      <c r="F65" s="188">
        <v>2</v>
      </c>
      <c r="G65" s="187">
        <v>2</v>
      </c>
      <c r="H65" s="187">
        <v>2</v>
      </c>
      <c r="I65" s="188">
        <v>2</v>
      </c>
      <c r="J65" s="188">
        <v>2</v>
      </c>
    </row>
    <row r="66" spans="1:10">
      <c r="A66" s="149">
        <v>8</v>
      </c>
      <c r="B66" s="77" t="s">
        <v>46</v>
      </c>
      <c r="C66" s="153">
        <v>3</v>
      </c>
      <c r="D66" s="76">
        <v>3</v>
      </c>
      <c r="E66" s="152">
        <v>3</v>
      </c>
      <c r="F66" s="152">
        <v>3</v>
      </c>
      <c r="G66" s="76">
        <v>3</v>
      </c>
      <c r="H66" s="76">
        <v>3</v>
      </c>
      <c r="I66" s="152">
        <v>3</v>
      </c>
      <c r="J66" s="152">
        <v>3</v>
      </c>
    </row>
    <row r="67" spans="1:10">
      <c r="A67" s="149">
        <v>9</v>
      </c>
      <c r="B67" s="77" t="s">
        <v>43</v>
      </c>
      <c r="C67" s="153">
        <v>3</v>
      </c>
      <c r="D67" s="76">
        <v>3</v>
      </c>
      <c r="E67" s="152">
        <v>3</v>
      </c>
      <c r="F67" s="152">
        <v>3</v>
      </c>
      <c r="G67" s="76">
        <v>3</v>
      </c>
      <c r="H67" s="76">
        <v>3</v>
      </c>
      <c r="I67" s="152">
        <v>4</v>
      </c>
      <c r="J67" s="152">
        <v>4</v>
      </c>
    </row>
    <row r="68" spans="1:10">
      <c r="A68" s="149">
        <v>10</v>
      </c>
      <c r="B68" s="77" t="s">
        <v>41</v>
      </c>
      <c r="C68" s="85">
        <v>4</v>
      </c>
      <c r="D68" s="81">
        <v>4</v>
      </c>
      <c r="E68" s="152">
        <v>6</v>
      </c>
      <c r="F68" s="152">
        <v>6</v>
      </c>
      <c r="G68" s="81">
        <v>4</v>
      </c>
      <c r="H68" s="81">
        <v>4</v>
      </c>
      <c r="I68" s="152">
        <v>8</v>
      </c>
      <c r="J68" s="152">
        <v>8</v>
      </c>
    </row>
    <row r="69" spans="1:10">
      <c r="A69" s="149">
        <v>11</v>
      </c>
      <c r="B69" s="77" t="s">
        <v>47</v>
      </c>
      <c r="C69" s="85">
        <v>3</v>
      </c>
      <c r="D69" s="81">
        <v>3</v>
      </c>
      <c r="E69" s="152">
        <v>3</v>
      </c>
      <c r="F69" s="152">
        <v>3</v>
      </c>
      <c r="G69" s="81">
        <v>3</v>
      </c>
      <c r="H69" s="81">
        <v>3</v>
      </c>
      <c r="I69" s="152">
        <v>3</v>
      </c>
      <c r="J69" s="152">
        <v>3</v>
      </c>
    </row>
    <row r="70" spans="1:10" ht="24.9" customHeight="1">
      <c r="A70" s="149">
        <v>12</v>
      </c>
      <c r="B70" s="155" t="s">
        <v>210</v>
      </c>
      <c r="C70" s="186">
        <v>2</v>
      </c>
      <c r="D70" s="187">
        <v>2</v>
      </c>
      <c r="E70" s="191">
        <v>2</v>
      </c>
      <c r="F70" s="191">
        <v>2</v>
      </c>
      <c r="G70" s="111">
        <v>2</v>
      </c>
      <c r="H70" s="111">
        <v>2</v>
      </c>
      <c r="I70" s="188">
        <v>2</v>
      </c>
      <c r="J70" s="188">
        <v>2</v>
      </c>
    </row>
    <row r="71" spans="1:10">
      <c r="A71" s="175">
        <v>13</v>
      </c>
      <c r="B71" s="176" t="s">
        <v>211</v>
      </c>
      <c r="C71" s="157"/>
      <c r="D71" s="157"/>
      <c r="E71" s="157"/>
      <c r="F71" s="157"/>
      <c r="G71" s="157"/>
      <c r="H71" s="157"/>
      <c r="I71" s="157"/>
      <c r="J71" s="157"/>
    </row>
    <row r="72" spans="1:10">
      <c r="A72" s="175"/>
      <c r="B72" s="176" t="s">
        <v>212</v>
      </c>
      <c r="C72" s="76">
        <v>2</v>
      </c>
      <c r="D72" s="76">
        <v>2</v>
      </c>
      <c r="E72" s="154">
        <v>2</v>
      </c>
      <c r="F72" s="154">
        <v>2</v>
      </c>
      <c r="G72" s="76">
        <v>2</v>
      </c>
      <c r="H72" s="76">
        <v>2</v>
      </c>
      <c r="I72" s="154">
        <v>2</v>
      </c>
      <c r="J72" s="154">
        <v>2</v>
      </c>
    </row>
    <row r="73" spans="1:10">
      <c r="A73" s="177" t="s">
        <v>213</v>
      </c>
      <c r="B73" s="178" t="s">
        <v>214</v>
      </c>
      <c r="C73" s="179"/>
      <c r="D73" s="180"/>
      <c r="E73" s="157"/>
      <c r="F73" s="157"/>
      <c r="G73" s="157"/>
      <c r="H73" s="157"/>
      <c r="I73" s="157"/>
      <c r="J73" s="157"/>
    </row>
    <row r="74" spans="1:10">
      <c r="A74" s="181">
        <v>14</v>
      </c>
      <c r="B74" s="182" t="s">
        <v>241</v>
      </c>
      <c r="C74" s="76">
        <v>2</v>
      </c>
      <c r="D74" s="76">
        <v>2</v>
      </c>
      <c r="E74" s="10">
        <v>2</v>
      </c>
      <c r="F74" s="10">
        <v>2</v>
      </c>
      <c r="G74" s="180">
        <v>2</v>
      </c>
      <c r="H74" s="180">
        <v>2</v>
      </c>
      <c r="I74" s="10">
        <v>1</v>
      </c>
      <c r="J74" s="10">
        <v>1</v>
      </c>
    </row>
    <row r="75" spans="1:10">
      <c r="A75" s="181"/>
      <c r="B75" s="182" t="s">
        <v>242</v>
      </c>
      <c r="C75" s="179"/>
      <c r="D75" s="180"/>
      <c r="E75" s="10">
        <v>1</v>
      </c>
      <c r="F75" s="10">
        <v>1</v>
      </c>
      <c r="G75" s="180"/>
      <c r="H75" s="180"/>
      <c r="I75" s="10"/>
      <c r="J75" s="10"/>
    </row>
    <row r="76" spans="1:10">
      <c r="A76" s="177" t="s">
        <v>216</v>
      </c>
      <c r="B76" s="183" t="s">
        <v>217</v>
      </c>
      <c r="C76" s="153"/>
      <c r="D76" s="76"/>
      <c r="E76" s="154"/>
      <c r="F76" s="154"/>
      <c r="G76" s="76"/>
      <c r="H76" s="76"/>
      <c r="I76" s="154"/>
      <c r="J76" s="154"/>
    </row>
    <row r="77" spans="1:10">
      <c r="A77" s="146"/>
      <c r="B77" s="182" t="s">
        <v>218</v>
      </c>
      <c r="C77" s="85"/>
      <c r="D77" s="81"/>
      <c r="E77" s="152" t="s">
        <v>219</v>
      </c>
      <c r="F77" s="152" t="s">
        <v>219</v>
      </c>
      <c r="G77" s="81"/>
      <c r="H77" s="81"/>
      <c r="I77" s="152" t="s">
        <v>219</v>
      </c>
      <c r="J77" s="152" t="s">
        <v>219</v>
      </c>
    </row>
    <row r="78" spans="1:10">
      <c r="A78" s="146"/>
      <c r="B78" s="182" t="s">
        <v>220</v>
      </c>
      <c r="C78" s="184" t="s">
        <v>221</v>
      </c>
      <c r="D78" s="149" t="s">
        <v>221</v>
      </c>
      <c r="E78" s="149" t="s">
        <v>221</v>
      </c>
      <c r="F78" s="149" t="s">
        <v>221</v>
      </c>
      <c r="G78" s="149"/>
      <c r="H78" s="149"/>
      <c r="I78" s="149"/>
      <c r="J78" s="149"/>
    </row>
    <row r="79" spans="1:10">
      <c r="A79" s="356" t="s">
        <v>222</v>
      </c>
      <c r="B79" s="357"/>
      <c r="C79" s="185">
        <f t="shared" ref="C79:J79" si="1">SUM(C59:C78)</f>
        <v>39</v>
      </c>
      <c r="D79" s="147">
        <f t="shared" si="1"/>
        <v>39</v>
      </c>
      <c r="E79" s="147">
        <f t="shared" si="1"/>
        <v>43</v>
      </c>
      <c r="F79" s="147">
        <f t="shared" si="1"/>
        <v>43</v>
      </c>
      <c r="G79" s="147">
        <f t="shared" si="1"/>
        <v>39</v>
      </c>
      <c r="H79" s="147">
        <f t="shared" si="1"/>
        <v>39</v>
      </c>
      <c r="I79" s="147">
        <f t="shared" si="1"/>
        <v>43</v>
      </c>
      <c r="J79" s="147">
        <f t="shared" si="1"/>
        <v>43</v>
      </c>
    </row>
    <row r="80" spans="1:10">
      <c r="A80" s="145"/>
      <c r="B80" s="349" t="s">
        <v>223</v>
      </c>
      <c r="C80" s="349"/>
      <c r="D80" s="349"/>
      <c r="E80" s="169"/>
      <c r="F80" s="169"/>
      <c r="G80" s="140"/>
      <c r="H80" s="140"/>
      <c r="I80" s="140"/>
      <c r="J80" s="140"/>
    </row>
    <row r="81" spans="1:10" ht="12.75" customHeight="1">
      <c r="A81" s="170"/>
      <c r="B81" s="171"/>
      <c r="C81" s="171"/>
      <c r="D81" s="171"/>
      <c r="E81" s="171"/>
      <c r="F81" s="171"/>
      <c r="G81" s="350" t="str">
        <f>G40</f>
        <v>Yogyakarta, 25 Juli 2015</v>
      </c>
      <c r="H81" s="350"/>
      <c r="I81" s="350"/>
      <c r="J81" s="350"/>
    </row>
    <row r="82" spans="1:10" ht="12.75" customHeight="1">
      <c r="A82" s="170"/>
      <c r="B82" s="96" t="s">
        <v>159</v>
      </c>
      <c r="C82" s="171"/>
      <c r="D82" s="171"/>
      <c r="E82" s="171"/>
      <c r="F82" s="171"/>
      <c r="G82" s="350" t="s">
        <v>37</v>
      </c>
      <c r="H82" s="350"/>
      <c r="I82" s="350"/>
      <c r="J82" s="350"/>
    </row>
    <row r="83" spans="1:10">
      <c r="A83" s="170"/>
      <c r="B83" s="96" t="s">
        <v>160</v>
      </c>
      <c r="C83" s="171"/>
      <c r="D83" s="171"/>
      <c r="E83" s="171"/>
      <c r="F83" s="171"/>
      <c r="G83" s="171"/>
      <c r="H83" s="170"/>
      <c r="I83" s="171"/>
      <c r="J83" s="171"/>
    </row>
    <row r="84" spans="1:10">
      <c r="A84" s="170"/>
      <c r="B84" s="96"/>
      <c r="C84" s="171"/>
      <c r="D84" s="171"/>
      <c r="E84" s="171"/>
      <c r="F84" s="171"/>
      <c r="G84" s="171"/>
      <c r="H84" s="170"/>
      <c r="I84" s="171"/>
      <c r="J84" s="171"/>
    </row>
    <row r="85" spans="1:10">
      <c r="A85" s="170"/>
      <c r="B85" s="42"/>
      <c r="C85" s="171"/>
      <c r="D85" s="171"/>
      <c r="E85" s="171"/>
      <c r="F85" s="171"/>
      <c r="G85" s="171"/>
      <c r="H85" s="170"/>
      <c r="I85" s="171"/>
      <c r="J85" s="171"/>
    </row>
    <row r="86" spans="1:10">
      <c r="A86" s="170"/>
      <c r="B86" s="2"/>
      <c r="C86" s="171"/>
      <c r="D86" s="171"/>
      <c r="E86" s="171"/>
      <c r="F86" s="171"/>
      <c r="G86" s="171"/>
      <c r="H86" s="170"/>
      <c r="I86" s="171"/>
      <c r="J86" s="171"/>
    </row>
    <row r="87" spans="1:10">
      <c r="A87" s="170"/>
      <c r="B87" s="2"/>
      <c r="C87" s="171"/>
      <c r="D87" s="171"/>
      <c r="E87" s="171"/>
      <c r="F87" s="171"/>
      <c r="G87" s="171"/>
      <c r="H87" s="170"/>
      <c r="I87" s="171"/>
      <c r="J87" s="171"/>
    </row>
    <row r="88" spans="1:10">
      <c r="A88" s="170"/>
      <c r="B88" s="172" t="s">
        <v>169</v>
      </c>
      <c r="C88" s="171"/>
      <c r="D88" s="171"/>
      <c r="E88" s="171"/>
      <c r="F88" s="171"/>
      <c r="G88" s="350" t="s">
        <v>173</v>
      </c>
      <c r="H88" s="350"/>
      <c r="I88" s="350"/>
      <c r="J88" s="350"/>
    </row>
    <row r="89" spans="1:10">
      <c r="A89" s="170"/>
      <c r="B89" s="96" t="s">
        <v>170</v>
      </c>
      <c r="C89" s="171"/>
      <c r="D89" s="171"/>
      <c r="E89" s="171"/>
      <c r="F89" s="171"/>
      <c r="G89" s="350" t="s">
        <v>224</v>
      </c>
      <c r="H89" s="350"/>
      <c r="I89" s="350"/>
      <c r="J89" s="350"/>
    </row>
  </sheetData>
  <mergeCells count="49">
    <mergeCell ref="G81:J81"/>
    <mergeCell ref="G82:J82"/>
    <mergeCell ref="G88:J88"/>
    <mergeCell ref="G89:J89"/>
    <mergeCell ref="E56:F56"/>
    <mergeCell ref="G56:H56"/>
    <mergeCell ref="I56:J56"/>
    <mergeCell ref="C58:J58"/>
    <mergeCell ref="A79:B79"/>
    <mergeCell ref="B80:D80"/>
    <mergeCell ref="A50:J50"/>
    <mergeCell ref="A51:J51"/>
    <mergeCell ref="A53:J53"/>
    <mergeCell ref="A55:A57"/>
    <mergeCell ref="B55:B57"/>
    <mergeCell ref="C55:D55"/>
    <mergeCell ref="E55:F55"/>
    <mergeCell ref="G55:H55"/>
    <mergeCell ref="I55:J55"/>
    <mergeCell ref="C56:D56"/>
    <mergeCell ref="A49:J49"/>
    <mergeCell ref="C15:D15"/>
    <mergeCell ref="E15:F15"/>
    <mergeCell ref="G15:H15"/>
    <mergeCell ref="I15:J15"/>
    <mergeCell ref="C17:J17"/>
    <mergeCell ref="A38:B38"/>
    <mergeCell ref="B39:D39"/>
    <mergeCell ref="G40:J40"/>
    <mergeCell ref="G41:J41"/>
    <mergeCell ref="G47:J47"/>
    <mergeCell ref="G48:J48"/>
    <mergeCell ref="A30:A31"/>
    <mergeCell ref="A14:A16"/>
    <mergeCell ref="B14:B16"/>
    <mergeCell ref="C14:D14"/>
    <mergeCell ref="E14:F14"/>
    <mergeCell ref="G14:H14"/>
    <mergeCell ref="A6:J6"/>
    <mergeCell ref="A8:J8"/>
    <mergeCell ref="A9:J9"/>
    <mergeCell ref="A10:J10"/>
    <mergeCell ref="A12:J12"/>
    <mergeCell ref="I14:J14"/>
    <mergeCell ref="A1:J1"/>
    <mergeCell ref="A2:J2"/>
    <mergeCell ref="A3:J3"/>
    <mergeCell ref="A4:J4"/>
    <mergeCell ref="A5:J5"/>
  </mergeCells>
  <hyperlinks>
    <hyperlink ref="A6" r:id="rId1" display="mailto:sma6@sman6-yogya.sch.id"/>
  </hyperlinks>
  <pageMargins left="0.5" right="0.5" top="0.5" bottom="0.5" header="0.3" footer="0.3"/>
  <pageSetup paperSize="258" orientation="portrait" r:id="rId2"/>
  <rowBreaks count="1" manualBreakCount="1">
    <brk id="48" max="1638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 K</vt:lpstr>
      <vt:lpstr>lamp-1 </vt:lpstr>
      <vt:lpstr>LAMP-2</vt:lpstr>
      <vt:lpstr>LAMP-3</vt:lpstr>
      <vt:lpstr>AMPU DP</vt:lpstr>
      <vt:lpstr>strukturX</vt:lpstr>
      <vt:lpstr>struktur xi xii</vt:lpstr>
      <vt:lpstr>'lamp-1 '!Print_Titles</vt:lpstr>
      <vt:lpstr>'struktur xi xii'!Print_Titles</vt:lpstr>
      <vt:lpstr>strukturX!Print_Titles</vt:lpstr>
    </vt:vector>
  </TitlesOfParts>
  <Company>sorowajan 175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obsidian computer</dc:creator>
  <cp:lastModifiedBy>SMAN 6 YK</cp:lastModifiedBy>
  <cp:lastPrinted>2015-07-31T05:32:19Z</cp:lastPrinted>
  <dcterms:created xsi:type="dcterms:W3CDTF">2000-07-21T00:33:37Z</dcterms:created>
  <dcterms:modified xsi:type="dcterms:W3CDTF">2015-08-20T02:35:05Z</dcterms:modified>
</cp:coreProperties>
</file>