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Analyst_Portfolio\02.excel\Файлы с упражнениями\Использование формул\"/>
    </mc:Choice>
  </mc:AlternateContent>
  <xr:revisionPtr revIDLastSave="0" documentId="13_ncr:1_{20F78400-562B-4692-B44E-D661258589C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Задание1" sheetId="1" r:id="rId1"/>
    <sheet name="Задание2" sheetId="4" r:id="rId2"/>
    <sheet name="Задание3" sheetId="3" r:id="rId3"/>
    <sheet name="Задание4" sheetId="5" r:id="rId4"/>
  </sheets>
  <definedNames>
    <definedName name="_xlnm._FilterDatabase" localSheetId="0" hidden="1">Задание1!$E$1:$E$101</definedName>
    <definedName name="_xlnm._FilterDatabase" localSheetId="1" hidden="1">Задание2!$Q$1:$Q$43</definedName>
    <definedName name="_xlnm._FilterDatabase" localSheetId="2" hidden="1">Задание3!$A$1:$G$101</definedName>
    <definedName name="_xlnm.Extract" localSheetId="0">Задание1!#REF!</definedName>
    <definedName name="_xlnm.Extract" localSheetId="1">Задание2!$Q$1</definedName>
    <definedName name="_xlnm.Extract" localSheetId="2">Задание3!#REF!</definedName>
    <definedName name="имя_клиента">Задание3!$B$2:$B$101</definedName>
    <definedName name="Имя_мастера">Задание3!$D$2:$D$101</definedName>
    <definedName name="Оценка">Задание3!$F$2:$F$101</definedName>
    <definedName name="Услуга">Задание3!$E$2:$E$101</definedName>
  </definedNames>
  <calcPr calcId="191029"/>
</workbook>
</file>

<file path=xl/calcChain.xml><?xml version="1.0" encoding="utf-8"?>
<calcChain xmlns="http://schemas.openxmlformats.org/spreadsheetml/2006/main">
  <c r="D8" i="5" l="1"/>
  <c r="E8" i="5" s="1"/>
  <c r="D9" i="5"/>
  <c r="E9" i="5" s="1"/>
  <c r="D10" i="5"/>
  <c r="E10" i="5"/>
  <c r="D11" i="5"/>
  <c r="E11" i="5"/>
  <c r="D12" i="5"/>
  <c r="E12" i="5"/>
  <c r="D13" i="5"/>
  <c r="E13" i="5"/>
  <c r="B14" i="5"/>
  <c r="C14" i="5"/>
  <c r="D14" i="5" s="1"/>
  <c r="E14" i="5" s="1"/>
  <c r="N22" i="5"/>
  <c r="O22" i="5"/>
  <c r="N23" i="5"/>
  <c r="N24" i="5" s="1"/>
  <c r="O23" i="5"/>
  <c r="B24" i="5"/>
  <c r="C24" i="5"/>
  <c r="D24" i="5"/>
  <c r="E24" i="5"/>
  <c r="F24" i="5"/>
  <c r="G24" i="5"/>
  <c r="H24" i="5"/>
  <c r="I24" i="5"/>
  <c r="J24" i="5"/>
  <c r="K24" i="5"/>
  <c r="L24" i="5"/>
  <c r="M24" i="5"/>
  <c r="O24" i="5"/>
  <c r="N32" i="5"/>
  <c r="O32" i="5"/>
  <c r="P32" i="5"/>
  <c r="Q32" i="5"/>
  <c r="N33" i="5"/>
  <c r="O33" i="5"/>
  <c r="P33" i="5"/>
  <c r="Q33" i="5"/>
  <c r="N34" i="5"/>
  <c r="O34" i="5"/>
  <c r="P34" i="5"/>
  <c r="Q34" i="5"/>
  <c r="N35" i="5"/>
  <c r="O35" i="5"/>
  <c r="P35" i="5"/>
  <c r="Q35" i="5"/>
  <c r="N36" i="5"/>
  <c r="O36" i="5"/>
  <c r="P36" i="5"/>
  <c r="Q36" i="5"/>
  <c r="N37" i="5"/>
  <c r="O37" i="5"/>
  <c r="P37" i="5"/>
  <c r="Q37" i="5"/>
  <c r="J8" i="3" a="1"/>
  <c r="J8" i="3" s="1"/>
  <c r="J6" i="3" a="1"/>
  <c r="J6" i="3" s="1"/>
  <c r="J4" i="3" a="1"/>
  <c r="J4" i="3" s="1"/>
  <c r="J2" i="3" a="1"/>
  <c r="J2" i="3" s="1"/>
  <c r="H2" i="4"/>
  <c r="H3" i="4"/>
  <c r="H4" i="4"/>
  <c r="J4" i="4"/>
  <c r="H5" i="4"/>
  <c r="H6" i="4"/>
  <c r="J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K16" i="1"/>
  <c r="N7" i="1"/>
  <c r="N8" i="1"/>
  <c r="N9" i="1"/>
  <c r="N10" i="1"/>
  <c r="N6" i="1"/>
  <c r="M7" i="1"/>
  <c r="M8" i="1"/>
  <c r="M9" i="1"/>
  <c r="M10" i="1"/>
  <c r="M6" i="1"/>
  <c r="L6" i="1"/>
  <c r="L7" i="1"/>
  <c r="L8" i="1"/>
  <c r="L9" i="1"/>
  <c r="L10" i="1"/>
  <c r="K7" i="1"/>
  <c r="K8" i="1"/>
  <c r="K9" i="1"/>
  <c r="K10" i="1"/>
  <c r="K6" i="1"/>
  <c r="P7" i="1" l="1"/>
  <c r="P10" i="1"/>
  <c r="P9" i="1"/>
  <c r="P8" i="1"/>
  <c r="P6" i="1"/>
</calcChain>
</file>

<file path=xl/sharedStrings.xml><?xml version="1.0" encoding="utf-8"?>
<sst xmlns="http://schemas.openxmlformats.org/spreadsheetml/2006/main" count="1354" uniqueCount="217">
  <si>
    <t>Дата посещения</t>
  </si>
  <si>
    <t>Александр Смирнов</t>
  </si>
  <si>
    <t>Дмитрий Иванов</t>
  </si>
  <si>
    <t>Максим Кузнецов</t>
  </si>
  <si>
    <t>Сергей Соколов</t>
  </si>
  <si>
    <t>Андрей Попов</t>
  </si>
  <si>
    <t>Артём Козлов</t>
  </si>
  <si>
    <t>Михаил Петров</t>
  </si>
  <si>
    <t>Никита Волков</t>
  </si>
  <si>
    <t>Матвей Соловьёв</t>
  </si>
  <si>
    <t>Роман Васильев</t>
  </si>
  <si>
    <t>Егор Зайцев</t>
  </si>
  <si>
    <t>Арсений Павлов</t>
  </si>
  <si>
    <t>Иван Семёнов</t>
  </si>
  <si>
    <t>Денис Голубев</t>
  </si>
  <si>
    <t>Евгений Виноградов</t>
  </si>
  <si>
    <t>Даниил Богданов</t>
  </si>
  <si>
    <t>Тимофей Воробьёв</t>
  </si>
  <si>
    <t>Владислав Фёдоров</t>
  </si>
  <si>
    <t>Игорь Михайлов</t>
  </si>
  <si>
    <t>Владимир Беляев</t>
  </si>
  <si>
    <t>Руслан Белов</t>
  </si>
  <si>
    <t>Константин Орлов</t>
  </si>
  <si>
    <t>Тимур Киселёв</t>
  </si>
  <si>
    <t>Олег Макаров</t>
  </si>
  <si>
    <t>Антон Ковалёв</t>
  </si>
  <si>
    <t>Николай Ильин</t>
  </si>
  <si>
    <t>Глеб Гусев</t>
  </si>
  <si>
    <t>Данил Титов</t>
  </si>
  <si>
    <t>Савелий Кузьмин</t>
  </si>
  <si>
    <t>Вадим Кудрявцев</t>
  </si>
  <si>
    <t>Степан Баранов</t>
  </si>
  <si>
    <t>Богдан Алексеев</t>
  </si>
  <si>
    <t>Артур Степанов</t>
  </si>
  <si>
    <t>Семен Яковлев</t>
  </si>
  <si>
    <t>Макар Сорокин</t>
  </si>
  <si>
    <t>Лев Сергеев</t>
  </si>
  <si>
    <t>Виктор Романов</t>
  </si>
  <si>
    <t>Елисей Захаров</t>
  </si>
  <si>
    <t>Виталий Борисов</t>
  </si>
  <si>
    <t>Вячеслав Королёв</t>
  </si>
  <si>
    <t>Мирон Пономарёв</t>
  </si>
  <si>
    <t>Дамир Григорьев</t>
  </si>
  <si>
    <t>8-946-668-49-55</t>
  </si>
  <si>
    <t>8-987-880-52-69</t>
  </si>
  <si>
    <t>8-947-620-29-95</t>
  </si>
  <si>
    <t>8-922-078-63-28</t>
  </si>
  <si>
    <t>8-940-496-60-68</t>
  </si>
  <si>
    <t>8-958-921-91-09</t>
  </si>
  <si>
    <t>8-943-210-15-63</t>
  </si>
  <si>
    <t>8-982-838-57-84</t>
  </si>
  <si>
    <t>8-903-184-47-47</t>
  </si>
  <si>
    <t>8-901-856-66-42</t>
  </si>
  <si>
    <t>8-963-449-01-09</t>
  </si>
  <si>
    <t>8-990-803-95-11</t>
  </si>
  <si>
    <t>8-945-686-31-71</t>
  </si>
  <si>
    <t>8-981-888-80-76</t>
  </si>
  <si>
    <t>8-986-501-19-37</t>
  </si>
  <si>
    <t>8-972-737-98-16</t>
  </si>
  <si>
    <t>8-924-123-64-21</t>
  </si>
  <si>
    <t>8-987-338-27-93</t>
  </si>
  <si>
    <t>8-968-034-54-77</t>
  </si>
  <si>
    <t>8-913-803-19-93</t>
  </si>
  <si>
    <t>8-952-467-58-95</t>
  </si>
  <si>
    <t>8-943-447-58-46</t>
  </si>
  <si>
    <t>8-926-656-93-60</t>
  </si>
  <si>
    <t>8-997-000-68-11</t>
  </si>
  <si>
    <t>8-963-076-06-83</t>
  </si>
  <si>
    <t>8-979-298-07-99</t>
  </si>
  <si>
    <t>8-974-319-90-75</t>
  </si>
  <si>
    <t>8-908-150-77-54</t>
  </si>
  <si>
    <t>8-998-417-96-28</t>
  </si>
  <si>
    <t>8-967-855-87-01</t>
  </si>
  <si>
    <t>8-990-968-38-78</t>
  </si>
  <si>
    <t>8-935-243-64-03</t>
  </si>
  <si>
    <t>8-936-360-91-38</t>
  </si>
  <si>
    <t>8-917-502-91-94</t>
  </si>
  <si>
    <t>8-933-362-51-67</t>
  </si>
  <si>
    <t>8-964-121-41-26</t>
  </si>
  <si>
    <t>8-988-384-70-69</t>
  </si>
  <si>
    <t>8-948-057-18-49</t>
  </si>
  <si>
    <t>8-983-038-55-61</t>
  </si>
  <si>
    <t>8-923-841-24-81</t>
  </si>
  <si>
    <t>8-961-434-65-51</t>
  </si>
  <si>
    <t>8-949-673-65-54</t>
  </si>
  <si>
    <t>8-925-562-16-33</t>
  </si>
  <si>
    <t>8-984-871-55-95</t>
  </si>
  <si>
    <t>8-998-471-33-46</t>
  </si>
  <si>
    <t>8-929-771-49-97</t>
  </si>
  <si>
    <t>8-952-513-60-01</t>
  </si>
  <si>
    <t>8-952-673-42-60</t>
  </si>
  <si>
    <t>8-995-481-94-88</t>
  </si>
  <si>
    <t>8-957-821-40-55</t>
  </si>
  <si>
    <t>8-921-627-26-02</t>
  </si>
  <si>
    <t>8-903-988-54-92</t>
  </si>
  <si>
    <t>8-921-811-16-70</t>
  </si>
  <si>
    <t>8-977-884-03-94</t>
  </si>
  <si>
    <t>8-933-763-49-47</t>
  </si>
  <si>
    <t>8-973-454-23-66</t>
  </si>
  <si>
    <t>8-927-297-40-49</t>
  </si>
  <si>
    <t>8-988-936-17-44</t>
  </si>
  <si>
    <t>8-917-277-68-95</t>
  </si>
  <si>
    <t>8-941-951-52-21</t>
  </si>
  <si>
    <t>8-902-752-53-68</t>
  </si>
  <si>
    <t>8-966-572-08-46</t>
  </si>
  <si>
    <t>8-930-732-54-15</t>
  </si>
  <si>
    <t>8-949-267-68-02</t>
  </si>
  <si>
    <t>8-943-675-74-28</t>
  </si>
  <si>
    <t>8-977-543-98-88</t>
  </si>
  <si>
    <t>8-905-890-79-55</t>
  </si>
  <si>
    <t>8-919-787-59-79</t>
  </si>
  <si>
    <t>8-938-696-06-38</t>
  </si>
  <si>
    <t>8-938-256-02-63</t>
  </si>
  <si>
    <t>8-920-952-69-70</t>
  </si>
  <si>
    <t>8-904-706-37-09</t>
  </si>
  <si>
    <t>8-922-147-17-50</t>
  </si>
  <si>
    <t>8-963-519-09-55</t>
  </si>
  <si>
    <t>8-993-111-11-33</t>
  </si>
  <si>
    <t>8-922-633-98-51</t>
  </si>
  <si>
    <t>8-908-970-77-35</t>
  </si>
  <si>
    <t>8-992-214-86-50</t>
  </si>
  <si>
    <t>8-923-723-91-15</t>
  </si>
  <si>
    <t>8-977-423-53-17</t>
  </si>
  <si>
    <t>8-933-562-00-64</t>
  </si>
  <si>
    <t>8-996-602-56-43</t>
  </si>
  <si>
    <t>8-970-003-44-51</t>
  </si>
  <si>
    <t>8-967-317-16-98</t>
  </si>
  <si>
    <t>8-921-079-52-01</t>
  </si>
  <si>
    <t>8-908-121-19-60</t>
  </si>
  <si>
    <t>8-952-217-81-30</t>
  </si>
  <si>
    <t>8-914-326-40-37</t>
  </si>
  <si>
    <t>8-929-178-10-71</t>
  </si>
  <si>
    <t>8-951-658-64-88</t>
  </si>
  <si>
    <t>8-932-335-56-53</t>
  </si>
  <si>
    <t>8-902-285-35-44</t>
  </si>
  <si>
    <t>8-995-926-98-76</t>
  </si>
  <si>
    <t>8-906-401-97-91</t>
  </si>
  <si>
    <t>8-965-281-14-53</t>
  </si>
  <si>
    <t>8-908-436-14-69</t>
  </si>
  <si>
    <t>8-972-604-34-84</t>
  </si>
  <si>
    <t>8-904-369-15-81</t>
  </si>
  <si>
    <t>8-931-485-78-05</t>
  </si>
  <si>
    <t>8-959-190-10-10</t>
  </si>
  <si>
    <t>Имя и Фамилия клиента</t>
  </si>
  <si>
    <t>Имя мастера</t>
  </si>
  <si>
    <t>Услуга</t>
  </si>
  <si>
    <t>Мужская стрижка</t>
  </si>
  <si>
    <t>Стрижка машинкой</t>
  </si>
  <si>
    <t>Моделирование бороды и усов</t>
  </si>
  <si>
    <t>Стрижка бороды и усов</t>
  </si>
  <si>
    <t>Бритье опасной бритвой</t>
  </si>
  <si>
    <t>Камуфляж бороды</t>
  </si>
  <si>
    <t>Очищающая маска для лица</t>
  </si>
  <si>
    <t>Укладка волос</t>
  </si>
  <si>
    <t>Олег Лобода</t>
  </si>
  <si>
    <t>Тимофей Свинцов</t>
  </si>
  <si>
    <t>Вадим Дорогин</t>
  </si>
  <si>
    <t>Ирина Ветер</t>
  </si>
  <si>
    <t>Анна Кудрявцева</t>
  </si>
  <si>
    <t>Телефон клиента</t>
  </si>
  <si>
    <t>Оценка услуги</t>
  </si>
  <si>
    <t>Количество услуг</t>
  </si>
  <si>
    <t>Общая стоимость</t>
  </si>
  <si>
    <t>Услуга:</t>
  </si>
  <si>
    <t>Средняя оценка</t>
  </si>
  <si>
    <t>Общая ст-сть услуги</t>
  </si>
  <si>
    <t>Цена</t>
  </si>
  <si>
    <t>Ранг</t>
  </si>
  <si>
    <t>Задать ранг для общей стоимости:</t>
  </si>
  <si>
    <t>Средняя оценка последних 10 услуг:</t>
  </si>
  <si>
    <t>Сколько раз Даниил Богданов приходил к мастеру Анна Кудрявцева</t>
  </si>
  <si>
    <t>Количество услуг где оценка была 5</t>
  </si>
  <si>
    <t>Минимальную оценку у Матера Олег Лобода по мужской стрижке</t>
  </si>
  <si>
    <t>Минимальная оценка мастера Олег Лобода:</t>
  </si>
  <si>
    <t>Дата 1-го визита:</t>
  </si>
  <si>
    <t>Телефон клиента:</t>
  </si>
  <si>
    <t>Имя клиента:</t>
  </si>
  <si>
    <t>Оценка словами</t>
  </si>
  <si>
    <t>Товар 6</t>
  </si>
  <si>
    <t>Товар 5</t>
  </si>
  <si>
    <t>Товар 4</t>
  </si>
  <si>
    <t>Товар 3</t>
  </si>
  <si>
    <t>Товар 2</t>
  </si>
  <si>
    <t>Товар 1</t>
  </si>
  <si>
    <t>4 кв</t>
  </si>
  <si>
    <t>3 кв</t>
  </si>
  <si>
    <t>2 кв</t>
  </si>
  <si>
    <t>1 кв</t>
  </si>
  <si>
    <t>дек</t>
  </si>
  <si>
    <t>ноя</t>
  </si>
  <si>
    <t>окт</t>
  </si>
  <si>
    <t>сен</t>
  </si>
  <si>
    <t>авг</t>
  </si>
  <si>
    <t>июл</t>
  </si>
  <si>
    <t>июн</t>
  </si>
  <si>
    <t>май</t>
  </si>
  <si>
    <t>апр</t>
  </si>
  <si>
    <t>мар</t>
  </si>
  <si>
    <t>фев</t>
  </si>
  <si>
    <t>янв</t>
  </si>
  <si>
    <t>Продажи</t>
  </si>
  <si>
    <r>
      <t xml:space="preserve">Определите </t>
    </r>
    <r>
      <rPr>
        <b/>
        <sz val="12"/>
        <rFont val="Calibri"/>
        <family val="2"/>
        <scheme val="minor"/>
      </rPr>
      <t>долю</t>
    </r>
    <r>
      <rPr>
        <sz val="12"/>
        <rFont val="Calibri"/>
        <family val="2"/>
        <scheme val="minor"/>
      </rPr>
      <t xml:space="preserve"> товара в продажах за каждый квартал.</t>
    </r>
  </si>
  <si>
    <t>Задание 3.</t>
  </si>
  <si>
    <t>Прирост, %</t>
  </si>
  <si>
    <t>1 квартал</t>
  </si>
  <si>
    <t>Общий</t>
  </si>
  <si>
    <r>
      <t xml:space="preserve">Определите прирост продаж </t>
    </r>
    <r>
      <rPr>
        <b/>
        <sz val="12"/>
        <rFont val="Calibri (Основной текст)"/>
        <charset val="204"/>
      </rPr>
      <t>1 квартала 2019 г</t>
    </r>
    <r>
      <rPr>
        <b/>
        <sz val="12"/>
        <rFont val="Calibri"/>
        <family val="2"/>
        <scheme val="minor"/>
      </rPr>
      <t>.</t>
    </r>
    <r>
      <rPr>
        <sz val="12"/>
        <rFont val="Calibri"/>
        <family val="2"/>
        <scheme val="minor"/>
      </rPr>
      <t xml:space="preserve"> к соответствующему периоду прошлого года и годовой прирост продаж 2019 к 2018 г.</t>
    </r>
  </si>
  <si>
    <t>Задание 2.</t>
  </si>
  <si>
    <t>Итого:</t>
  </si>
  <si>
    <t>Прогноз выполнения плана, %</t>
  </si>
  <si>
    <t>Текущее выполнение плана, %</t>
  </si>
  <si>
    <t>Факт продаж, шт.</t>
  </si>
  <si>
    <t>План региона, шт.</t>
  </si>
  <si>
    <t>Группы товаров</t>
  </si>
  <si>
    <t>Примечание: в месяце 22 рабочих дня, отработано 17 дней</t>
  </si>
  <si>
    <t>Рассчитайте текущее и прогнозируемое выполнение плана по каждому  товару и по компании в целом.</t>
  </si>
  <si>
    <t>Задание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</si>
</sst>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[$-419]mmmm\ yyyy;@"/>
    <numFmt numFmtId="166" formatCode="_-* #,##0_-;\-* #,##0_-;_-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name val="Arial"/>
    </font>
    <font>
      <sz val="10"/>
      <name val="Tahoma"/>
      <family val="2"/>
      <charset val="204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  <charset val="204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u/>
      <sz val="14"/>
      <name val="Tahoma"/>
      <family val="2"/>
      <charset val="204"/>
    </font>
    <font>
      <i/>
      <u/>
      <sz val="14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b/>
      <sz val="10"/>
      <name val="Calibri"/>
      <family val="2"/>
      <charset val="204"/>
      <scheme val="minor"/>
    </font>
    <font>
      <b/>
      <sz val="10"/>
      <name val="Tahoma"/>
      <family val="2"/>
      <charset val="204"/>
    </font>
    <font>
      <sz val="12"/>
      <name val="Tahoma"/>
      <family val="2"/>
      <charset val="204"/>
    </font>
    <font>
      <sz val="12"/>
      <name val="Calibri"/>
      <family val="2"/>
      <charset val="204"/>
      <scheme val="minor"/>
    </font>
    <font>
      <b/>
      <sz val="12"/>
      <name val="Calibri (Основной текст)"/>
      <charset val="204"/>
    </font>
    <font>
      <sz val="12"/>
      <color theme="1"/>
      <name val="Calibri"/>
      <family val="2"/>
      <charset val="204"/>
      <scheme val="minor"/>
    </font>
    <font>
      <u/>
      <sz val="12"/>
      <name val="Calibri"/>
      <family val="2"/>
      <scheme val="minor"/>
    </font>
    <font>
      <b/>
      <u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4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8" fillId="0" borderId="0"/>
    <xf numFmtId="9" fontId="12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57">
    <xf numFmtId="0" fontId="0" fillId="0" borderId="0" xfId="0"/>
    <xf numFmtId="0" fontId="3" fillId="2" borderId="1" xfId="1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/>
    <xf numFmtId="0" fontId="5" fillId="0" borderId="0" xfId="0" applyFont="1" applyAlignment="1">
      <alignment horizontal="right"/>
    </xf>
    <xf numFmtId="0" fontId="1" fillId="4" borderId="2" xfId="3" applyBorder="1" applyAlignment="1">
      <alignment horizontal="center"/>
    </xf>
    <xf numFmtId="2" fontId="1" fillId="4" borderId="2" xfId="3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3" fillId="2" borderId="2" xfId="5" applyFont="1" applyBorder="1"/>
    <xf numFmtId="0" fontId="7" fillId="0" borderId="0" xfId="0" applyFont="1"/>
    <xf numFmtId="0" fontId="3" fillId="2" borderId="1" xfId="5" applyFont="1" applyBorder="1" applyAlignment="1">
      <alignment horizontal="center" vertical="center" wrapText="1"/>
    </xf>
    <xf numFmtId="0" fontId="1" fillId="5" borderId="1" xfId="6" applyBorder="1" applyAlignment="1">
      <alignment horizontal="center"/>
    </xf>
    <xf numFmtId="14" fontId="1" fillId="5" borderId="0" xfId="6" applyNumberFormat="1" applyAlignment="1">
      <alignment horizontal="center"/>
    </xf>
    <xf numFmtId="0" fontId="1" fillId="5" borderId="0" xfId="6" applyAlignment="1">
      <alignment horizontal="center"/>
    </xf>
    <xf numFmtId="0" fontId="3" fillId="2" borderId="3" xfId="5" applyFont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9" fillId="0" borderId="0" xfId="7" applyFont="1"/>
    <xf numFmtId="0" fontId="10" fillId="0" borderId="0" xfId="7" applyFont="1"/>
    <xf numFmtId="10" fontId="11" fillId="0" borderId="0" xfId="7" applyNumberFormat="1" applyFont="1"/>
    <xf numFmtId="10" fontId="10" fillId="0" borderId="0" xfId="7" applyNumberFormat="1" applyFont="1"/>
    <xf numFmtId="3" fontId="10" fillId="0" borderId="0" xfId="7" applyNumberFormat="1" applyFont="1"/>
    <xf numFmtId="9" fontId="10" fillId="0" borderId="0" xfId="8" applyFont="1"/>
    <xf numFmtId="10" fontId="11" fillId="7" borderId="1" xfId="7" applyNumberFormat="1" applyFont="1" applyFill="1" applyBorder="1"/>
    <xf numFmtId="3" fontId="10" fillId="0" borderId="1" xfId="7" applyNumberFormat="1" applyFont="1" applyBorder="1"/>
    <xf numFmtId="0" fontId="10" fillId="0" borderId="1" xfId="7" applyFont="1" applyBorder="1"/>
    <xf numFmtId="10" fontId="11" fillId="0" borderId="1" xfId="7" applyNumberFormat="1" applyFont="1" applyBorder="1"/>
    <xf numFmtId="165" fontId="11" fillId="0" borderId="1" xfId="7" applyNumberFormat="1" applyFont="1" applyBorder="1" applyAlignment="1">
      <alignment horizontal="center" vertical="center" wrapText="1"/>
    </xf>
    <xf numFmtId="0" fontId="11" fillId="0" borderId="0" xfId="7" applyFont="1"/>
    <xf numFmtId="0" fontId="13" fillId="0" borderId="0" xfId="7" applyFont="1"/>
    <xf numFmtId="0" fontId="15" fillId="0" borderId="0" xfId="7" applyFont="1"/>
    <xf numFmtId="0" fontId="16" fillId="0" borderId="0" xfId="7" applyFont="1"/>
    <xf numFmtId="0" fontId="17" fillId="0" borderId="0" xfId="7" applyFont="1"/>
    <xf numFmtId="0" fontId="17" fillId="8" borderId="0" xfId="7" applyFont="1" applyFill="1"/>
    <xf numFmtId="0" fontId="11" fillId="7" borderId="1" xfId="7" applyFont="1" applyFill="1" applyBorder="1" applyAlignment="1">
      <alignment horizontal="center"/>
    </xf>
    <xf numFmtId="3" fontId="18" fillId="7" borderId="1" xfId="7" applyNumberFormat="1" applyFont="1" applyFill="1" applyBorder="1" applyAlignment="1">
      <alignment horizontal="center"/>
    </xf>
    <xf numFmtId="3" fontId="10" fillId="0" borderId="1" xfId="7" applyNumberFormat="1" applyFont="1" applyBorder="1" applyAlignment="1">
      <alignment horizontal="center"/>
    </xf>
    <xf numFmtId="0" fontId="10" fillId="0" borderId="4" xfId="7" applyFont="1" applyBorder="1" applyAlignment="1">
      <alignment horizontal="center"/>
    </xf>
    <xf numFmtId="0" fontId="10" fillId="0" borderId="1" xfId="7" applyFont="1" applyBorder="1" applyAlignment="1">
      <alignment horizontal="center"/>
    </xf>
    <xf numFmtId="165" fontId="19" fillId="0" borderId="0" xfId="7" applyNumberFormat="1" applyFont="1" applyAlignment="1">
      <alignment horizontal="center" vertical="center" wrapText="1"/>
    </xf>
    <xf numFmtId="165" fontId="11" fillId="0" borderId="0" xfId="7" applyNumberFormat="1" applyFont="1" applyAlignment="1">
      <alignment horizontal="center" vertical="center" wrapText="1"/>
    </xf>
    <xf numFmtId="165" fontId="11" fillId="7" borderId="1" xfId="7" applyNumberFormat="1" applyFont="1" applyFill="1" applyBorder="1" applyAlignment="1">
      <alignment horizontal="center" vertical="center" wrapText="1"/>
    </xf>
    <xf numFmtId="0" fontId="20" fillId="0" borderId="0" xfId="7" applyFont="1"/>
    <xf numFmtId="0" fontId="21" fillId="0" borderId="0" xfId="7" applyFont="1"/>
    <xf numFmtId="0" fontId="10" fillId="0" borderId="0" xfId="7" applyFont="1" applyAlignment="1">
      <alignment horizontal="center"/>
    </xf>
    <xf numFmtId="9" fontId="10" fillId="7" borderId="1" xfId="8" applyFont="1" applyFill="1" applyBorder="1"/>
    <xf numFmtId="10" fontId="10" fillId="7" borderId="1" xfId="7" applyNumberFormat="1" applyFont="1" applyFill="1" applyBorder="1"/>
    <xf numFmtId="166" fontId="11" fillId="0" borderId="1" xfId="9" applyNumberFormat="1" applyFont="1" applyFill="1" applyBorder="1"/>
    <xf numFmtId="0" fontId="11" fillId="0" borderId="1" xfId="7" applyFont="1" applyBorder="1"/>
    <xf numFmtId="166" fontId="10" fillId="0" borderId="1" xfId="9" applyNumberFormat="1" applyFont="1" applyBorder="1" applyAlignment="1">
      <alignment horizontal="center"/>
    </xf>
    <xf numFmtId="0" fontId="10" fillId="0" borderId="0" xfId="7" applyFont="1" applyAlignment="1">
      <alignment horizontal="center" vertical="center" wrapText="1"/>
    </xf>
    <xf numFmtId="0" fontId="11" fillId="7" borderId="1" xfId="7" applyFont="1" applyFill="1" applyBorder="1" applyAlignment="1">
      <alignment horizontal="center" vertical="center" wrapText="1"/>
    </xf>
    <xf numFmtId="0" fontId="11" fillId="0" borderId="1" xfId="7" applyFont="1" applyBorder="1" applyAlignment="1">
      <alignment horizontal="center" vertical="center" wrapText="1"/>
    </xf>
    <xf numFmtId="0" fontId="24" fillId="0" borderId="0" xfId="7" applyFont="1"/>
    <xf numFmtId="0" fontId="25" fillId="0" borderId="0" xfId="7" applyFont="1"/>
    <xf numFmtId="0" fontId="14" fillId="0" borderId="0" xfId="7" applyFont="1"/>
  </cellXfs>
  <cellStyles count="10">
    <cellStyle name="20% — акцент4" xfId="3" builtinId="42"/>
    <cellStyle name="40% — акцент1 2" xfId="6" xr:uid="{CD62992A-738B-4B13-AC99-8BDAF814534E}"/>
    <cellStyle name="60% — акцент2" xfId="2" builtinId="36"/>
    <cellStyle name="60% — акцент4" xfId="1" builtinId="44"/>
    <cellStyle name="60% — акцент4 2" xfId="5" xr:uid="{1A18FEAE-94A3-412B-834A-F0252D607511}"/>
    <cellStyle name="Currency 2" xfId="4" xr:uid="{A89E9595-8A18-4CC4-A525-17BACDEAE4BC}"/>
    <cellStyle name="Обычный" xfId="0" builtinId="0"/>
    <cellStyle name="Обычный 2" xfId="7" xr:uid="{E1EA1A6C-1094-45AD-B04B-71A2834F599D}"/>
    <cellStyle name="Процентный 2" xfId="8" xr:uid="{7CC1969E-359D-4170-B505-67ACA6E929E0}"/>
    <cellStyle name="Финансовый 2" xfId="9" xr:uid="{A07C4C47-6C9E-4174-8DA4-F9DAB7C6E1D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590551</xdr:colOff>
      <xdr:row>18</xdr:row>
      <xdr:rowOff>152400</xdr:rowOff>
    </xdr:from>
    <xdr:to>
      <xdr:col>15</xdr:col>
      <xdr:colOff>389466</xdr:colOff>
      <xdr:row>36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96520C3-F9ED-4146-B963-6331BB947993}"/>
            </a:ext>
          </a:extLst>
        </xdr:cNvPr>
        <xdr:cNvSpPr/>
      </xdr:nvSpPr>
      <xdr:spPr>
        <a:xfrm>
          <a:off x="9522884" y="3750733"/>
          <a:ext cx="6750049" cy="3276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 u="sng">
              <a:solidFill>
                <a:sysClr val="windowText" lastClr="000000"/>
              </a:solidFill>
            </a:rPr>
            <a:t>ЗАДАНИЕ</a:t>
          </a:r>
          <a:r>
            <a:rPr lang="en-US" sz="1100" b="1" u="sng">
              <a:solidFill>
                <a:sysClr val="windowText" lastClr="000000"/>
              </a:solidFill>
            </a:rPr>
            <a:t>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ru-RU" sz="1100" u="none">
              <a:solidFill>
                <a:sysClr val="windowText" lastClr="000000"/>
              </a:solidFill>
            </a:rPr>
            <a:t>В</a:t>
          </a:r>
          <a:r>
            <a:rPr lang="ru-RU" sz="1100" u="none" baseline="0">
              <a:solidFill>
                <a:sysClr val="windowText" lastClr="000000"/>
              </a:solidFill>
            </a:rPr>
            <a:t> табличке выше в колонке </a:t>
          </a:r>
          <a:r>
            <a:rPr lang="ru-RU" sz="1100" b="1" u="none" baseline="0">
              <a:solidFill>
                <a:sysClr val="windowText" lastClr="000000"/>
              </a:solidFill>
            </a:rPr>
            <a:t>Количество услуг</a:t>
          </a:r>
          <a:r>
            <a:rPr lang="ru-RU" sz="1100" u="none" baseline="0">
              <a:solidFill>
                <a:sysClr val="windowText" lastClr="000000"/>
              </a:solidFill>
            </a:rPr>
            <a:t> (</a:t>
          </a:r>
          <a:r>
            <a:rPr lang="en-US" sz="1100" u="none" baseline="0">
              <a:solidFill>
                <a:sysClr val="windowText" lastClr="000000"/>
              </a:solidFill>
            </a:rPr>
            <a:t>K6:K10) </a:t>
          </a:r>
          <a:r>
            <a:rPr lang="ru-RU" sz="1100" u="none" baseline="0">
              <a:solidFill>
                <a:sysClr val="windowText" lastClr="000000"/>
              </a:solidFill>
            </a:rPr>
            <a:t>пропишите формулу, которая посчитает количество услуг предоставленных каждым мастером</a:t>
          </a:r>
        </a:p>
        <a:p>
          <a:pPr algn="l"/>
          <a:endParaRPr lang="ru-RU" sz="1100" u="none" baseline="0">
            <a:solidFill>
              <a:sysClr val="windowText" lastClr="000000"/>
            </a:solidFill>
          </a:endParaRPr>
        </a:p>
        <a:p>
          <a:pPr algn="l"/>
          <a:r>
            <a:rPr lang="ru-RU" sz="1100" u="none" baseline="0">
              <a:solidFill>
                <a:sysClr val="windowText" lastClr="000000"/>
              </a:solidFill>
            </a:rPr>
            <a:t>2) В колонке </a:t>
          </a:r>
          <a:r>
            <a:rPr lang="ru-RU" sz="1100" b="1" u="none" baseline="0">
              <a:solidFill>
                <a:sysClr val="windowText" lastClr="000000"/>
              </a:solidFill>
            </a:rPr>
            <a:t>Общая стоимость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ru-RU" sz="1100" u="none" baseline="0">
              <a:solidFill>
                <a:sysClr val="windowText" lastClr="000000"/>
              </a:solidFill>
            </a:rPr>
            <a:t>(</a:t>
          </a:r>
          <a:r>
            <a:rPr lang="en-US" sz="1100" u="none" baseline="0">
              <a:solidFill>
                <a:sysClr val="windowText" lastClr="000000"/>
              </a:solidFill>
            </a:rPr>
            <a:t>L6:L10) </a:t>
          </a:r>
          <a:r>
            <a:rPr lang="ru-RU" sz="1100" u="none" baseline="0">
              <a:solidFill>
                <a:sysClr val="windowText" lastClr="000000"/>
              </a:solidFill>
            </a:rPr>
            <a:t>пропишите формулу, которая посчитает сумму денег заработанных каждым мастером</a:t>
          </a:r>
        </a:p>
        <a:p>
          <a:pPr algn="l"/>
          <a:endParaRPr lang="ru-RU" sz="1100" u="none" baseline="0">
            <a:solidFill>
              <a:sysClr val="windowText" lastClr="000000"/>
            </a:solidFill>
          </a:endParaRPr>
        </a:p>
        <a:p>
          <a:pPr algn="l"/>
          <a:r>
            <a:rPr lang="ru-RU" sz="1100" u="none" baseline="0">
              <a:solidFill>
                <a:sysClr val="windowText" lastClr="000000"/>
              </a:solidFill>
            </a:rPr>
            <a:t>3) В колонке </a:t>
          </a:r>
          <a:r>
            <a:rPr lang="ru-RU" sz="1100" b="1" u="none" baseline="0">
              <a:solidFill>
                <a:sysClr val="windowText" lastClr="000000"/>
              </a:solidFill>
            </a:rPr>
            <a:t>Общая стоимость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ru-RU" sz="1100" b="1" u="none" baseline="0">
              <a:solidFill>
                <a:sysClr val="windowText" lastClr="000000"/>
              </a:solidFill>
            </a:rPr>
            <a:t>услуги </a:t>
          </a:r>
          <a:r>
            <a:rPr lang="ru-RU" sz="1100" u="none" baseline="0">
              <a:solidFill>
                <a:sysClr val="windowText" lastClr="000000"/>
              </a:solidFill>
            </a:rPr>
            <a:t>(</a:t>
          </a:r>
          <a:r>
            <a:rPr lang="en-US" sz="1100" u="none" baseline="0">
              <a:solidFill>
                <a:sysClr val="windowText" lastClr="000000"/>
              </a:solidFill>
            </a:rPr>
            <a:t>M6:M10) </a:t>
          </a:r>
          <a:r>
            <a:rPr lang="ru-RU" sz="1100" u="none" baseline="0">
              <a:solidFill>
                <a:sysClr val="windowText" lastClr="000000"/>
              </a:solidFill>
            </a:rPr>
            <a:t>пропишите формулу, которая посчитает сумму денег заработанных каждым мастером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ru-RU" sz="1100" u="none" baseline="0">
              <a:solidFill>
                <a:sysClr val="windowText" lastClr="000000"/>
              </a:solidFill>
            </a:rPr>
            <a:t>за услугу, прописанную в ячейке </a:t>
          </a:r>
          <a:r>
            <a:rPr lang="en-US" sz="1100" u="none" baseline="0">
              <a:solidFill>
                <a:sysClr val="windowText" lastClr="000000"/>
              </a:solidFill>
            </a:rPr>
            <a:t>J2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</a:t>
          </a:r>
          <a:r>
            <a:rPr lang="ru-RU" sz="1100" b="1" u="none" baseline="0">
              <a:solidFill>
                <a:sysClr val="windowText" lastClr="000000"/>
              </a:solidFill>
            </a:rPr>
            <a:t>БОНУС</a:t>
          </a:r>
          <a:r>
            <a:rPr lang="ru-RU" sz="1100" u="none" baseline="0">
              <a:solidFill>
                <a:sysClr val="windowText" lastClr="000000"/>
              </a:solidFill>
            </a:rPr>
            <a:t>: В колонке </a:t>
          </a:r>
          <a:r>
            <a:rPr lang="ru-RU" sz="1100" b="1" u="none" baseline="0">
              <a:solidFill>
                <a:sysClr val="windowText" lastClr="000000"/>
              </a:solidFill>
            </a:rPr>
            <a:t>Средняя оценка </a:t>
          </a:r>
          <a:r>
            <a:rPr lang="ru-RU" sz="1100" u="none" baseline="0">
              <a:solidFill>
                <a:sysClr val="windowText" lastClr="000000"/>
              </a:solidFill>
            </a:rPr>
            <a:t>(</a:t>
          </a:r>
          <a:r>
            <a:rPr lang="en-US" sz="1100" u="none" baseline="0">
              <a:solidFill>
                <a:sysClr val="windowText" lastClr="000000"/>
              </a:solidFill>
            </a:rPr>
            <a:t>N6:N10) </a:t>
          </a:r>
          <a:r>
            <a:rPr lang="ru-RU" sz="1100" u="none" baseline="0">
              <a:solidFill>
                <a:sysClr val="windowText" lastClr="000000"/>
              </a:solidFill>
            </a:rPr>
            <a:t>пропишите формулу, которая посчитает среднюю оценку работы мастера. </a:t>
          </a:r>
          <a:r>
            <a:rPr lang="ru-RU" sz="1100" i="1" u="none" baseline="0">
              <a:solidFill>
                <a:sysClr val="windowText" lastClr="000000"/>
              </a:solidFill>
            </a:rPr>
            <a:t>Подсказка: Воспользуйтесь функцией СРЗНАЧЕСЛИ</a:t>
          </a:r>
        </a:p>
        <a:p>
          <a:pPr algn="l"/>
          <a:endParaRPr lang="ru-RU" sz="1100" i="1" u="non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 i="1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ячейке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K13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прописать формулу, которая будет динамически просчитывать среднюю оценку последних 10-ти услуг. </a:t>
          </a:r>
          <a:r>
            <a:rPr lang="ru-RU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Подсказка: Воспользуйтесь комбинацией формул СМЕЩ и СЧЁТ</a:t>
          </a:r>
        </a:p>
        <a:p>
          <a:pPr algn="l"/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В колонке О прописать формулу для расчета ранга Общей стоимости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l"/>
          <a:endParaRPr lang="en-US" sz="1100" i="1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9</xdr:row>
      <xdr:rowOff>152400</xdr:rowOff>
    </xdr:from>
    <xdr:to>
      <xdr:col>13</xdr:col>
      <xdr:colOff>581025</xdr:colOff>
      <xdr:row>23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873FBF5-A2E3-4408-92AA-082A22C0F010}"/>
            </a:ext>
          </a:extLst>
        </xdr:cNvPr>
        <xdr:cNvSpPr/>
      </xdr:nvSpPr>
      <xdr:spPr>
        <a:xfrm>
          <a:off x="5143501" y="1809750"/>
          <a:ext cx="3362324" cy="2492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 u="sng">
              <a:solidFill>
                <a:sysClr val="windowText" lastClr="000000"/>
              </a:solidFill>
            </a:rPr>
            <a:t>ЗАДАНИЕ</a:t>
          </a:r>
          <a:r>
            <a:rPr lang="en-US" sz="1100" b="1" u="sng">
              <a:solidFill>
                <a:sysClr val="windowText" lastClr="000000"/>
              </a:solidFill>
            </a:rPr>
            <a:t>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ru-RU" sz="1100" u="none">
              <a:solidFill>
                <a:sysClr val="windowText" lastClr="000000"/>
              </a:solidFill>
            </a:rPr>
            <a:t>1) Зная имя и фамилию клиента (</a:t>
          </a:r>
          <a:r>
            <a:rPr lang="en-US" sz="1100" u="none">
              <a:solidFill>
                <a:sysClr val="windowText" lastClr="000000"/>
              </a:solidFill>
            </a:rPr>
            <a:t>J2), </a:t>
          </a:r>
          <a:r>
            <a:rPr lang="ru-RU" sz="1100" u="none">
              <a:solidFill>
                <a:sysClr val="windowText" lastClr="000000"/>
              </a:solidFill>
            </a:rPr>
            <a:t>определить его телефон и прописать его в ячейке </a:t>
          </a:r>
          <a:r>
            <a:rPr lang="en-US" sz="1100" u="none">
              <a:solidFill>
                <a:sysClr val="windowText" lastClr="000000"/>
              </a:solidFill>
            </a:rPr>
            <a:t>J4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</a:t>
          </a:r>
          <a:r>
            <a:rPr lang="ru-RU" sz="1100" u="none">
              <a:solidFill>
                <a:sysClr val="windowText" lastClr="000000"/>
              </a:solidFill>
            </a:rPr>
            <a:t>Зная имя и фамилию клиента (</a:t>
          </a:r>
          <a:r>
            <a:rPr lang="en-US" sz="1100" u="none">
              <a:solidFill>
                <a:sysClr val="windowText" lastClr="000000"/>
              </a:solidFill>
            </a:rPr>
            <a:t>J2), </a:t>
          </a:r>
          <a:r>
            <a:rPr lang="ru-RU" sz="1100" u="none">
              <a:solidFill>
                <a:sysClr val="windowText" lastClr="000000"/>
              </a:solidFill>
            </a:rPr>
            <a:t>определить дату первого посещения салона и прописать ее в ячейке </a:t>
          </a:r>
          <a:r>
            <a:rPr lang="en-US" sz="1100" u="none">
              <a:solidFill>
                <a:sysClr val="windowText" lastClr="000000"/>
              </a:solidFill>
            </a:rPr>
            <a:t>J6</a:t>
          </a:r>
        </a:p>
        <a:p>
          <a:pPr algn="l"/>
          <a:endParaRPr lang="ru-RU" sz="1100" i="1" u="none" baseline="0">
            <a:solidFill>
              <a:sysClr val="windowText" lastClr="000000"/>
            </a:solidFill>
          </a:endParaRPr>
        </a:p>
        <a:p>
          <a:pPr algn="l"/>
          <a:r>
            <a:rPr lang="ru-RU" sz="1100" i="0" u="none" baseline="0">
              <a:solidFill>
                <a:sysClr val="windowText" lastClr="000000"/>
              </a:solidFill>
            </a:rPr>
            <a:t>3) В колонке </a:t>
          </a:r>
          <a:r>
            <a:rPr lang="en-US" sz="1100" i="0" u="none" baseline="0">
              <a:solidFill>
                <a:sysClr val="windowText" lastClr="000000"/>
              </a:solidFill>
            </a:rPr>
            <a:t>H </a:t>
          </a:r>
          <a:r>
            <a:rPr lang="ru-RU" sz="1100" i="0" u="none" baseline="0">
              <a:solidFill>
                <a:sysClr val="windowText" lastClr="000000"/>
              </a:solidFill>
            </a:rPr>
            <a:t>прописать формулу, которая будет возвращать следующие фразы, если оценка:</a:t>
          </a:r>
        </a:p>
        <a:p>
          <a:pPr algn="l"/>
          <a:endParaRPr lang="ru-RU" sz="1100" i="0" u="none" baseline="0">
            <a:solidFill>
              <a:sysClr val="windowText" lastClr="000000"/>
            </a:solidFill>
          </a:endParaRPr>
        </a:p>
        <a:p>
          <a:pPr algn="l"/>
          <a:r>
            <a:rPr lang="ru-RU" sz="1100" i="0" u="none" baseline="0">
              <a:solidFill>
                <a:sysClr val="windowText" lastClr="000000"/>
              </a:solidFill>
            </a:rPr>
            <a:t>	1 - Плохо,</a:t>
          </a:r>
        </a:p>
        <a:p>
          <a:pPr algn="l"/>
          <a:r>
            <a:rPr lang="ru-RU" sz="1100" i="0" u="none" baseline="0">
              <a:solidFill>
                <a:sysClr val="windowText" lastClr="000000"/>
              </a:solidFill>
            </a:rPr>
            <a:t>	2 - Неудовлетворительно,</a:t>
          </a:r>
        </a:p>
        <a:p>
          <a:pPr algn="l"/>
          <a:r>
            <a:rPr lang="ru-RU" sz="1100" i="0" u="none" baseline="0">
              <a:solidFill>
                <a:sysClr val="windowText" lastClr="000000"/>
              </a:solidFill>
            </a:rPr>
            <a:t>	3 - Удовлетворительно,</a:t>
          </a:r>
        </a:p>
        <a:p>
          <a:pPr algn="l"/>
          <a:r>
            <a:rPr lang="ru-RU" sz="1100" i="0" u="none" baseline="0">
              <a:solidFill>
                <a:sysClr val="windowText" lastClr="000000"/>
              </a:solidFill>
            </a:rPr>
            <a:t>	4 - Хорошо,</a:t>
          </a:r>
        </a:p>
        <a:p>
          <a:pPr algn="l"/>
          <a:r>
            <a:rPr lang="ru-RU" sz="1100" i="0" u="none" baseline="0">
              <a:solidFill>
                <a:sysClr val="windowText" lastClr="000000"/>
              </a:solidFill>
            </a:rPr>
            <a:t>	5 - Отлично</a:t>
          </a:r>
          <a:endParaRPr lang="en-US" sz="1100" i="0" u="none" baseline="0">
            <a:solidFill>
              <a:sysClr val="windowText" lastClr="000000"/>
            </a:solidFill>
          </a:endParaRPr>
        </a:p>
        <a:p>
          <a:pPr algn="l"/>
          <a:endParaRPr lang="ru-RU" sz="1100" i="1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542926</xdr:colOff>
      <xdr:row>11</xdr:row>
      <xdr:rowOff>9525</xdr:rowOff>
    </xdr:from>
    <xdr:to>
      <xdr:col>13</xdr:col>
      <xdr:colOff>266701</xdr:colOff>
      <xdr:row>24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132173-169B-477F-B1E5-B2B829DAEA72}"/>
            </a:ext>
          </a:extLst>
        </xdr:cNvPr>
        <xdr:cNvSpPr/>
      </xdr:nvSpPr>
      <xdr:spPr>
        <a:xfrm>
          <a:off x="4810126" y="2035175"/>
          <a:ext cx="3381375" cy="25463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 u="sng">
              <a:solidFill>
                <a:sysClr val="windowText" lastClr="000000"/>
              </a:solidFill>
            </a:rPr>
            <a:t>ЗАДАНИЕ</a:t>
          </a:r>
          <a:r>
            <a:rPr lang="en-US" sz="1100" b="1" u="sng">
              <a:solidFill>
                <a:sysClr val="windowText" lastClr="000000"/>
              </a:solidFill>
            </a:rPr>
            <a:t>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ru-RU" sz="1100" u="none">
              <a:solidFill>
                <a:sysClr val="windowText" lastClr="000000"/>
              </a:solidFill>
            </a:rPr>
            <a:t>В ячейке </a:t>
          </a:r>
          <a:r>
            <a:rPr lang="en-US" sz="1100" b="1" u="none">
              <a:solidFill>
                <a:sysClr val="windowText" lastClr="000000"/>
              </a:solidFill>
            </a:rPr>
            <a:t>J</a:t>
          </a:r>
          <a:r>
            <a:rPr lang="ru-RU" sz="1100" b="1" u="none">
              <a:solidFill>
                <a:sysClr val="windowText" lastClr="000000"/>
              </a:solidFill>
            </a:rPr>
            <a:t>2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ru-RU" sz="1100" u="none" baseline="0">
              <a:solidFill>
                <a:sysClr val="windowText" lastClr="000000"/>
              </a:solidFill>
            </a:rPr>
            <a:t>прописать </a:t>
          </a:r>
          <a:r>
            <a:rPr lang="ru-RU" sz="1100" b="1" u="none" baseline="0">
              <a:solidFill>
                <a:sysClr val="windowText" lastClr="000000"/>
              </a:solidFill>
            </a:rPr>
            <a:t>формулу массивов</a:t>
          </a:r>
          <a:r>
            <a:rPr lang="ru-RU" sz="1100" u="none" baseline="0">
              <a:solidFill>
                <a:sysClr val="windowText" lastClr="000000"/>
              </a:solidFill>
            </a:rPr>
            <a:t> (с </a:t>
          </a:r>
          <a:r>
            <a:rPr lang="ru-RU" sz="1100" b="1" u="none" baseline="0">
              <a:solidFill>
                <a:sysClr val="windowText" lastClr="000000"/>
              </a:solidFill>
            </a:rPr>
            <a:t>МИН</a:t>
          </a:r>
          <a:r>
            <a:rPr lang="ru-RU" sz="1100" u="none" baseline="0">
              <a:solidFill>
                <a:sysClr val="windowText" lastClr="000000"/>
              </a:solidFill>
            </a:rPr>
            <a:t> и </a:t>
          </a:r>
          <a:r>
            <a:rPr lang="ru-RU" sz="1100" b="1" u="none" baseline="0">
              <a:solidFill>
                <a:sysClr val="windowText" lastClr="000000"/>
              </a:solidFill>
            </a:rPr>
            <a:t>ЕСЛИ</a:t>
          </a:r>
          <a:r>
            <a:rPr lang="ru-RU" sz="1100" u="none" baseline="0">
              <a:solidFill>
                <a:sysClr val="windowText" lastClr="000000"/>
              </a:solidFill>
            </a:rPr>
            <a:t>), которая рассчитывает минимальную оценку у мастера Олег Лобода</a:t>
          </a:r>
        </a:p>
        <a:p>
          <a:pPr algn="l"/>
          <a:endParaRPr lang="ru-RU" sz="1100" u="none" baseline="0">
            <a:solidFill>
              <a:sysClr val="windowText" lastClr="000000"/>
            </a:solidFill>
          </a:endParaRPr>
        </a:p>
        <a:p>
          <a:pPr algn="l"/>
          <a:r>
            <a:rPr lang="ru-RU" sz="1100" u="none" baseline="0">
              <a:solidFill>
                <a:sysClr val="windowText" lastClr="000000"/>
              </a:solidFill>
            </a:rPr>
            <a:t>2) В ячейке </a:t>
          </a:r>
          <a:r>
            <a:rPr lang="en-US" sz="1100" b="1" u="none" baseline="0">
              <a:solidFill>
                <a:sysClr val="windowText" lastClr="000000"/>
              </a:solidFill>
            </a:rPr>
            <a:t>J</a:t>
          </a:r>
          <a:r>
            <a:rPr lang="ru-RU" sz="1100" b="1" u="none" baseline="0">
              <a:solidFill>
                <a:sysClr val="windowText" lastClr="000000"/>
              </a:solidFill>
            </a:rPr>
            <a:t>4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ru-RU" sz="1100" u="none" baseline="0">
              <a:solidFill>
                <a:sysClr val="windowText" lastClr="000000"/>
              </a:solidFill>
            </a:rPr>
            <a:t>прописать </a:t>
          </a:r>
          <a:r>
            <a:rPr lang="ru-RU" sz="1100" b="1" u="none" baseline="0">
              <a:solidFill>
                <a:sysClr val="windowText" lastClr="000000"/>
              </a:solidFill>
            </a:rPr>
            <a:t>формулу массивов</a:t>
          </a:r>
          <a:r>
            <a:rPr lang="ru-RU" sz="1100" u="none" baseline="0">
              <a:solidFill>
                <a:sysClr val="windowText" lastClr="000000"/>
              </a:solidFill>
            </a:rPr>
            <a:t>, которая рассчитывает минимальную оценку у мастера Олег Лобода по услуге </a:t>
          </a:r>
          <a:r>
            <a:rPr lang="ru-RU" sz="1100" b="0" i="1" u="none" baseline="0">
              <a:solidFill>
                <a:sysClr val="windowText" lastClr="000000"/>
              </a:solidFill>
            </a:rPr>
            <a:t>Мужская стрижка</a:t>
          </a:r>
        </a:p>
        <a:p>
          <a:pPr algn="l"/>
          <a:endParaRPr lang="ru-RU" sz="1100" u="none" baseline="0">
            <a:solidFill>
              <a:sysClr val="windowText" lastClr="000000"/>
            </a:solidFill>
          </a:endParaRPr>
        </a:p>
        <a:p>
          <a:pPr algn="l"/>
          <a:r>
            <a:rPr lang="ru-RU" sz="1100" u="none" baseline="0">
              <a:solidFill>
                <a:sysClr val="windowText" lastClr="000000"/>
              </a:solidFill>
            </a:rPr>
            <a:t>3) В ячейке </a:t>
          </a:r>
          <a:r>
            <a:rPr lang="en-US" sz="1100" b="1" u="none" baseline="0">
              <a:solidFill>
                <a:sysClr val="windowText" lastClr="000000"/>
              </a:solidFill>
            </a:rPr>
            <a:t>J</a:t>
          </a:r>
          <a:r>
            <a:rPr lang="ru-RU" sz="1100" b="1" u="none" baseline="0">
              <a:solidFill>
                <a:sysClr val="windowText" lastClr="000000"/>
              </a:solidFill>
            </a:rPr>
            <a:t>6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ru-RU" sz="1100" u="none" baseline="0">
              <a:solidFill>
                <a:sysClr val="windowText" lastClr="000000"/>
              </a:solidFill>
            </a:rPr>
            <a:t>прописать </a:t>
          </a:r>
          <a:r>
            <a:rPr lang="ru-RU" sz="1100" b="1" u="none" baseline="0">
              <a:solidFill>
                <a:sysClr val="windowText" lastClr="000000"/>
              </a:solidFill>
            </a:rPr>
            <a:t>формулу массивов</a:t>
          </a:r>
          <a:r>
            <a:rPr lang="ru-RU" sz="1100" u="none" baseline="0">
              <a:solidFill>
                <a:sysClr val="windowText" lastClr="000000"/>
              </a:solidFill>
            </a:rPr>
            <a:t>, которая рассчитывает количество предоставленных услуг, оценка по которым была 5</a:t>
          </a:r>
        </a:p>
        <a:p>
          <a:pPr algn="l"/>
          <a:endParaRPr lang="ru-RU" sz="1100" u="none" baseline="0">
            <a:solidFill>
              <a:sysClr val="windowText" lastClr="000000"/>
            </a:solidFill>
          </a:endParaRPr>
        </a:p>
        <a:p>
          <a:pPr algn="l"/>
          <a:r>
            <a:rPr lang="ru-RU" sz="1100" u="none" baseline="0">
              <a:solidFill>
                <a:sysClr val="windowText" lastClr="000000"/>
              </a:solidFill>
            </a:rPr>
            <a:t>4) В ячейке </a:t>
          </a:r>
          <a:r>
            <a:rPr lang="en-US" sz="1100" b="1" u="none" baseline="0">
              <a:solidFill>
                <a:sysClr val="windowText" lastClr="000000"/>
              </a:solidFill>
            </a:rPr>
            <a:t>J</a:t>
          </a:r>
          <a:r>
            <a:rPr lang="ru-RU" sz="1100" b="1" u="none" baseline="0">
              <a:solidFill>
                <a:sysClr val="windowText" lastClr="000000"/>
              </a:solidFill>
            </a:rPr>
            <a:t>8</a:t>
          </a:r>
          <a:r>
            <a:rPr lang="ru-RU" sz="1100" u="none" baseline="0">
              <a:solidFill>
                <a:sysClr val="windowText" lastClr="000000"/>
              </a:solidFill>
            </a:rPr>
            <a:t> посчитать с помощью </a:t>
          </a:r>
          <a:r>
            <a:rPr lang="ru-RU" sz="1100" b="1" u="none" baseline="0">
              <a:solidFill>
                <a:sysClr val="windowText" lastClr="000000"/>
              </a:solidFill>
            </a:rPr>
            <a:t>формулы массивов</a:t>
          </a:r>
          <a:r>
            <a:rPr lang="ru-RU" sz="1100" u="none" baseline="0">
              <a:solidFill>
                <a:sysClr val="windowText" lastClr="000000"/>
              </a:solidFill>
            </a:rPr>
            <a:t> сколько раз </a:t>
          </a:r>
          <a:r>
            <a:rPr lang="ru-RU" sz="1100" i="1" u="none" baseline="0">
              <a:solidFill>
                <a:sysClr val="windowText" lastClr="000000"/>
              </a:solidFill>
            </a:rPr>
            <a:t>Даниил Богданов </a:t>
          </a:r>
          <a:r>
            <a:rPr lang="ru-RU" sz="1100" u="none" baseline="0">
              <a:solidFill>
                <a:sysClr val="windowText" lastClr="000000"/>
              </a:solidFill>
            </a:rPr>
            <a:t>приходил к мастеру </a:t>
          </a:r>
          <a:r>
            <a:rPr lang="ru-RU" sz="1100" i="1" u="none" baseline="0">
              <a:solidFill>
                <a:sysClr val="windowText" lastClr="000000"/>
              </a:solidFill>
            </a:rPr>
            <a:t>Анна Кудрявцева </a:t>
          </a:r>
        </a:p>
        <a:p>
          <a:pPr algn="l"/>
          <a:endParaRPr lang="ru-RU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opLeftCell="C1" zoomScale="75" zoomScaleNormal="75" workbookViewId="0">
      <selection activeCell="M43" sqref="M43"/>
    </sheetView>
  </sheetViews>
  <sheetFormatPr defaultRowHeight="14.5"/>
  <cols>
    <col min="1" max="1" width="13.1796875" customWidth="1"/>
    <col min="2" max="2" width="20.26953125" bestFit="1" customWidth="1"/>
    <col min="3" max="3" width="18.26953125" customWidth="1"/>
    <col min="4" max="4" width="18.54296875" customWidth="1"/>
    <col min="5" max="5" width="30.453125" bestFit="1" customWidth="1"/>
    <col min="6" max="6" width="9.7265625" customWidth="1"/>
    <col min="10" max="10" width="25.81640625" customWidth="1"/>
    <col min="11" max="12" width="13.81640625" customWidth="1"/>
    <col min="13" max="13" width="14.7265625" customWidth="1"/>
    <col min="14" max="14" width="13.81640625" customWidth="1"/>
    <col min="19" max="19" width="0" hidden="1" customWidth="1"/>
  </cols>
  <sheetData>
    <row r="1" spans="1:19" ht="29.5" thickBot="1">
      <c r="A1" s="1" t="s">
        <v>0</v>
      </c>
      <c r="B1" s="1" t="s">
        <v>143</v>
      </c>
      <c r="C1" s="1" t="s">
        <v>159</v>
      </c>
      <c r="D1" s="1" t="s">
        <v>144</v>
      </c>
      <c r="E1" s="1" t="s">
        <v>145</v>
      </c>
      <c r="F1" s="1" t="s">
        <v>160</v>
      </c>
      <c r="G1" s="1" t="s">
        <v>166</v>
      </c>
      <c r="S1" t="s">
        <v>149</v>
      </c>
    </row>
    <row r="2" spans="1:19" ht="15" thickBot="1">
      <c r="A2" s="2">
        <v>44013</v>
      </c>
      <c r="B2" s="3" t="s">
        <v>18</v>
      </c>
      <c r="C2" s="3" t="s">
        <v>43</v>
      </c>
      <c r="D2" s="3" t="s">
        <v>157</v>
      </c>
      <c r="E2" s="3" t="s">
        <v>149</v>
      </c>
      <c r="F2" s="3">
        <v>5</v>
      </c>
      <c r="G2" s="3">
        <v>800</v>
      </c>
      <c r="I2" s="4" t="s">
        <v>163</v>
      </c>
      <c r="J2" s="15" t="s">
        <v>150</v>
      </c>
      <c r="S2" t="s">
        <v>150</v>
      </c>
    </row>
    <row r="3" spans="1:19">
      <c r="A3" s="2">
        <v>44014</v>
      </c>
      <c r="B3" s="3" t="s">
        <v>23</v>
      </c>
      <c r="C3" s="3" t="s">
        <v>44</v>
      </c>
      <c r="D3" s="3" t="s">
        <v>157</v>
      </c>
      <c r="E3" s="3" t="s">
        <v>150</v>
      </c>
      <c r="F3" s="3">
        <v>4</v>
      </c>
      <c r="G3" s="3">
        <v>1500</v>
      </c>
      <c r="S3" t="s">
        <v>148</v>
      </c>
    </row>
    <row r="4" spans="1:19">
      <c r="A4" s="2">
        <v>44014</v>
      </c>
      <c r="B4" s="3" t="s">
        <v>1</v>
      </c>
      <c r="C4" s="3" t="s">
        <v>45</v>
      </c>
      <c r="D4" s="3" t="s">
        <v>158</v>
      </c>
      <c r="E4" s="3" t="s">
        <v>148</v>
      </c>
      <c r="F4" s="3">
        <v>4</v>
      </c>
      <c r="G4" s="3">
        <v>1200</v>
      </c>
      <c r="J4" s="17" t="s">
        <v>144</v>
      </c>
      <c r="K4" s="16" t="s">
        <v>161</v>
      </c>
      <c r="L4" s="16" t="s">
        <v>162</v>
      </c>
      <c r="M4" s="16" t="s">
        <v>165</v>
      </c>
      <c r="N4" s="16" t="s">
        <v>164</v>
      </c>
      <c r="S4" t="s">
        <v>153</v>
      </c>
    </row>
    <row r="5" spans="1:19" ht="15" thickBot="1">
      <c r="A5" s="2">
        <v>44015</v>
      </c>
      <c r="B5" s="3" t="s">
        <v>9</v>
      </c>
      <c r="C5" s="3" t="s">
        <v>46</v>
      </c>
      <c r="D5" s="3" t="s">
        <v>154</v>
      </c>
      <c r="E5" s="3" t="s">
        <v>153</v>
      </c>
      <c r="F5" s="3">
        <v>5</v>
      </c>
      <c r="G5" s="3">
        <v>400</v>
      </c>
      <c r="J5" s="17"/>
      <c r="K5" s="16"/>
      <c r="L5" s="16"/>
      <c r="M5" s="16"/>
      <c r="N5" s="16"/>
      <c r="P5" t="s">
        <v>167</v>
      </c>
      <c r="S5" t="s">
        <v>152</v>
      </c>
    </row>
    <row r="6" spans="1:19" ht="15" thickBot="1">
      <c r="A6" s="2">
        <v>44015</v>
      </c>
      <c r="B6" s="3" t="s">
        <v>10</v>
      </c>
      <c r="C6" s="3" t="s">
        <v>47</v>
      </c>
      <c r="D6" s="3" t="s">
        <v>155</v>
      </c>
      <c r="E6" s="3" t="s">
        <v>148</v>
      </c>
      <c r="F6" s="3">
        <v>2</v>
      </c>
      <c r="G6" s="3">
        <v>1200</v>
      </c>
      <c r="J6" t="s">
        <v>157</v>
      </c>
      <c r="K6" s="5">
        <f>COUNTIF($D$2:$D$101,J6)</f>
        <v>23</v>
      </c>
      <c r="L6" s="5">
        <f>SUMIF($D$2:$D$101,J6,$G$2:$G$101)</f>
        <v>24400</v>
      </c>
      <c r="M6" s="5">
        <f>SUMIFS($G$2:$G$101,$D$2:$D$101,J6,$E$2:$E$101,$J$2)</f>
        <v>6000</v>
      </c>
      <c r="N6" s="6">
        <f>AVERAGEIF($D$2:$D$101,J6,$F$2:$F$101)</f>
        <v>3.3043478260869565</v>
      </c>
      <c r="P6">
        <f>RANK(L6,$L$6:$L$10)</f>
        <v>3</v>
      </c>
      <c r="S6" t="s">
        <v>147</v>
      </c>
    </row>
    <row r="7" spans="1:19" ht="15" thickBot="1">
      <c r="A7" s="2">
        <v>44015</v>
      </c>
      <c r="B7" s="3" t="s">
        <v>25</v>
      </c>
      <c r="C7" s="3" t="s">
        <v>48</v>
      </c>
      <c r="D7" s="3" t="s">
        <v>157</v>
      </c>
      <c r="E7" s="3" t="s">
        <v>152</v>
      </c>
      <c r="F7" s="3">
        <v>5</v>
      </c>
      <c r="G7" s="3">
        <v>1200</v>
      </c>
      <c r="J7" t="s">
        <v>158</v>
      </c>
      <c r="K7" s="5">
        <f t="shared" ref="K7:K10" si="0">COUNTIF($D$2:$D$101,J7)</f>
        <v>16</v>
      </c>
      <c r="L7" s="5">
        <f t="shared" ref="L7:L10" si="1">SUMIF($D$2:$D$101,J7,$G$2:$G$101)</f>
        <v>19100</v>
      </c>
      <c r="M7" s="5">
        <f t="shared" ref="M7:M10" si="2">SUMIFS($G$2:$G$101,$D$2:$D$101,J7,$E$2:$E$101,$J$2)</f>
        <v>3000</v>
      </c>
      <c r="N7" s="6">
        <f t="shared" ref="N7:N10" si="3">AVERAGEIF($D$2:$D$101,J7,$F$2:$F$101)</f>
        <v>3.25</v>
      </c>
      <c r="P7">
        <f t="shared" ref="P7:P10" si="4">RANK(L7,$L$6:$L$10)</f>
        <v>4</v>
      </c>
      <c r="S7" t="s">
        <v>146</v>
      </c>
    </row>
    <row r="8" spans="1:19" ht="15" thickBot="1">
      <c r="A8" s="2">
        <v>44016</v>
      </c>
      <c r="B8" s="3" t="s">
        <v>20</v>
      </c>
      <c r="C8" s="3" t="s">
        <v>49</v>
      </c>
      <c r="D8" s="3" t="s">
        <v>157</v>
      </c>
      <c r="E8" s="3" t="s">
        <v>147</v>
      </c>
      <c r="F8" s="3">
        <v>4</v>
      </c>
      <c r="G8" s="3">
        <v>1100</v>
      </c>
      <c r="J8" t="s">
        <v>154</v>
      </c>
      <c r="K8" s="5">
        <f t="shared" si="0"/>
        <v>29</v>
      </c>
      <c r="L8" s="5">
        <f t="shared" si="1"/>
        <v>31800</v>
      </c>
      <c r="M8" s="5">
        <f t="shared" si="2"/>
        <v>1500</v>
      </c>
      <c r="N8" s="6">
        <f t="shared" si="3"/>
        <v>4.2068965517241379</v>
      </c>
      <c r="P8">
        <f t="shared" si="4"/>
        <v>1</v>
      </c>
      <c r="S8" t="s">
        <v>151</v>
      </c>
    </row>
    <row r="9" spans="1:19" ht="15" thickBot="1">
      <c r="A9" s="2">
        <v>44017</v>
      </c>
      <c r="B9" s="3" t="s">
        <v>31</v>
      </c>
      <c r="C9" s="3" t="s">
        <v>50</v>
      </c>
      <c r="D9" s="3" t="s">
        <v>157</v>
      </c>
      <c r="E9" s="3" t="s">
        <v>146</v>
      </c>
      <c r="F9" s="3">
        <v>2</v>
      </c>
      <c r="G9" s="3">
        <v>1500</v>
      </c>
      <c r="J9" t="s">
        <v>155</v>
      </c>
      <c r="K9" s="5">
        <f t="shared" si="0"/>
        <v>10</v>
      </c>
      <c r="L9" s="5">
        <f t="shared" si="1"/>
        <v>12500</v>
      </c>
      <c r="M9" s="5">
        <f t="shared" si="2"/>
        <v>1500</v>
      </c>
      <c r="N9" s="6">
        <f t="shared" si="3"/>
        <v>2.9</v>
      </c>
      <c r="P9">
        <f t="shared" si="4"/>
        <v>5</v>
      </c>
    </row>
    <row r="10" spans="1:19" ht="15" thickBot="1">
      <c r="A10" s="2">
        <v>44018</v>
      </c>
      <c r="B10" s="3" t="s">
        <v>42</v>
      </c>
      <c r="C10" s="3" t="s">
        <v>51</v>
      </c>
      <c r="D10" s="3" t="s">
        <v>157</v>
      </c>
      <c r="E10" s="3" t="s">
        <v>148</v>
      </c>
      <c r="F10" s="3">
        <v>1</v>
      </c>
      <c r="G10" s="3">
        <v>1200</v>
      </c>
      <c r="J10" t="s">
        <v>156</v>
      </c>
      <c r="K10" s="5">
        <f t="shared" si="0"/>
        <v>22</v>
      </c>
      <c r="L10" s="5">
        <f t="shared" si="1"/>
        <v>26000</v>
      </c>
      <c r="M10" s="5">
        <f t="shared" si="2"/>
        <v>9000</v>
      </c>
      <c r="N10" s="6">
        <f t="shared" si="3"/>
        <v>3</v>
      </c>
      <c r="P10">
        <f t="shared" si="4"/>
        <v>2</v>
      </c>
    </row>
    <row r="11" spans="1:19">
      <c r="A11" s="2">
        <v>44019</v>
      </c>
      <c r="B11" s="3" t="s">
        <v>2</v>
      </c>
      <c r="C11" s="3" t="s">
        <v>52</v>
      </c>
      <c r="D11" s="3" t="s">
        <v>155</v>
      </c>
      <c r="E11" s="3" t="s">
        <v>146</v>
      </c>
      <c r="F11" s="3">
        <v>4</v>
      </c>
      <c r="G11" s="3">
        <v>1500</v>
      </c>
    </row>
    <row r="12" spans="1:19">
      <c r="A12" s="2">
        <v>44020</v>
      </c>
      <c r="B12" s="3" t="s">
        <v>18</v>
      </c>
      <c r="C12" s="3" t="s">
        <v>53</v>
      </c>
      <c r="D12" s="3" t="s">
        <v>154</v>
      </c>
      <c r="E12" s="3" t="s">
        <v>148</v>
      </c>
      <c r="F12" s="3">
        <v>3</v>
      </c>
      <c r="G12" s="3">
        <v>1200</v>
      </c>
    </row>
    <row r="13" spans="1:19">
      <c r="A13" s="2">
        <v>44020</v>
      </c>
      <c r="B13" s="3" t="s">
        <v>27</v>
      </c>
      <c r="C13" s="3" t="s">
        <v>54</v>
      </c>
      <c r="D13" s="3" t="s">
        <v>155</v>
      </c>
      <c r="E13" s="3" t="s">
        <v>146</v>
      </c>
      <c r="F13" s="3">
        <v>4</v>
      </c>
      <c r="G13" s="3">
        <v>1500</v>
      </c>
      <c r="J13" s="7"/>
    </row>
    <row r="14" spans="1:19">
      <c r="A14" s="2">
        <v>44021</v>
      </c>
      <c r="B14" s="3" t="s">
        <v>27</v>
      </c>
      <c r="C14" s="3" t="s">
        <v>55</v>
      </c>
      <c r="D14" s="3" t="s">
        <v>158</v>
      </c>
      <c r="E14" s="3" t="s">
        <v>146</v>
      </c>
      <c r="F14" s="3">
        <v>1</v>
      </c>
      <c r="G14" s="3">
        <v>1500</v>
      </c>
    </row>
    <row r="15" spans="1:19">
      <c r="A15" s="2">
        <v>44022</v>
      </c>
      <c r="B15" s="3" t="s">
        <v>28</v>
      </c>
      <c r="C15" s="3" t="s">
        <v>56</v>
      </c>
      <c r="D15" s="3" t="s">
        <v>158</v>
      </c>
      <c r="E15" s="3" t="s">
        <v>151</v>
      </c>
      <c r="F15" s="3">
        <v>3</v>
      </c>
      <c r="G15" s="3">
        <v>1000</v>
      </c>
      <c r="J15" s="7" t="s">
        <v>168</v>
      </c>
    </row>
    <row r="16" spans="1:19">
      <c r="A16" s="2">
        <v>44023</v>
      </c>
      <c r="B16" s="3" t="s">
        <v>39</v>
      </c>
      <c r="C16" s="3" t="s">
        <v>57</v>
      </c>
      <c r="D16" s="3" t="s">
        <v>156</v>
      </c>
      <c r="E16" s="3" t="s">
        <v>151</v>
      </c>
      <c r="F16" s="3">
        <v>2</v>
      </c>
      <c r="G16" s="3">
        <v>1000</v>
      </c>
      <c r="I16" s="7"/>
      <c r="J16" s="7" t="s">
        <v>169</v>
      </c>
      <c r="K16">
        <f ca="1">AVERAGE(OFFSET(F2,COUNT(F:F)-10,0,10))</f>
        <v>3.5</v>
      </c>
    </row>
    <row r="17" spans="1:7">
      <c r="A17" s="2">
        <v>44024</v>
      </c>
      <c r="B17" s="3" t="s">
        <v>19</v>
      </c>
      <c r="C17" s="3" t="s">
        <v>58</v>
      </c>
      <c r="D17" s="3" t="s">
        <v>154</v>
      </c>
      <c r="E17" s="3" t="s">
        <v>152</v>
      </c>
      <c r="F17" s="3">
        <v>5</v>
      </c>
      <c r="G17" s="3">
        <v>1200</v>
      </c>
    </row>
    <row r="18" spans="1:7">
      <c r="A18" s="2">
        <v>44024</v>
      </c>
      <c r="B18" s="3" t="s">
        <v>32</v>
      </c>
      <c r="C18" s="3" t="s">
        <v>59</v>
      </c>
      <c r="D18" s="3" t="s">
        <v>157</v>
      </c>
      <c r="E18" s="3" t="s">
        <v>148</v>
      </c>
      <c r="F18" s="3">
        <v>3</v>
      </c>
      <c r="G18" s="3">
        <v>1200</v>
      </c>
    </row>
    <row r="19" spans="1:7">
      <c r="A19" s="2">
        <v>44025</v>
      </c>
      <c r="B19" s="3" t="s">
        <v>16</v>
      </c>
      <c r="C19" s="3" t="s">
        <v>60</v>
      </c>
      <c r="D19" s="3" t="s">
        <v>158</v>
      </c>
      <c r="E19" s="3" t="s">
        <v>150</v>
      </c>
      <c r="F19" s="3">
        <v>5</v>
      </c>
      <c r="G19" s="3">
        <v>1500</v>
      </c>
    </row>
    <row r="20" spans="1:7">
      <c r="A20" s="2">
        <v>44026</v>
      </c>
      <c r="B20" s="3" t="s">
        <v>6</v>
      </c>
      <c r="C20" s="3" t="s">
        <v>61</v>
      </c>
      <c r="D20" s="3" t="s">
        <v>157</v>
      </c>
      <c r="E20" s="3" t="s">
        <v>146</v>
      </c>
      <c r="F20" s="3">
        <v>3</v>
      </c>
      <c r="G20" s="3">
        <v>1500</v>
      </c>
    </row>
    <row r="21" spans="1:7">
      <c r="A21" s="2">
        <v>44026</v>
      </c>
      <c r="B21" s="3" t="s">
        <v>19</v>
      </c>
      <c r="C21" s="3" t="s">
        <v>62</v>
      </c>
      <c r="D21" s="3" t="s">
        <v>154</v>
      </c>
      <c r="E21" s="3" t="s">
        <v>150</v>
      </c>
      <c r="F21" s="3">
        <v>5</v>
      </c>
      <c r="G21" s="3">
        <v>1500</v>
      </c>
    </row>
    <row r="22" spans="1:7">
      <c r="A22" s="2">
        <v>44027</v>
      </c>
      <c r="B22" s="3" t="s">
        <v>16</v>
      </c>
      <c r="C22" s="3" t="s">
        <v>63</v>
      </c>
      <c r="D22" s="3" t="s">
        <v>158</v>
      </c>
      <c r="E22" s="3" t="s">
        <v>149</v>
      </c>
      <c r="F22" s="3">
        <v>4</v>
      </c>
      <c r="G22" s="3">
        <v>800</v>
      </c>
    </row>
    <row r="23" spans="1:7">
      <c r="A23" s="2">
        <v>44028</v>
      </c>
      <c r="B23" s="3" t="s">
        <v>10</v>
      </c>
      <c r="C23" s="3" t="s">
        <v>64</v>
      </c>
      <c r="D23" s="3" t="s">
        <v>155</v>
      </c>
      <c r="E23" s="3" t="s">
        <v>146</v>
      </c>
      <c r="F23" s="3">
        <v>5</v>
      </c>
      <c r="G23" s="3">
        <v>1500</v>
      </c>
    </row>
    <row r="24" spans="1:7">
      <c r="A24" s="2">
        <v>44028</v>
      </c>
      <c r="B24" s="3" t="s">
        <v>37</v>
      </c>
      <c r="C24" s="3" t="s">
        <v>65</v>
      </c>
      <c r="D24" s="3" t="s">
        <v>155</v>
      </c>
      <c r="E24" s="3" t="s">
        <v>153</v>
      </c>
      <c r="F24" s="3">
        <v>1</v>
      </c>
      <c r="G24" s="3">
        <v>400</v>
      </c>
    </row>
    <row r="25" spans="1:7">
      <c r="A25" s="2">
        <v>44028</v>
      </c>
      <c r="B25" s="3" t="s">
        <v>29</v>
      </c>
      <c r="C25" s="3" t="s">
        <v>66</v>
      </c>
      <c r="D25" s="3" t="s">
        <v>158</v>
      </c>
      <c r="E25" s="3" t="s">
        <v>146</v>
      </c>
      <c r="F25" s="3">
        <v>5</v>
      </c>
      <c r="G25" s="3">
        <v>1500</v>
      </c>
    </row>
    <row r="26" spans="1:7">
      <c r="A26" s="2">
        <v>44029</v>
      </c>
      <c r="B26" s="3" t="s">
        <v>35</v>
      </c>
      <c r="C26" s="3" t="s">
        <v>67</v>
      </c>
      <c r="D26" s="3" t="s">
        <v>154</v>
      </c>
      <c r="E26" s="3" t="s">
        <v>147</v>
      </c>
      <c r="F26" s="3">
        <v>3</v>
      </c>
      <c r="G26" s="3">
        <v>1100</v>
      </c>
    </row>
    <row r="27" spans="1:7">
      <c r="A27" s="2">
        <v>44030</v>
      </c>
      <c r="B27" s="3" t="s">
        <v>25</v>
      </c>
      <c r="C27" s="3" t="s">
        <v>68</v>
      </c>
      <c r="D27" s="3" t="s">
        <v>154</v>
      </c>
      <c r="E27" s="3" t="s">
        <v>146</v>
      </c>
      <c r="F27" s="3">
        <v>5</v>
      </c>
      <c r="G27" s="3">
        <v>1500</v>
      </c>
    </row>
    <row r="28" spans="1:7">
      <c r="A28" s="2">
        <v>44031</v>
      </c>
      <c r="B28" s="3" t="s">
        <v>1</v>
      </c>
      <c r="C28" s="3" t="s">
        <v>69</v>
      </c>
      <c r="D28" s="3" t="s">
        <v>157</v>
      </c>
      <c r="E28" s="3" t="s">
        <v>149</v>
      </c>
      <c r="F28" s="3">
        <v>1</v>
      </c>
      <c r="G28" s="3">
        <v>800</v>
      </c>
    </row>
    <row r="29" spans="1:7">
      <c r="A29" s="2">
        <v>44031</v>
      </c>
      <c r="B29" s="3" t="s">
        <v>28</v>
      </c>
      <c r="C29" s="3" t="s">
        <v>70</v>
      </c>
      <c r="D29" s="3" t="s">
        <v>154</v>
      </c>
      <c r="E29" s="3" t="s">
        <v>146</v>
      </c>
      <c r="F29" s="3">
        <v>5</v>
      </c>
      <c r="G29" s="3">
        <v>1500</v>
      </c>
    </row>
    <row r="30" spans="1:7">
      <c r="A30" s="2">
        <v>44032</v>
      </c>
      <c r="B30" s="3" t="s">
        <v>36</v>
      </c>
      <c r="C30" s="3" t="s">
        <v>71</v>
      </c>
      <c r="D30" s="3" t="s">
        <v>157</v>
      </c>
      <c r="E30" s="3" t="s">
        <v>148</v>
      </c>
      <c r="F30" s="3">
        <v>3</v>
      </c>
      <c r="G30" s="3">
        <v>1200</v>
      </c>
    </row>
    <row r="31" spans="1:7">
      <c r="A31" s="2">
        <v>44032</v>
      </c>
      <c r="B31" s="3" t="s">
        <v>39</v>
      </c>
      <c r="C31" s="3" t="s">
        <v>72</v>
      </c>
      <c r="D31" s="3" t="s">
        <v>154</v>
      </c>
      <c r="E31" s="3" t="s">
        <v>152</v>
      </c>
      <c r="F31" s="3">
        <v>5</v>
      </c>
      <c r="G31" s="3">
        <v>1200</v>
      </c>
    </row>
    <row r="32" spans="1:7">
      <c r="A32" s="2">
        <v>44032</v>
      </c>
      <c r="B32" s="3" t="s">
        <v>35</v>
      </c>
      <c r="C32" s="3" t="s">
        <v>73</v>
      </c>
      <c r="D32" s="3" t="s">
        <v>157</v>
      </c>
      <c r="E32" s="3" t="s">
        <v>151</v>
      </c>
      <c r="F32" s="3">
        <v>5</v>
      </c>
      <c r="G32" s="3">
        <v>1000</v>
      </c>
    </row>
    <row r="33" spans="1:7">
      <c r="A33" s="2">
        <v>44033</v>
      </c>
      <c r="B33" s="3" t="s">
        <v>30</v>
      </c>
      <c r="C33" s="3" t="s">
        <v>74</v>
      </c>
      <c r="D33" s="3" t="s">
        <v>157</v>
      </c>
      <c r="E33" s="3" t="s">
        <v>153</v>
      </c>
      <c r="F33" s="3">
        <v>4</v>
      </c>
      <c r="G33" s="3">
        <v>400</v>
      </c>
    </row>
    <row r="34" spans="1:7">
      <c r="A34" s="2">
        <v>44033</v>
      </c>
      <c r="B34" s="3" t="s">
        <v>1</v>
      </c>
      <c r="C34" s="3" t="s">
        <v>75</v>
      </c>
      <c r="D34" s="3" t="s">
        <v>154</v>
      </c>
      <c r="E34" s="3" t="s">
        <v>153</v>
      </c>
      <c r="F34" s="3">
        <v>4</v>
      </c>
      <c r="G34" s="3">
        <v>400</v>
      </c>
    </row>
    <row r="35" spans="1:7">
      <c r="A35" s="2">
        <v>44034</v>
      </c>
      <c r="B35" s="3" t="s">
        <v>28</v>
      </c>
      <c r="C35" s="3" t="s">
        <v>76</v>
      </c>
      <c r="D35" s="3" t="s">
        <v>157</v>
      </c>
      <c r="E35" s="3" t="s">
        <v>153</v>
      </c>
      <c r="F35" s="3">
        <v>1</v>
      </c>
      <c r="G35" s="3">
        <v>400</v>
      </c>
    </row>
    <row r="36" spans="1:7">
      <c r="A36" s="2">
        <v>44035</v>
      </c>
      <c r="B36" s="3" t="s">
        <v>15</v>
      </c>
      <c r="C36" s="3" t="s">
        <v>77</v>
      </c>
      <c r="D36" s="3" t="s">
        <v>156</v>
      </c>
      <c r="E36" s="3" t="s">
        <v>153</v>
      </c>
      <c r="F36" s="3">
        <v>3</v>
      </c>
      <c r="G36" s="3">
        <v>400</v>
      </c>
    </row>
    <row r="37" spans="1:7">
      <c r="A37" s="2">
        <v>44036</v>
      </c>
      <c r="B37" s="3" t="s">
        <v>21</v>
      </c>
      <c r="C37" s="3" t="s">
        <v>78</v>
      </c>
      <c r="D37" s="3" t="s">
        <v>158</v>
      </c>
      <c r="E37" s="3" t="s">
        <v>153</v>
      </c>
      <c r="F37" s="3">
        <v>4</v>
      </c>
      <c r="G37" s="3">
        <v>400</v>
      </c>
    </row>
    <row r="38" spans="1:7">
      <c r="A38" s="2">
        <v>44036</v>
      </c>
      <c r="B38" s="3" t="s">
        <v>16</v>
      </c>
      <c r="C38" s="3" t="s">
        <v>79</v>
      </c>
      <c r="D38" s="3" t="s">
        <v>154</v>
      </c>
      <c r="E38" s="3" t="s">
        <v>148</v>
      </c>
      <c r="F38" s="3">
        <v>5</v>
      </c>
      <c r="G38" s="3">
        <v>1200</v>
      </c>
    </row>
    <row r="39" spans="1:7">
      <c r="A39" s="2">
        <v>44037</v>
      </c>
      <c r="B39" s="3" t="s">
        <v>41</v>
      </c>
      <c r="C39" s="3" t="s">
        <v>80</v>
      </c>
      <c r="D39" s="3" t="s">
        <v>156</v>
      </c>
      <c r="E39" s="3" t="s">
        <v>148</v>
      </c>
      <c r="F39" s="3">
        <v>2</v>
      </c>
      <c r="G39" s="3">
        <v>1200</v>
      </c>
    </row>
    <row r="40" spans="1:7">
      <c r="A40" s="2">
        <v>44037</v>
      </c>
      <c r="B40" s="3" t="s">
        <v>15</v>
      </c>
      <c r="C40" s="3" t="s">
        <v>81</v>
      </c>
      <c r="D40" s="3" t="s">
        <v>157</v>
      </c>
      <c r="E40" s="3" t="s">
        <v>150</v>
      </c>
      <c r="F40" s="3">
        <v>4</v>
      </c>
      <c r="G40" s="3">
        <v>1500</v>
      </c>
    </row>
    <row r="41" spans="1:7">
      <c r="A41" s="2">
        <v>44037</v>
      </c>
      <c r="B41" s="3" t="s">
        <v>20</v>
      </c>
      <c r="C41" s="3" t="s">
        <v>82</v>
      </c>
      <c r="D41" s="3" t="s">
        <v>154</v>
      </c>
      <c r="E41" s="3" t="s">
        <v>146</v>
      </c>
      <c r="F41" s="3">
        <v>5</v>
      </c>
      <c r="G41" s="3">
        <v>1500</v>
      </c>
    </row>
    <row r="42" spans="1:7">
      <c r="A42" s="2">
        <v>44037</v>
      </c>
      <c r="B42" s="3" t="s">
        <v>17</v>
      </c>
      <c r="C42" s="3" t="s">
        <v>83</v>
      </c>
      <c r="D42" s="3" t="s">
        <v>156</v>
      </c>
      <c r="E42" s="3" t="s">
        <v>147</v>
      </c>
      <c r="F42" s="3">
        <v>3</v>
      </c>
      <c r="G42" s="3">
        <v>1100</v>
      </c>
    </row>
    <row r="43" spans="1:7">
      <c r="A43" s="2">
        <v>44038</v>
      </c>
      <c r="B43" s="3" t="s">
        <v>32</v>
      </c>
      <c r="C43" s="3" t="s">
        <v>84</v>
      </c>
      <c r="D43" s="3" t="s">
        <v>156</v>
      </c>
      <c r="E43" s="3" t="s">
        <v>147</v>
      </c>
      <c r="F43" s="3">
        <v>3</v>
      </c>
      <c r="G43" s="3">
        <v>1100</v>
      </c>
    </row>
    <row r="44" spans="1:7">
      <c r="A44" s="2">
        <v>44039</v>
      </c>
      <c r="B44" s="3" t="s">
        <v>38</v>
      </c>
      <c r="C44" s="3" t="s">
        <v>85</v>
      </c>
      <c r="D44" s="3" t="s">
        <v>156</v>
      </c>
      <c r="E44" s="3" t="s">
        <v>152</v>
      </c>
      <c r="F44" s="3">
        <v>2</v>
      </c>
      <c r="G44" s="3">
        <v>1200</v>
      </c>
    </row>
    <row r="45" spans="1:7">
      <c r="A45" s="2">
        <v>44039</v>
      </c>
      <c r="B45" s="3" t="s">
        <v>22</v>
      </c>
      <c r="C45" s="3" t="s">
        <v>86</v>
      </c>
      <c r="D45" s="3" t="s">
        <v>156</v>
      </c>
      <c r="E45" s="3" t="s">
        <v>146</v>
      </c>
      <c r="F45" s="3">
        <v>5</v>
      </c>
      <c r="G45" s="3">
        <v>1500</v>
      </c>
    </row>
    <row r="46" spans="1:7">
      <c r="A46" s="2">
        <v>44039</v>
      </c>
      <c r="B46" s="3" t="s">
        <v>26</v>
      </c>
      <c r="C46" s="3" t="s">
        <v>87</v>
      </c>
      <c r="D46" s="3" t="s">
        <v>156</v>
      </c>
      <c r="E46" s="3" t="s">
        <v>151</v>
      </c>
      <c r="F46" s="3">
        <v>3</v>
      </c>
      <c r="G46" s="3">
        <v>1000</v>
      </c>
    </row>
    <row r="47" spans="1:7">
      <c r="A47" s="2">
        <v>44040</v>
      </c>
      <c r="B47" s="3" t="s">
        <v>16</v>
      </c>
      <c r="C47" s="3" t="s">
        <v>88</v>
      </c>
      <c r="D47" s="3" t="s">
        <v>156</v>
      </c>
      <c r="E47" s="3" t="s">
        <v>147</v>
      </c>
      <c r="F47" s="3">
        <v>3</v>
      </c>
      <c r="G47" s="3">
        <v>1100</v>
      </c>
    </row>
    <row r="48" spans="1:7">
      <c r="A48" s="2">
        <v>44040</v>
      </c>
      <c r="B48" s="3" t="s">
        <v>40</v>
      </c>
      <c r="C48" s="3" t="s">
        <v>89</v>
      </c>
      <c r="D48" s="3" t="s">
        <v>157</v>
      </c>
      <c r="E48" s="3" t="s">
        <v>150</v>
      </c>
      <c r="F48" s="3">
        <v>5</v>
      </c>
      <c r="G48" s="3">
        <v>1500</v>
      </c>
    </row>
    <row r="49" spans="1:7">
      <c r="A49" s="2">
        <v>44040</v>
      </c>
      <c r="B49" s="3" t="s">
        <v>28</v>
      </c>
      <c r="C49" s="3" t="s">
        <v>90</v>
      </c>
      <c r="D49" s="3" t="s">
        <v>154</v>
      </c>
      <c r="E49" s="3" t="s">
        <v>153</v>
      </c>
      <c r="F49" s="3">
        <v>3</v>
      </c>
      <c r="G49" s="3">
        <v>400</v>
      </c>
    </row>
    <row r="50" spans="1:7">
      <c r="A50" s="2">
        <v>44041</v>
      </c>
      <c r="B50" s="3" t="s">
        <v>7</v>
      </c>
      <c r="C50" s="3" t="s">
        <v>91</v>
      </c>
      <c r="D50" s="3" t="s">
        <v>154</v>
      </c>
      <c r="E50" s="3" t="s">
        <v>147</v>
      </c>
      <c r="F50" s="3">
        <v>5</v>
      </c>
      <c r="G50" s="3">
        <v>1100</v>
      </c>
    </row>
    <row r="51" spans="1:7">
      <c r="A51" s="2">
        <v>44042</v>
      </c>
      <c r="B51" s="3" t="s">
        <v>8</v>
      </c>
      <c r="C51" s="3" t="s">
        <v>92</v>
      </c>
      <c r="D51" s="3" t="s">
        <v>157</v>
      </c>
      <c r="E51" s="3" t="s">
        <v>146</v>
      </c>
      <c r="F51" s="3">
        <v>4</v>
      </c>
      <c r="G51" s="3">
        <v>1500</v>
      </c>
    </row>
    <row r="52" spans="1:7">
      <c r="A52" s="2">
        <v>44042</v>
      </c>
      <c r="B52" s="3" t="s">
        <v>39</v>
      </c>
      <c r="C52" s="3" t="s">
        <v>93</v>
      </c>
      <c r="D52" s="3" t="s">
        <v>154</v>
      </c>
      <c r="E52" s="3" t="s">
        <v>153</v>
      </c>
      <c r="F52" s="3">
        <v>3</v>
      </c>
      <c r="G52" s="3">
        <v>400</v>
      </c>
    </row>
    <row r="53" spans="1:7">
      <c r="A53" s="2">
        <v>44043</v>
      </c>
      <c r="B53" s="3" t="s">
        <v>33</v>
      </c>
      <c r="C53" s="3" t="s">
        <v>94</v>
      </c>
      <c r="D53" s="3" t="s">
        <v>154</v>
      </c>
      <c r="E53" s="3" t="s">
        <v>146</v>
      </c>
      <c r="F53" s="3">
        <v>4</v>
      </c>
      <c r="G53" s="3">
        <v>1500</v>
      </c>
    </row>
    <row r="54" spans="1:7">
      <c r="A54" s="2">
        <v>44043</v>
      </c>
      <c r="B54" s="3" t="s">
        <v>4</v>
      </c>
      <c r="C54" s="3" t="s">
        <v>95</v>
      </c>
      <c r="D54" s="3" t="s">
        <v>154</v>
      </c>
      <c r="E54" s="3" t="s">
        <v>149</v>
      </c>
      <c r="F54" s="3">
        <v>5</v>
      </c>
      <c r="G54" s="3">
        <v>800</v>
      </c>
    </row>
    <row r="55" spans="1:7">
      <c r="A55" s="2">
        <v>44044</v>
      </c>
      <c r="B55" s="3" t="s">
        <v>12</v>
      </c>
      <c r="C55" s="3" t="s">
        <v>96</v>
      </c>
      <c r="D55" s="3" t="s">
        <v>158</v>
      </c>
      <c r="E55" s="3" t="s">
        <v>146</v>
      </c>
      <c r="F55" s="3">
        <v>1</v>
      </c>
      <c r="G55" s="3">
        <v>1500</v>
      </c>
    </row>
    <row r="56" spans="1:7">
      <c r="A56" s="2">
        <v>44045</v>
      </c>
      <c r="B56" s="3" t="s">
        <v>26</v>
      </c>
      <c r="C56" s="3" t="s">
        <v>97</v>
      </c>
      <c r="D56" s="3" t="s">
        <v>156</v>
      </c>
      <c r="E56" s="3" t="s">
        <v>153</v>
      </c>
      <c r="F56" s="3">
        <v>3</v>
      </c>
      <c r="G56" s="3">
        <v>400</v>
      </c>
    </row>
    <row r="57" spans="1:7">
      <c r="A57" s="2">
        <v>44046</v>
      </c>
      <c r="B57" s="3" t="s">
        <v>24</v>
      </c>
      <c r="C57" s="3" t="s">
        <v>98</v>
      </c>
      <c r="D57" s="3" t="s">
        <v>154</v>
      </c>
      <c r="E57" s="3" t="s">
        <v>148</v>
      </c>
      <c r="F57" s="3">
        <v>2</v>
      </c>
      <c r="G57" s="3">
        <v>1200</v>
      </c>
    </row>
    <row r="58" spans="1:7">
      <c r="A58" s="2">
        <v>44047</v>
      </c>
      <c r="B58" s="3" t="s">
        <v>9</v>
      </c>
      <c r="C58" s="3" t="s">
        <v>99</v>
      </c>
      <c r="D58" s="3" t="s">
        <v>154</v>
      </c>
      <c r="E58" s="3" t="s">
        <v>147</v>
      </c>
      <c r="F58" s="3">
        <v>5</v>
      </c>
      <c r="G58" s="3">
        <v>1100</v>
      </c>
    </row>
    <row r="59" spans="1:7">
      <c r="A59" s="2">
        <v>44048</v>
      </c>
      <c r="B59" s="3" t="s">
        <v>27</v>
      </c>
      <c r="C59" s="3" t="s">
        <v>100</v>
      </c>
      <c r="D59" s="3" t="s">
        <v>154</v>
      </c>
      <c r="E59" s="3" t="s">
        <v>148</v>
      </c>
      <c r="F59" s="3">
        <v>5</v>
      </c>
      <c r="G59" s="3">
        <v>1200</v>
      </c>
    </row>
    <row r="60" spans="1:7">
      <c r="A60" s="2">
        <v>44049</v>
      </c>
      <c r="B60" s="3" t="s">
        <v>19</v>
      </c>
      <c r="C60" s="3" t="s">
        <v>101</v>
      </c>
      <c r="D60" s="3" t="s">
        <v>156</v>
      </c>
      <c r="E60" s="3" t="s">
        <v>150</v>
      </c>
      <c r="F60" s="3">
        <v>5</v>
      </c>
      <c r="G60" s="3">
        <v>1500</v>
      </c>
    </row>
    <row r="61" spans="1:7">
      <c r="A61" s="2">
        <v>44049</v>
      </c>
      <c r="B61" s="3" t="s">
        <v>3</v>
      </c>
      <c r="C61" s="3" t="s">
        <v>102</v>
      </c>
      <c r="D61" s="3" t="s">
        <v>156</v>
      </c>
      <c r="E61" s="3" t="s">
        <v>147</v>
      </c>
      <c r="F61" s="3">
        <v>1</v>
      </c>
      <c r="G61" s="3">
        <v>1100</v>
      </c>
    </row>
    <row r="62" spans="1:7">
      <c r="A62" s="2">
        <v>44049</v>
      </c>
      <c r="B62" s="3" t="s">
        <v>9</v>
      </c>
      <c r="C62" s="3" t="s">
        <v>103</v>
      </c>
      <c r="D62" s="3" t="s">
        <v>154</v>
      </c>
      <c r="E62" s="3" t="s">
        <v>148</v>
      </c>
      <c r="F62" s="3">
        <v>5</v>
      </c>
      <c r="G62" s="3">
        <v>1200</v>
      </c>
    </row>
    <row r="63" spans="1:7">
      <c r="A63" s="2">
        <v>44049</v>
      </c>
      <c r="B63" s="3" t="s">
        <v>11</v>
      </c>
      <c r="C63" s="3" t="s">
        <v>104</v>
      </c>
      <c r="D63" s="3" t="s">
        <v>155</v>
      </c>
      <c r="E63" s="3" t="s">
        <v>147</v>
      </c>
      <c r="F63" s="3">
        <v>2</v>
      </c>
      <c r="G63" s="3">
        <v>1100</v>
      </c>
    </row>
    <row r="64" spans="1:7">
      <c r="A64" s="2">
        <v>44050</v>
      </c>
      <c r="B64" s="3" t="s">
        <v>39</v>
      </c>
      <c r="C64" s="3" t="s">
        <v>105</v>
      </c>
      <c r="D64" s="3" t="s">
        <v>156</v>
      </c>
      <c r="E64" s="3" t="s">
        <v>148</v>
      </c>
      <c r="F64" s="3">
        <v>5</v>
      </c>
      <c r="G64" s="3">
        <v>1200</v>
      </c>
    </row>
    <row r="65" spans="1:7">
      <c r="A65" s="2">
        <v>44051</v>
      </c>
      <c r="B65" s="3" t="s">
        <v>13</v>
      </c>
      <c r="C65" s="3" t="s">
        <v>106</v>
      </c>
      <c r="D65" s="3" t="s">
        <v>156</v>
      </c>
      <c r="E65" s="3" t="s">
        <v>147</v>
      </c>
      <c r="F65" s="3">
        <v>3</v>
      </c>
      <c r="G65" s="3">
        <v>1100</v>
      </c>
    </row>
    <row r="66" spans="1:7">
      <c r="A66" s="2">
        <v>44051</v>
      </c>
      <c r="B66" s="3" t="s">
        <v>28</v>
      </c>
      <c r="C66" s="3" t="s">
        <v>107</v>
      </c>
      <c r="D66" s="3" t="s">
        <v>154</v>
      </c>
      <c r="E66" s="3" t="s">
        <v>148</v>
      </c>
      <c r="F66" s="3">
        <v>2</v>
      </c>
      <c r="G66" s="3">
        <v>1200</v>
      </c>
    </row>
    <row r="67" spans="1:7">
      <c r="A67" s="2">
        <v>44052</v>
      </c>
      <c r="B67" s="3" t="s">
        <v>38</v>
      </c>
      <c r="C67" s="3" t="s">
        <v>108</v>
      </c>
      <c r="D67" s="3" t="s">
        <v>157</v>
      </c>
      <c r="E67" s="3" t="s">
        <v>151</v>
      </c>
      <c r="F67" s="3">
        <v>5</v>
      </c>
      <c r="G67" s="3">
        <v>1000</v>
      </c>
    </row>
    <row r="68" spans="1:7">
      <c r="A68" s="2">
        <v>44052</v>
      </c>
      <c r="B68" s="3" t="s">
        <v>25</v>
      </c>
      <c r="C68" s="3" t="s">
        <v>109</v>
      </c>
      <c r="D68" s="3" t="s">
        <v>154</v>
      </c>
      <c r="E68" s="3" t="s">
        <v>152</v>
      </c>
      <c r="F68" s="3">
        <v>5</v>
      </c>
      <c r="G68" s="3">
        <v>1200</v>
      </c>
    </row>
    <row r="69" spans="1:7">
      <c r="A69" s="2">
        <v>44053</v>
      </c>
      <c r="B69" s="3" t="s">
        <v>25</v>
      </c>
      <c r="C69" s="3" t="s">
        <v>110</v>
      </c>
      <c r="D69" s="3" t="s">
        <v>156</v>
      </c>
      <c r="E69" s="3" t="s">
        <v>150</v>
      </c>
      <c r="F69" s="3">
        <v>5</v>
      </c>
      <c r="G69" s="3">
        <v>1500</v>
      </c>
    </row>
    <row r="70" spans="1:7">
      <c r="A70" s="2">
        <v>44053</v>
      </c>
      <c r="B70" s="3" t="s">
        <v>14</v>
      </c>
      <c r="C70" s="3" t="s">
        <v>111</v>
      </c>
      <c r="D70" s="3" t="s">
        <v>155</v>
      </c>
      <c r="E70" s="3" t="s">
        <v>150</v>
      </c>
      <c r="F70" s="3">
        <v>1</v>
      </c>
      <c r="G70" s="3">
        <v>1500</v>
      </c>
    </row>
    <row r="71" spans="1:7">
      <c r="A71" s="2">
        <v>44053</v>
      </c>
      <c r="B71" s="3" t="s">
        <v>5</v>
      </c>
      <c r="C71" s="3" t="s">
        <v>112</v>
      </c>
      <c r="D71" s="3" t="s">
        <v>157</v>
      </c>
      <c r="E71" s="3" t="s">
        <v>151</v>
      </c>
      <c r="F71" s="3">
        <v>2</v>
      </c>
      <c r="G71" s="3">
        <v>1000</v>
      </c>
    </row>
    <row r="72" spans="1:7">
      <c r="A72" s="2">
        <v>44053</v>
      </c>
      <c r="B72" s="3" t="s">
        <v>28</v>
      </c>
      <c r="C72" s="3" t="s">
        <v>113</v>
      </c>
      <c r="D72" s="3" t="s">
        <v>158</v>
      </c>
      <c r="E72" s="3" t="s">
        <v>150</v>
      </c>
      <c r="F72" s="3">
        <v>2</v>
      </c>
      <c r="G72" s="3">
        <v>1500</v>
      </c>
    </row>
    <row r="73" spans="1:7">
      <c r="A73" s="2">
        <v>44054</v>
      </c>
      <c r="B73" s="3" t="s">
        <v>3</v>
      </c>
      <c r="C73" s="3" t="s">
        <v>114</v>
      </c>
      <c r="D73" s="3" t="s">
        <v>158</v>
      </c>
      <c r="E73" s="3" t="s">
        <v>148</v>
      </c>
      <c r="F73" s="3">
        <v>1</v>
      </c>
      <c r="G73" s="3">
        <v>1200</v>
      </c>
    </row>
    <row r="74" spans="1:7">
      <c r="A74" s="2">
        <v>44054</v>
      </c>
      <c r="B74" s="3" t="s">
        <v>33</v>
      </c>
      <c r="C74" s="3" t="s">
        <v>115</v>
      </c>
      <c r="D74" s="3" t="s">
        <v>154</v>
      </c>
      <c r="E74" s="3" t="s">
        <v>151</v>
      </c>
      <c r="F74" s="3">
        <v>5</v>
      </c>
      <c r="G74" s="3">
        <v>1000</v>
      </c>
    </row>
    <row r="75" spans="1:7">
      <c r="A75" s="2">
        <v>44055</v>
      </c>
      <c r="B75" s="3" t="s">
        <v>30</v>
      </c>
      <c r="C75" s="3" t="s">
        <v>116</v>
      </c>
      <c r="D75" s="3" t="s">
        <v>158</v>
      </c>
      <c r="E75" s="3" t="s">
        <v>146</v>
      </c>
      <c r="F75" s="3">
        <v>3</v>
      </c>
      <c r="G75" s="3">
        <v>1500</v>
      </c>
    </row>
    <row r="76" spans="1:7">
      <c r="A76" s="2">
        <v>44056</v>
      </c>
      <c r="B76" s="3" t="s">
        <v>42</v>
      </c>
      <c r="C76" s="3" t="s">
        <v>117</v>
      </c>
      <c r="D76" s="3" t="s">
        <v>157</v>
      </c>
      <c r="E76" s="3" t="s">
        <v>150</v>
      </c>
      <c r="F76" s="3">
        <v>3</v>
      </c>
      <c r="G76" s="3">
        <v>1500</v>
      </c>
    </row>
    <row r="77" spans="1:7">
      <c r="A77" s="2">
        <v>44057</v>
      </c>
      <c r="B77" s="3" t="s">
        <v>39</v>
      </c>
      <c r="C77" s="3" t="s">
        <v>118</v>
      </c>
      <c r="D77" s="3" t="s">
        <v>154</v>
      </c>
      <c r="E77" s="3" t="s">
        <v>151</v>
      </c>
      <c r="F77" s="3">
        <v>3</v>
      </c>
      <c r="G77" s="3">
        <v>1000</v>
      </c>
    </row>
    <row r="78" spans="1:7">
      <c r="A78" s="2">
        <v>44058</v>
      </c>
      <c r="B78" s="3" t="s">
        <v>13</v>
      </c>
      <c r="C78" s="3" t="s">
        <v>119</v>
      </c>
      <c r="D78" s="3" t="s">
        <v>158</v>
      </c>
      <c r="E78" s="3" t="s">
        <v>152</v>
      </c>
      <c r="F78" s="3">
        <v>1</v>
      </c>
      <c r="G78" s="3">
        <v>1200</v>
      </c>
    </row>
    <row r="79" spans="1:7">
      <c r="A79" s="2">
        <v>44058</v>
      </c>
      <c r="B79" s="3" t="s">
        <v>35</v>
      </c>
      <c r="C79" s="3" t="s">
        <v>120</v>
      </c>
      <c r="D79" s="3" t="s">
        <v>155</v>
      </c>
      <c r="E79" s="3" t="s">
        <v>152</v>
      </c>
      <c r="F79" s="3">
        <v>2</v>
      </c>
      <c r="G79" s="3">
        <v>1200</v>
      </c>
    </row>
    <row r="80" spans="1:7">
      <c r="A80" s="2">
        <v>44059</v>
      </c>
      <c r="B80" s="3" t="s">
        <v>23</v>
      </c>
      <c r="C80" s="3" t="s">
        <v>121</v>
      </c>
      <c r="D80" s="3" t="s">
        <v>154</v>
      </c>
      <c r="E80" s="3" t="s">
        <v>151</v>
      </c>
      <c r="F80" s="3">
        <v>5</v>
      </c>
      <c r="G80" s="3">
        <v>1000</v>
      </c>
    </row>
    <row r="81" spans="1:7">
      <c r="A81" s="2">
        <v>44059</v>
      </c>
      <c r="B81" s="3" t="s">
        <v>19</v>
      </c>
      <c r="C81" s="3" t="s">
        <v>122</v>
      </c>
      <c r="D81" s="3" t="s">
        <v>157</v>
      </c>
      <c r="E81" s="3" t="s">
        <v>153</v>
      </c>
      <c r="F81" s="3">
        <v>4</v>
      </c>
      <c r="G81" s="3">
        <v>400</v>
      </c>
    </row>
    <row r="82" spans="1:7">
      <c r="A82" s="2">
        <v>44060</v>
      </c>
      <c r="B82" s="3" t="s">
        <v>21</v>
      </c>
      <c r="C82" s="3" t="s">
        <v>123</v>
      </c>
      <c r="D82" s="3" t="s">
        <v>156</v>
      </c>
      <c r="E82" s="3" t="s">
        <v>147</v>
      </c>
      <c r="F82" s="3">
        <v>1</v>
      </c>
      <c r="G82" s="3">
        <v>1100</v>
      </c>
    </row>
    <row r="83" spans="1:7">
      <c r="A83" s="2">
        <v>44061</v>
      </c>
      <c r="B83" s="3" t="s">
        <v>21</v>
      </c>
      <c r="C83" s="3" t="s">
        <v>124</v>
      </c>
      <c r="D83" s="3" t="s">
        <v>154</v>
      </c>
      <c r="E83" s="3" t="s">
        <v>146</v>
      </c>
      <c r="F83" s="3">
        <v>3</v>
      </c>
      <c r="G83" s="3">
        <v>1500</v>
      </c>
    </row>
    <row r="84" spans="1:7">
      <c r="A84" s="2">
        <v>44062</v>
      </c>
      <c r="B84" s="3" t="s">
        <v>27</v>
      </c>
      <c r="C84" s="3" t="s">
        <v>125</v>
      </c>
      <c r="D84" s="3" t="s">
        <v>157</v>
      </c>
      <c r="E84" s="3" t="s">
        <v>153</v>
      </c>
      <c r="F84" s="3">
        <v>1</v>
      </c>
      <c r="G84" s="3">
        <v>400</v>
      </c>
    </row>
    <row r="85" spans="1:7">
      <c r="A85" s="2">
        <v>44063</v>
      </c>
      <c r="B85" s="3" t="s">
        <v>34</v>
      </c>
      <c r="C85" s="3" t="s">
        <v>126</v>
      </c>
      <c r="D85" s="3" t="s">
        <v>158</v>
      </c>
      <c r="E85" s="3" t="s">
        <v>146</v>
      </c>
      <c r="F85" s="3">
        <v>5</v>
      </c>
      <c r="G85" s="3">
        <v>1500</v>
      </c>
    </row>
    <row r="86" spans="1:7">
      <c r="A86" s="2">
        <v>44063</v>
      </c>
      <c r="B86" s="3" t="s">
        <v>17</v>
      </c>
      <c r="C86" s="3" t="s">
        <v>127</v>
      </c>
      <c r="D86" s="3" t="s">
        <v>155</v>
      </c>
      <c r="E86" s="3" t="s">
        <v>147</v>
      </c>
      <c r="F86" s="3">
        <v>4</v>
      </c>
      <c r="G86" s="3">
        <v>1100</v>
      </c>
    </row>
    <row r="87" spans="1:7">
      <c r="A87" s="2">
        <v>44063</v>
      </c>
      <c r="B87" s="3" t="s">
        <v>11</v>
      </c>
      <c r="C87" s="3" t="s">
        <v>128</v>
      </c>
      <c r="D87" s="3" t="s">
        <v>156</v>
      </c>
      <c r="E87" s="3" t="s">
        <v>151</v>
      </c>
      <c r="F87" s="3">
        <v>4</v>
      </c>
      <c r="G87" s="3">
        <v>1000</v>
      </c>
    </row>
    <row r="88" spans="1:7">
      <c r="A88" s="2">
        <v>44064</v>
      </c>
      <c r="B88" s="3" t="s">
        <v>41</v>
      </c>
      <c r="C88" s="3" t="s">
        <v>129</v>
      </c>
      <c r="D88" s="3" t="s">
        <v>158</v>
      </c>
      <c r="E88" s="3" t="s">
        <v>148</v>
      </c>
      <c r="F88" s="3">
        <v>4</v>
      </c>
      <c r="G88" s="3">
        <v>1200</v>
      </c>
    </row>
    <row r="89" spans="1:7">
      <c r="A89" s="2">
        <v>44065</v>
      </c>
      <c r="B89" s="3" t="s">
        <v>39</v>
      </c>
      <c r="C89" s="3" t="s">
        <v>130</v>
      </c>
      <c r="D89" s="3" t="s">
        <v>154</v>
      </c>
      <c r="E89" s="3" t="s">
        <v>151</v>
      </c>
      <c r="F89" s="3">
        <v>5</v>
      </c>
      <c r="G89" s="3">
        <v>1000</v>
      </c>
    </row>
    <row r="90" spans="1:7">
      <c r="A90" s="2">
        <v>44065</v>
      </c>
      <c r="B90" s="3" t="s">
        <v>5</v>
      </c>
      <c r="C90" s="3" t="s">
        <v>131</v>
      </c>
      <c r="D90" s="3" t="s">
        <v>154</v>
      </c>
      <c r="E90" s="3" t="s">
        <v>152</v>
      </c>
      <c r="F90" s="3">
        <v>4</v>
      </c>
      <c r="G90" s="3">
        <v>1200</v>
      </c>
    </row>
    <row r="91" spans="1:7">
      <c r="A91" s="2">
        <v>44066</v>
      </c>
      <c r="B91" s="3" t="s">
        <v>22</v>
      </c>
      <c r="C91" s="3" t="s">
        <v>132</v>
      </c>
      <c r="D91" s="3" t="s">
        <v>156</v>
      </c>
      <c r="E91" s="3" t="s">
        <v>146</v>
      </c>
      <c r="F91" s="3">
        <v>1</v>
      </c>
      <c r="G91" s="3">
        <v>1500</v>
      </c>
    </row>
    <row r="92" spans="1:7">
      <c r="A92" s="2">
        <v>44067</v>
      </c>
      <c r="B92" s="3" t="s">
        <v>40</v>
      </c>
      <c r="C92" s="3" t="s">
        <v>133</v>
      </c>
      <c r="D92" s="3" t="s">
        <v>157</v>
      </c>
      <c r="E92" s="3" t="s">
        <v>151</v>
      </c>
      <c r="F92" s="3">
        <v>2</v>
      </c>
      <c r="G92" s="3">
        <v>1000</v>
      </c>
    </row>
    <row r="93" spans="1:7">
      <c r="A93" s="2">
        <v>44067</v>
      </c>
      <c r="B93" s="3" t="s">
        <v>13</v>
      </c>
      <c r="C93" s="3" t="s">
        <v>134</v>
      </c>
      <c r="D93" s="3" t="s">
        <v>157</v>
      </c>
      <c r="E93" s="3" t="s">
        <v>149</v>
      </c>
      <c r="F93" s="3">
        <v>5</v>
      </c>
      <c r="G93" s="3">
        <v>800</v>
      </c>
    </row>
    <row r="94" spans="1:7">
      <c r="A94" s="2">
        <v>44068</v>
      </c>
      <c r="B94" s="3" t="s">
        <v>1</v>
      </c>
      <c r="C94" s="3" t="s">
        <v>135</v>
      </c>
      <c r="D94" s="3" t="s">
        <v>156</v>
      </c>
      <c r="E94" s="3" t="s">
        <v>150</v>
      </c>
      <c r="F94" s="3">
        <v>1</v>
      </c>
      <c r="G94" s="3">
        <v>1500</v>
      </c>
    </row>
    <row r="95" spans="1:7">
      <c r="A95" s="2">
        <v>44068</v>
      </c>
      <c r="B95" s="3" t="s">
        <v>8</v>
      </c>
      <c r="C95" s="3" t="s">
        <v>136</v>
      </c>
      <c r="D95" s="3" t="s">
        <v>154</v>
      </c>
      <c r="E95" s="3" t="s">
        <v>147</v>
      </c>
      <c r="F95" s="3">
        <v>3</v>
      </c>
      <c r="G95" s="3">
        <v>1100</v>
      </c>
    </row>
    <row r="96" spans="1:7">
      <c r="A96" s="2">
        <v>44068</v>
      </c>
      <c r="B96" s="3" t="s">
        <v>16</v>
      </c>
      <c r="C96" s="3" t="s">
        <v>137</v>
      </c>
      <c r="D96" s="3" t="s">
        <v>158</v>
      </c>
      <c r="E96" s="3" t="s">
        <v>149</v>
      </c>
      <c r="F96" s="3">
        <v>5</v>
      </c>
      <c r="G96" s="3">
        <v>800</v>
      </c>
    </row>
    <row r="97" spans="1:7">
      <c r="A97" s="2">
        <v>44069</v>
      </c>
      <c r="B97" s="3" t="s">
        <v>42</v>
      </c>
      <c r="C97" s="3" t="s">
        <v>138</v>
      </c>
      <c r="D97" s="3" t="s">
        <v>156</v>
      </c>
      <c r="E97" s="3" t="s">
        <v>150</v>
      </c>
      <c r="F97" s="3">
        <v>4</v>
      </c>
      <c r="G97" s="3">
        <v>1500</v>
      </c>
    </row>
    <row r="98" spans="1:7">
      <c r="A98" s="2">
        <v>44070</v>
      </c>
      <c r="B98" s="3" t="s">
        <v>42</v>
      </c>
      <c r="C98" s="3" t="s">
        <v>139</v>
      </c>
      <c r="D98" s="3" t="s">
        <v>156</v>
      </c>
      <c r="E98" s="3" t="s">
        <v>150</v>
      </c>
      <c r="F98" s="3">
        <v>4</v>
      </c>
      <c r="G98" s="3">
        <v>1500</v>
      </c>
    </row>
    <row r="99" spans="1:7">
      <c r="A99" s="2">
        <v>44070</v>
      </c>
      <c r="B99" s="3" t="s">
        <v>17</v>
      </c>
      <c r="C99" s="3" t="s">
        <v>140</v>
      </c>
      <c r="D99" s="3" t="s">
        <v>156</v>
      </c>
      <c r="E99" s="3" t="s">
        <v>150</v>
      </c>
      <c r="F99" s="3">
        <v>3</v>
      </c>
      <c r="G99" s="3">
        <v>1500</v>
      </c>
    </row>
    <row r="100" spans="1:7">
      <c r="A100" s="2">
        <v>44070</v>
      </c>
      <c r="B100" s="3" t="s">
        <v>17</v>
      </c>
      <c r="C100" s="3" t="s">
        <v>141</v>
      </c>
      <c r="D100" s="3" t="s">
        <v>155</v>
      </c>
      <c r="E100" s="3" t="s">
        <v>146</v>
      </c>
      <c r="F100" s="3">
        <v>4</v>
      </c>
      <c r="G100" s="3">
        <v>1500</v>
      </c>
    </row>
    <row r="101" spans="1:7">
      <c r="A101" s="2">
        <v>44071</v>
      </c>
      <c r="B101" s="3" t="s">
        <v>3</v>
      </c>
      <c r="C101" s="3" t="s">
        <v>142</v>
      </c>
      <c r="D101" s="3" t="s">
        <v>158</v>
      </c>
      <c r="E101" s="3" t="s">
        <v>149</v>
      </c>
      <c r="F101" s="3">
        <v>4</v>
      </c>
      <c r="G101" s="3">
        <v>800</v>
      </c>
    </row>
  </sheetData>
  <mergeCells count="5">
    <mergeCell ref="K4:K5"/>
    <mergeCell ref="L4:L5"/>
    <mergeCell ref="M4:M5"/>
    <mergeCell ref="N4:N5"/>
    <mergeCell ref="J4:J5"/>
  </mergeCells>
  <conditionalFormatting sqref="P5:P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J2" xr:uid="{B6D4B4B4-700B-40DE-A155-9EB7AC40B376}">
      <formula1>$S$1:$S$8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A747-7C88-4636-A23A-3BF1D2D83D1A}">
  <dimension ref="A1:R101"/>
  <sheetViews>
    <sheetView zoomScale="66" zoomScaleNormal="66" workbookViewId="0">
      <selection activeCell="J2" sqref="J2"/>
    </sheetView>
  </sheetViews>
  <sheetFormatPr defaultRowHeight="14.5"/>
  <cols>
    <col min="1" max="1" width="13.1796875" customWidth="1"/>
    <col min="2" max="2" width="20.26953125" bestFit="1" customWidth="1"/>
    <col min="3" max="3" width="18.26953125" customWidth="1"/>
    <col min="4" max="4" width="18.54296875" customWidth="1"/>
    <col min="5" max="5" width="30.453125" bestFit="1" customWidth="1"/>
    <col min="6" max="6" width="9.7265625" customWidth="1"/>
    <col min="8" max="8" width="21.1796875" customWidth="1"/>
    <col min="9" max="9" width="19.7265625" customWidth="1"/>
    <col min="10" max="10" width="23" customWidth="1"/>
    <col min="11" max="12" width="13.81640625" customWidth="1"/>
    <col min="13" max="13" width="14.7265625" customWidth="1"/>
    <col min="14" max="14" width="13.81640625" customWidth="1"/>
    <col min="18" max="18" width="9.1796875" hidden="1" customWidth="1"/>
  </cols>
  <sheetData>
    <row r="1" spans="1:18" ht="29.5" thickBot="1">
      <c r="A1" s="10" t="s">
        <v>0</v>
      </c>
      <c r="B1" s="10" t="s">
        <v>143</v>
      </c>
      <c r="C1" s="10" t="s">
        <v>159</v>
      </c>
      <c r="D1" s="10" t="s">
        <v>144</v>
      </c>
      <c r="E1" s="10" t="s">
        <v>145</v>
      </c>
      <c r="F1" s="10" t="s">
        <v>160</v>
      </c>
      <c r="G1" s="10" t="s">
        <v>166</v>
      </c>
      <c r="H1" s="14" t="s">
        <v>177</v>
      </c>
      <c r="R1" t="s">
        <v>1</v>
      </c>
    </row>
    <row r="2" spans="1:18" ht="15" thickBot="1">
      <c r="A2" s="2">
        <v>44013</v>
      </c>
      <c r="B2" s="3" t="s">
        <v>18</v>
      </c>
      <c r="C2" s="3" t="s">
        <v>43</v>
      </c>
      <c r="D2" s="3" t="s">
        <v>157</v>
      </c>
      <c r="E2" s="3" t="s">
        <v>149</v>
      </c>
      <c r="F2" s="3">
        <v>5</v>
      </c>
      <c r="G2" s="3">
        <v>800</v>
      </c>
      <c r="H2" s="11" t="str">
        <f t="shared" ref="H2:H33" si="0">IF(F2=1,"Плохо",IF(F2=2,"Недовлетворительно",IF(F2=3,"Удовлетворительно",IF(F2=4,"Хорошо","Отлично"))))</f>
        <v>Отлично</v>
      </c>
      <c r="I2" s="4" t="s">
        <v>176</v>
      </c>
      <c r="J2" s="15" t="s">
        <v>1</v>
      </c>
      <c r="R2" t="s">
        <v>5</v>
      </c>
    </row>
    <row r="3" spans="1:18">
      <c r="A3" s="2">
        <v>44014</v>
      </c>
      <c r="B3" s="3" t="s">
        <v>23</v>
      </c>
      <c r="C3" s="3" t="s">
        <v>44</v>
      </c>
      <c r="D3" s="3" t="s">
        <v>157</v>
      </c>
      <c r="E3" s="3" t="s">
        <v>150</v>
      </c>
      <c r="F3" s="3">
        <v>4</v>
      </c>
      <c r="G3" s="3">
        <v>1500</v>
      </c>
      <c r="H3" s="11" t="str">
        <f t="shared" si="0"/>
        <v>Хорошо</v>
      </c>
      <c r="R3" t="s">
        <v>25</v>
      </c>
    </row>
    <row r="4" spans="1:18">
      <c r="A4" s="2">
        <v>44014</v>
      </c>
      <c r="B4" s="3" t="s">
        <v>1</v>
      </c>
      <c r="C4" s="3" t="s">
        <v>45</v>
      </c>
      <c r="D4" s="3" t="s">
        <v>158</v>
      </c>
      <c r="E4" s="3" t="s">
        <v>148</v>
      </c>
      <c r="F4" s="3">
        <v>4</v>
      </c>
      <c r="G4" s="3">
        <v>1200</v>
      </c>
      <c r="H4" s="11" t="str">
        <f t="shared" si="0"/>
        <v>Хорошо</v>
      </c>
      <c r="I4" s="7" t="s">
        <v>175</v>
      </c>
      <c r="J4" s="13" t="str">
        <f>INDEX(B1:C101,MATCH(J2,B1:B101,0),2)</f>
        <v>8-947-620-29-95</v>
      </c>
      <c r="R4" t="s">
        <v>12</v>
      </c>
    </row>
    <row r="5" spans="1:18">
      <c r="A5" s="2">
        <v>44015</v>
      </c>
      <c r="B5" s="3" t="s">
        <v>9</v>
      </c>
      <c r="C5" s="3" t="s">
        <v>46</v>
      </c>
      <c r="D5" s="3" t="s">
        <v>154</v>
      </c>
      <c r="E5" s="3" t="s">
        <v>153</v>
      </c>
      <c r="F5" s="3">
        <v>5</v>
      </c>
      <c r="G5" s="3">
        <v>400</v>
      </c>
      <c r="H5" s="11" t="str">
        <f t="shared" si="0"/>
        <v>Отлично</v>
      </c>
      <c r="R5" t="s">
        <v>6</v>
      </c>
    </row>
    <row r="6" spans="1:18">
      <c r="A6" s="2">
        <v>44015</v>
      </c>
      <c r="B6" s="3" t="s">
        <v>10</v>
      </c>
      <c r="C6" s="3" t="s">
        <v>47</v>
      </c>
      <c r="D6" s="3" t="s">
        <v>155</v>
      </c>
      <c r="E6" s="3" t="s">
        <v>148</v>
      </c>
      <c r="F6" s="3">
        <v>2</v>
      </c>
      <c r="G6" s="3">
        <v>1200</v>
      </c>
      <c r="H6" s="11" t="str">
        <f t="shared" si="0"/>
        <v>Недовлетворительно</v>
      </c>
      <c r="I6" s="7" t="s">
        <v>174</v>
      </c>
      <c r="J6" s="12">
        <f>INDEX(A2:A101,MATCH(J2,B2:B101,0))</f>
        <v>44014</v>
      </c>
      <c r="R6" t="s">
        <v>33</v>
      </c>
    </row>
    <row r="7" spans="1:18">
      <c r="A7" s="2">
        <v>44015</v>
      </c>
      <c r="B7" s="3" t="s">
        <v>25</v>
      </c>
      <c r="C7" s="3" t="s">
        <v>48</v>
      </c>
      <c r="D7" s="3" t="s">
        <v>157</v>
      </c>
      <c r="E7" s="3" t="s">
        <v>152</v>
      </c>
      <c r="F7" s="3">
        <v>5</v>
      </c>
      <c r="G7" s="3">
        <v>1200</v>
      </c>
      <c r="H7" s="11" t="str">
        <f t="shared" si="0"/>
        <v>Отлично</v>
      </c>
      <c r="R7" t="s">
        <v>32</v>
      </c>
    </row>
    <row r="8" spans="1:18">
      <c r="A8" s="2">
        <v>44016</v>
      </c>
      <c r="B8" s="3" t="s">
        <v>20</v>
      </c>
      <c r="C8" s="3" t="s">
        <v>49</v>
      </c>
      <c r="D8" s="3" t="s">
        <v>157</v>
      </c>
      <c r="E8" s="3" t="s">
        <v>147</v>
      </c>
      <c r="F8" s="3">
        <v>4</v>
      </c>
      <c r="G8" s="3">
        <v>1100</v>
      </c>
      <c r="H8" s="11" t="str">
        <f t="shared" si="0"/>
        <v>Хорошо</v>
      </c>
      <c r="R8" t="s">
        <v>30</v>
      </c>
    </row>
    <row r="9" spans="1:18">
      <c r="A9" s="2">
        <v>44017</v>
      </c>
      <c r="B9" s="3" t="s">
        <v>31</v>
      </c>
      <c r="C9" s="3" t="s">
        <v>50</v>
      </c>
      <c r="D9" s="3" t="s">
        <v>157</v>
      </c>
      <c r="E9" s="3" t="s">
        <v>146</v>
      </c>
      <c r="F9" s="3">
        <v>2</v>
      </c>
      <c r="G9" s="3">
        <v>1500</v>
      </c>
      <c r="H9" s="11" t="str">
        <f t="shared" si="0"/>
        <v>Недовлетворительно</v>
      </c>
      <c r="R9" t="s">
        <v>37</v>
      </c>
    </row>
    <row r="10" spans="1:18">
      <c r="A10" s="2">
        <v>44018</v>
      </c>
      <c r="B10" s="3" t="s">
        <v>42</v>
      </c>
      <c r="C10" s="3" t="s">
        <v>51</v>
      </c>
      <c r="D10" s="3" t="s">
        <v>157</v>
      </c>
      <c r="E10" s="3" t="s">
        <v>148</v>
      </c>
      <c r="F10" s="3">
        <v>1</v>
      </c>
      <c r="G10" s="3">
        <v>1200</v>
      </c>
      <c r="H10" s="11" t="str">
        <f t="shared" si="0"/>
        <v>Плохо</v>
      </c>
      <c r="R10" t="s">
        <v>39</v>
      </c>
    </row>
    <row r="11" spans="1:18">
      <c r="A11" s="2">
        <v>44019</v>
      </c>
      <c r="B11" s="3" t="s">
        <v>2</v>
      </c>
      <c r="C11" s="3" t="s">
        <v>52</v>
      </c>
      <c r="D11" s="3" t="s">
        <v>155</v>
      </c>
      <c r="E11" s="3" t="s">
        <v>146</v>
      </c>
      <c r="F11" s="3">
        <v>4</v>
      </c>
      <c r="G11" s="3">
        <v>1500</v>
      </c>
      <c r="H11" s="11" t="str">
        <f t="shared" si="0"/>
        <v>Хорошо</v>
      </c>
      <c r="R11" t="s">
        <v>20</v>
      </c>
    </row>
    <row r="12" spans="1:18">
      <c r="A12" s="2">
        <v>44020</v>
      </c>
      <c r="B12" s="3" t="s">
        <v>18</v>
      </c>
      <c r="C12" s="3" t="s">
        <v>43</v>
      </c>
      <c r="D12" s="3" t="s">
        <v>154</v>
      </c>
      <c r="E12" s="3" t="s">
        <v>148</v>
      </c>
      <c r="F12" s="3">
        <v>3</v>
      </c>
      <c r="G12" s="3">
        <v>1200</v>
      </c>
      <c r="H12" s="11" t="str">
        <f t="shared" si="0"/>
        <v>Удовлетворительно</v>
      </c>
      <c r="R12" t="s">
        <v>18</v>
      </c>
    </row>
    <row r="13" spans="1:18">
      <c r="A13" s="2">
        <v>44020</v>
      </c>
      <c r="B13" s="3" t="s">
        <v>27</v>
      </c>
      <c r="C13" s="3" t="s">
        <v>54</v>
      </c>
      <c r="D13" s="3" t="s">
        <v>155</v>
      </c>
      <c r="E13" s="3" t="s">
        <v>146</v>
      </c>
      <c r="F13" s="3">
        <v>4</v>
      </c>
      <c r="G13" s="3">
        <v>1500</v>
      </c>
      <c r="H13" s="11" t="str">
        <f t="shared" si="0"/>
        <v>Хорошо</v>
      </c>
      <c r="R13" t="s">
        <v>40</v>
      </c>
    </row>
    <row r="14" spans="1:18">
      <c r="A14" s="2">
        <v>44021</v>
      </c>
      <c r="B14" s="3" t="s">
        <v>27</v>
      </c>
      <c r="C14" s="3" t="s">
        <v>54</v>
      </c>
      <c r="D14" s="3" t="s">
        <v>158</v>
      </c>
      <c r="E14" s="3" t="s">
        <v>146</v>
      </c>
      <c r="F14" s="3">
        <v>1</v>
      </c>
      <c r="G14" s="3">
        <v>1500</v>
      </c>
      <c r="H14" s="11" t="str">
        <f t="shared" si="0"/>
        <v>Плохо</v>
      </c>
      <c r="R14" t="s">
        <v>27</v>
      </c>
    </row>
    <row r="15" spans="1:18">
      <c r="A15" s="2">
        <v>44022</v>
      </c>
      <c r="B15" s="3" t="s">
        <v>28</v>
      </c>
      <c r="C15" s="3" t="s">
        <v>56</v>
      </c>
      <c r="D15" s="3" t="s">
        <v>158</v>
      </c>
      <c r="E15" s="3" t="s">
        <v>151</v>
      </c>
      <c r="F15" s="3">
        <v>3</v>
      </c>
      <c r="G15" s="3">
        <v>1000</v>
      </c>
      <c r="H15" s="11" t="str">
        <f t="shared" si="0"/>
        <v>Удовлетворительно</v>
      </c>
      <c r="R15" t="s">
        <v>42</v>
      </c>
    </row>
    <row r="16" spans="1:18">
      <c r="A16" s="2">
        <v>44023</v>
      </c>
      <c r="B16" s="3" t="s">
        <v>39</v>
      </c>
      <c r="C16" s="3" t="s">
        <v>57</v>
      </c>
      <c r="D16" s="3" t="s">
        <v>156</v>
      </c>
      <c r="E16" s="3" t="s">
        <v>151</v>
      </c>
      <c r="F16" s="3">
        <v>2</v>
      </c>
      <c r="G16" s="3">
        <v>1000</v>
      </c>
      <c r="H16" s="11" t="str">
        <f t="shared" si="0"/>
        <v>Недовлетворительно</v>
      </c>
      <c r="R16" t="s">
        <v>16</v>
      </c>
    </row>
    <row r="17" spans="1:18">
      <c r="A17" s="2">
        <v>44024</v>
      </c>
      <c r="B17" s="3" t="s">
        <v>19</v>
      </c>
      <c r="C17" s="3" t="s">
        <v>58</v>
      </c>
      <c r="D17" s="3" t="s">
        <v>154</v>
      </c>
      <c r="E17" s="3" t="s">
        <v>152</v>
      </c>
      <c r="F17" s="3">
        <v>5</v>
      </c>
      <c r="G17" s="3">
        <v>1200</v>
      </c>
      <c r="H17" s="11" t="str">
        <f t="shared" si="0"/>
        <v>Отлично</v>
      </c>
      <c r="R17" t="s">
        <v>28</v>
      </c>
    </row>
    <row r="18" spans="1:18">
      <c r="A18" s="2">
        <v>44024</v>
      </c>
      <c r="B18" s="3" t="s">
        <v>32</v>
      </c>
      <c r="C18" s="3" t="s">
        <v>59</v>
      </c>
      <c r="D18" s="3" t="s">
        <v>157</v>
      </c>
      <c r="E18" s="3" t="s">
        <v>148</v>
      </c>
      <c r="F18" s="3">
        <v>3</v>
      </c>
      <c r="G18" s="3">
        <v>1200</v>
      </c>
      <c r="H18" s="11" t="str">
        <f t="shared" si="0"/>
        <v>Удовлетворительно</v>
      </c>
      <c r="R18" t="s">
        <v>14</v>
      </c>
    </row>
    <row r="19" spans="1:18">
      <c r="A19" s="2">
        <v>44025</v>
      </c>
      <c r="B19" s="3" t="s">
        <v>16</v>
      </c>
      <c r="C19" s="3" t="s">
        <v>60</v>
      </c>
      <c r="D19" s="3" t="s">
        <v>158</v>
      </c>
      <c r="E19" s="3" t="s">
        <v>150</v>
      </c>
      <c r="F19" s="3">
        <v>5</v>
      </c>
      <c r="G19" s="3">
        <v>1500</v>
      </c>
      <c r="H19" s="11" t="str">
        <f t="shared" si="0"/>
        <v>Отлично</v>
      </c>
      <c r="R19" t="s">
        <v>2</v>
      </c>
    </row>
    <row r="20" spans="1:18">
      <c r="A20" s="2">
        <v>44026</v>
      </c>
      <c r="B20" s="3" t="s">
        <v>6</v>
      </c>
      <c r="C20" s="3" t="s">
        <v>61</v>
      </c>
      <c r="D20" s="3" t="s">
        <v>157</v>
      </c>
      <c r="E20" s="3" t="s">
        <v>146</v>
      </c>
      <c r="F20" s="3">
        <v>3</v>
      </c>
      <c r="G20" s="3">
        <v>1500</v>
      </c>
      <c r="H20" s="11" t="str">
        <f t="shared" si="0"/>
        <v>Удовлетворительно</v>
      </c>
      <c r="R20" t="s">
        <v>15</v>
      </c>
    </row>
    <row r="21" spans="1:18">
      <c r="A21" s="2">
        <v>44026</v>
      </c>
      <c r="B21" s="3" t="s">
        <v>19</v>
      </c>
      <c r="C21" s="3" t="s">
        <v>58</v>
      </c>
      <c r="D21" s="3" t="s">
        <v>154</v>
      </c>
      <c r="E21" s="3" t="s">
        <v>150</v>
      </c>
      <c r="F21" s="3">
        <v>5</v>
      </c>
      <c r="G21" s="3">
        <v>1500</v>
      </c>
      <c r="H21" s="11" t="str">
        <f t="shared" si="0"/>
        <v>Отлично</v>
      </c>
      <c r="R21" t="s">
        <v>11</v>
      </c>
    </row>
    <row r="22" spans="1:18">
      <c r="A22" s="2">
        <v>44027</v>
      </c>
      <c r="B22" s="3" t="s">
        <v>16</v>
      </c>
      <c r="C22" s="3" t="s">
        <v>60</v>
      </c>
      <c r="D22" s="3" t="s">
        <v>158</v>
      </c>
      <c r="E22" s="3" t="s">
        <v>149</v>
      </c>
      <c r="F22" s="3">
        <v>4</v>
      </c>
      <c r="G22" s="3">
        <v>800</v>
      </c>
      <c r="H22" s="11" t="str">
        <f t="shared" si="0"/>
        <v>Хорошо</v>
      </c>
      <c r="R22" t="s">
        <v>38</v>
      </c>
    </row>
    <row r="23" spans="1:18">
      <c r="A23" s="2">
        <v>44028</v>
      </c>
      <c r="B23" s="3" t="s">
        <v>10</v>
      </c>
      <c r="C23" s="3" t="s">
        <v>47</v>
      </c>
      <c r="D23" s="3" t="s">
        <v>155</v>
      </c>
      <c r="E23" s="3" t="s">
        <v>146</v>
      </c>
      <c r="F23" s="3">
        <v>5</v>
      </c>
      <c r="G23" s="3">
        <v>1500</v>
      </c>
      <c r="H23" s="11" t="str">
        <f t="shared" si="0"/>
        <v>Отлично</v>
      </c>
      <c r="R23" t="s">
        <v>13</v>
      </c>
    </row>
    <row r="24" spans="1:18">
      <c r="A24" s="2">
        <v>44028</v>
      </c>
      <c r="B24" s="3" t="s">
        <v>37</v>
      </c>
      <c r="C24" s="3" t="s">
        <v>65</v>
      </c>
      <c r="D24" s="3" t="s">
        <v>155</v>
      </c>
      <c r="E24" s="3" t="s">
        <v>153</v>
      </c>
      <c r="F24" s="3">
        <v>1</v>
      </c>
      <c r="G24" s="3">
        <v>400</v>
      </c>
      <c r="H24" s="11" t="str">
        <f t="shared" si="0"/>
        <v>Плохо</v>
      </c>
      <c r="R24" t="s">
        <v>19</v>
      </c>
    </row>
    <row r="25" spans="1:18">
      <c r="A25" s="2">
        <v>44028</v>
      </c>
      <c r="B25" s="3" t="s">
        <v>29</v>
      </c>
      <c r="C25" s="3" t="s">
        <v>66</v>
      </c>
      <c r="D25" s="3" t="s">
        <v>158</v>
      </c>
      <c r="E25" s="3" t="s">
        <v>146</v>
      </c>
      <c r="F25" s="3">
        <v>5</v>
      </c>
      <c r="G25" s="3">
        <v>1500</v>
      </c>
      <c r="H25" s="11" t="str">
        <f t="shared" si="0"/>
        <v>Отлично</v>
      </c>
      <c r="R25" t="s">
        <v>22</v>
      </c>
    </row>
    <row r="26" spans="1:18">
      <c r="A26" s="2">
        <v>44029</v>
      </c>
      <c r="B26" s="3" t="s">
        <v>35</v>
      </c>
      <c r="C26" s="3" t="s">
        <v>67</v>
      </c>
      <c r="D26" s="3" t="s">
        <v>154</v>
      </c>
      <c r="E26" s="3" t="s">
        <v>147</v>
      </c>
      <c r="F26" s="3">
        <v>3</v>
      </c>
      <c r="G26" s="3">
        <v>1100</v>
      </c>
      <c r="H26" s="11" t="str">
        <f t="shared" si="0"/>
        <v>Удовлетворительно</v>
      </c>
      <c r="R26" t="s">
        <v>36</v>
      </c>
    </row>
    <row r="27" spans="1:18">
      <c r="A27" s="2">
        <v>44030</v>
      </c>
      <c r="B27" s="3" t="s">
        <v>25</v>
      </c>
      <c r="C27" s="3" t="s">
        <v>48</v>
      </c>
      <c r="D27" s="3" t="s">
        <v>154</v>
      </c>
      <c r="E27" s="3" t="s">
        <v>146</v>
      </c>
      <c r="F27" s="3">
        <v>5</v>
      </c>
      <c r="G27" s="3">
        <v>1500</v>
      </c>
      <c r="H27" s="11" t="str">
        <f t="shared" si="0"/>
        <v>Отлично</v>
      </c>
      <c r="R27" t="s">
        <v>35</v>
      </c>
    </row>
    <row r="28" spans="1:18">
      <c r="A28" s="2">
        <v>44031</v>
      </c>
      <c r="B28" s="3" t="s">
        <v>1</v>
      </c>
      <c r="C28" s="3" t="s">
        <v>45</v>
      </c>
      <c r="D28" s="3" t="s">
        <v>157</v>
      </c>
      <c r="E28" s="3" t="s">
        <v>149</v>
      </c>
      <c r="F28" s="3">
        <v>1</v>
      </c>
      <c r="G28" s="3">
        <v>800</v>
      </c>
      <c r="H28" s="11" t="str">
        <f t="shared" si="0"/>
        <v>Плохо</v>
      </c>
      <c r="R28" t="s">
        <v>3</v>
      </c>
    </row>
    <row r="29" spans="1:18">
      <c r="A29" s="2">
        <v>44031</v>
      </c>
      <c r="B29" s="3" t="s">
        <v>28</v>
      </c>
      <c r="C29" s="3" t="s">
        <v>56</v>
      </c>
      <c r="D29" s="3" t="s">
        <v>154</v>
      </c>
      <c r="E29" s="3" t="s">
        <v>146</v>
      </c>
      <c r="F29" s="3">
        <v>5</v>
      </c>
      <c r="G29" s="3">
        <v>1500</v>
      </c>
      <c r="H29" s="11" t="str">
        <f t="shared" si="0"/>
        <v>Отлично</v>
      </c>
      <c r="R29" t="s">
        <v>9</v>
      </c>
    </row>
    <row r="30" spans="1:18">
      <c r="A30" s="2">
        <v>44032</v>
      </c>
      <c r="B30" s="3" t="s">
        <v>36</v>
      </c>
      <c r="C30" s="3" t="s">
        <v>71</v>
      </c>
      <c r="D30" s="3" t="s">
        <v>157</v>
      </c>
      <c r="E30" s="3" t="s">
        <v>148</v>
      </c>
      <c r="F30" s="3">
        <v>3</v>
      </c>
      <c r="G30" s="3">
        <v>1200</v>
      </c>
      <c r="H30" s="11" t="str">
        <f t="shared" si="0"/>
        <v>Удовлетворительно</v>
      </c>
      <c r="R30" t="s">
        <v>41</v>
      </c>
    </row>
    <row r="31" spans="1:18">
      <c r="A31" s="2">
        <v>44032</v>
      </c>
      <c r="B31" s="3" t="s">
        <v>39</v>
      </c>
      <c r="C31" s="3" t="s">
        <v>57</v>
      </c>
      <c r="D31" s="3" t="s">
        <v>154</v>
      </c>
      <c r="E31" s="3" t="s">
        <v>152</v>
      </c>
      <c r="F31" s="3">
        <v>5</v>
      </c>
      <c r="G31" s="3">
        <v>1200</v>
      </c>
      <c r="H31" s="11" t="str">
        <f t="shared" si="0"/>
        <v>Отлично</v>
      </c>
      <c r="R31" t="s">
        <v>7</v>
      </c>
    </row>
    <row r="32" spans="1:18">
      <c r="A32" s="2">
        <v>44032</v>
      </c>
      <c r="B32" s="3" t="s">
        <v>35</v>
      </c>
      <c r="C32" s="3" t="s">
        <v>67</v>
      </c>
      <c r="D32" s="3" t="s">
        <v>157</v>
      </c>
      <c r="E32" s="3" t="s">
        <v>151</v>
      </c>
      <c r="F32" s="3">
        <v>5</v>
      </c>
      <c r="G32" s="3">
        <v>1000</v>
      </c>
      <c r="H32" s="11" t="str">
        <f t="shared" si="0"/>
        <v>Отлично</v>
      </c>
      <c r="R32" t="s">
        <v>8</v>
      </c>
    </row>
    <row r="33" spans="1:18">
      <c r="A33" s="2">
        <v>44033</v>
      </c>
      <c r="B33" s="3" t="s">
        <v>30</v>
      </c>
      <c r="C33" s="3" t="s">
        <v>74</v>
      </c>
      <c r="D33" s="3" t="s">
        <v>157</v>
      </c>
      <c r="E33" s="3" t="s">
        <v>153</v>
      </c>
      <c r="F33" s="3">
        <v>4</v>
      </c>
      <c r="G33" s="3">
        <v>400</v>
      </c>
      <c r="H33" s="11" t="str">
        <f t="shared" si="0"/>
        <v>Хорошо</v>
      </c>
      <c r="R33" t="s">
        <v>26</v>
      </c>
    </row>
    <row r="34" spans="1:18">
      <c r="A34" s="2">
        <v>44033</v>
      </c>
      <c r="B34" s="3" t="s">
        <v>1</v>
      </c>
      <c r="C34" s="3" t="s">
        <v>45</v>
      </c>
      <c r="D34" s="3" t="s">
        <v>154</v>
      </c>
      <c r="E34" s="3" t="s">
        <v>153</v>
      </c>
      <c r="F34" s="3">
        <v>4</v>
      </c>
      <c r="G34" s="3">
        <v>400</v>
      </c>
      <c r="H34" s="11" t="str">
        <f t="shared" ref="H34:H65" si="1">IF(F34=1,"Плохо",IF(F34=2,"Недовлетворительно",IF(F34=3,"Удовлетворительно",IF(F34=4,"Хорошо","Отлично"))))</f>
        <v>Хорошо</v>
      </c>
      <c r="R34" t="s">
        <v>24</v>
      </c>
    </row>
    <row r="35" spans="1:18">
      <c r="A35" s="2">
        <v>44034</v>
      </c>
      <c r="B35" s="3" t="s">
        <v>28</v>
      </c>
      <c r="C35" s="3" t="s">
        <v>56</v>
      </c>
      <c r="D35" s="3" t="s">
        <v>157</v>
      </c>
      <c r="E35" s="3" t="s">
        <v>153</v>
      </c>
      <c r="F35" s="3">
        <v>1</v>
      </c>
      <c r="G35" s="3">
        <v>400</v>
      </c>
      <c r="H35" s="11" t="str">
        <f t="shared" si="1"/>
        <v>Плохо</v>
      </c>
      <c r="R35" t="s">
        <v>10</v>
      </c>
    </row>
    <row r="36" spans="1:18">
      <c r="A36" s="2">
        <v>44035</v>
      </c>
      <c r="B36" s="3" t="s">
        <v>15</v>
      </c>
      <c r="C36" s="3" t="s">
        <v>77</v>
      </c>
      <c r="D36" s="3" t="s">
        <v>156</v>
      </c>
      <c r="E36" s="3" t="s">
        <v>153</v>
      </c>
      <c r="F36" s="3">
        <v>3</v>
      </c>
      <c r="G36" s="3">
        <v>400</v>
      </c>
      <c r="H36" s="11" t="str">
        <f t="shared" si="1"/>
        <v>Удовлетворительно</v>
      </c>
      <c r="R36" t="s">
        <v>21</v>
      </c>
    </row>
    <row r="37" spans="1:18">
      <c r="A37" s="2">
        <v>44036</v>
      </c>
      <c r="B37" s="3" t="s">
        <v>21</v>
      </c>
      <c r="C37" s="3" t="s">
        <v>78</v>
      </c>
      <c r="D37" s="3" t="s">
        <v>158</v>
      </c>
      <c r="E37" s="3" t="s">
        <v>153</v>
      </c>
      <c r="F37" s="3">
        <v>4</v>
      </c>
      <c r="G37" s="3">
        <v>400</v>
      </c>
      <c r="H37" s="11" t="str">
        <f t="shared" si="1"/>
        <v>Хорошо</v>
      </c>
      <c r="R37" t="s">
        <v>29</v>
      </c>
    </row>
    <row r="38" spans="1:18">
      <c r="A38" s="2">
        <v>44036</v>
      </c>
      <c r="B38" s="3" t="s">
        <v>16</v>
      </c>
      <c r="C38" s="3" t="s">
        <v>60</v>
      </c>
      <c r="D38" s="3" t="s">
        <v>154</v>
      </c>
      <c r="E38" s="3" t="s">
        <v>148</v>
      </c>
      <c r="F38" s="3">
        <v>5</v>
      </c>
      <c r="G38" s="3">
        <v>1200</v>
      </c>
      <c r="H38" s="11" t="str">
        <f t="shared" si="1"/>
        <v>Отлично</v>
      </c>
      <c r="R38" t="s">
        <v>34</v>
      </c>
    </row>
    <row r="39" spans="1:18">
      <c r="A39" s="2">
        <v>44037</v>
      </c>
      <c r="B39" s="3" t="s">
        <v>41</v>
      </c>
      <c r="C39" s="3" t="s">
        <v>80</v>
      </c>
      <c r="D39" s="3" t="s">
        <v>156</v>
      </c>
      <c r="E39" s="3" t="s">
        <v>148</v>
      </c>
      <c r="F39" s="3">
        <v>2</v>
      </c>
      <c r="G39" s="3">
        <v>1200</v>
      </c>
      <c r="H39" s="11" t="str">
        <f t="shared" si="1"/>
        <v>Недовлетворительно</v>
      </c>
      <c r="R39" t="s">
        <v>4</v>
      </c>
    </row>
    <row r="40" spans="1:18">
      <c r="A40" s="2">
        <v>44037</v>
      </c>
      <c r="B40" s="3" t="s">
        <v>15</v>
      </c>
      <c r="C40" s="3" t="s">
        <v>77</v>
      </c>
      <c r="D40" s="3" t="s">
        <v>157</v>
      </c>
      <c r="E40" s="3" t="s">
        <v>150</v>
      </c>
      <c r="F40" s="3">
        <v>4</v>
      </c>
      <c r="G40" s="3">
        <v>1500</v>
      </c>
      <c r="H40" s="11" t="str">
        <f t="shared" si="1"/>
        <v>Хорошо</v>
      </c>
      <c r="R40" t="s">
        <v>31</v>
      </c>
    </row>
    <row r="41" spans="1:18">
      <c r="A41" s="2">
        <v>44037</v>
      </c>
      <c r="B41" s="3" t="s">
        <v>20</v>
      </c>
      <c r="C41" s="3" t="s">
        <v>49</v>
      </c>
      <c r="D41" s="3" t="s">
        <v>154</v>
      </c>
      <c r="E41" s="3" t="s">
        <v>146</v>
      </c>
      <c r="F41" s="3">
        <v>5</v>
      </c>
      <c r="G41" s="3">
        <v>1500</v>
      </c>
      <c r="H41" s="11" t="str">
        <f t="shared" si="1"/>
        <v>Отлично</v>
      </c>
      <c r="R41" t="s">
        <v>17</v>
      </c>
    </row>
    <row r="42" spans="1:18">
      <c r="A42" s="2">
        <v>44037</v>
      </c>
      <c r="B42" s="3" t="s">
        <v>17</v>
      </c>
      <c r="C42" s="3" t="s">
        <v>83</v>
      </c>
      <c r="D42" s="3" t="s">
        <v>156</v>
      </c>
      <c r="E42" s="3" t="s">
        <v>147</v>
      </c>
      <c r="F42" s="3">
        <v>3</v>
      </c>
      <c r="G42" s="3">
        <v>1100</v>
      </c>
      <c r="H42" s="11" t="str">
        <f t="shared" si="1"/>
        <v>Удовлетворительно</v>
      </c>
      <c r="R42" t="s">
        <v>23</v>
      </c>
    </row>
    <row r="43" spans="1:18">
      <c r="A43" s="2">
        <v>44038</v>
      </c>
      <c r="B43" s="3" t="s">
        <v>32</v>
      </c>
      <c r="C43" s="3" t="s">
        <v>59</v>
      </c>
      <c r="D43" s="3" t="s">
        <v>156</v>
      </c>
      <c r="E43" s="3" t="s">
        <v>147</v>
      </c>
      <c r="F43" s="3">
        <v>3</v>
      </c>
      <c r="G43" s="3">
        <v>1100</v>
      </c>
      <c r="H43" s="11" t="str">
        <f t="shared" si="1"/>
        <v>Удовлетворительно</v>
      </c>
    </row>
    <row r="44" spans="1:18">
      <c r="A44" s="2">
        <v>44039</v>
      </c>
      <c r="B44" s="3" t="s">
        <v>38</v>
      </c>
      <c r="C44" s="3" t="s">
        <v>85</v>
      </c>
      <c r="D44" s="3" t="s">
        <v>156</v>
      </c>
      <c r="E44" s="3" t="s">
        <v>152</v>
      </c>
      <c r="F44" s="3">
        <v>2</v>
      </c>
      <c r="G44" s="3">
        <v>1200</v>
      </c>
      <c r="H44" s="11" t="str">
        <f t="shared" si="1"/>
        <v>Недовлетворительно</v>
      </c>
    </row>
    <row r="45" spans="1:18">
      <c r="A45" s="2">
        <v>44039</v>
      </c>
      <c r="B45" s="3" t="s">
        <v>22</v>
      </c>
      <c r="C45" s="3" t="s">
        <v>86</v>
      </c>
      <c r="D45" s="3" t="s">
        <v>156</v>
      </c>
      <c r="E45" s="3" t="s">
        <v>146</v>
      </c>
      <c r="F45" s="3">
        <v>5</v>
      </c>
      <c r="G45" s="3">
        <v>1500</v>
      </c>
      <c r="H45" s="11" t="str">
        <f t="shared" si="1"/>
        <v>Отлично</v>
      </c>
    </row>
    <row r="46" spans="1:18">
      <c r="A46" s="2">
        <v>44039</v>
      </c>
      <c r="B46" s="3" t="s">
        <v>26</v>
      </c>
      <c r="C46" s="3" t="s">
        <v>87</v>
      </c>
      <c r="D46" s="3" t="s">
        <v>156</v>
      </c>
      <c r="E46" s="3" t="s">
        <v>151</v>
      </c>
      <c r="F46" s="3">
        <v>3</v>
      </c>
      <c r="G46" s="3">
        <v>1000</v>
      </c>
      <c r="H46" s="11" t="str">
        <f t="shared" si="1"/>
        <v>Удовлетворительно</v>
      </c>
    </row>
    <row r="47" spans="1:18">
      <c r="A47" s="2">
        <v>44040</v>
      </c>
      <c r="B47" s="3" t="s">
        <v>16</v>
      </c>
      <c r="C47" s="3" t="s">
        <v>60</v>
      </c>
      <c r="D47" s="3" t="s">
        <v>156</v>
      </c>
      <c r="E47" s="3" t="s">
        <v>147</v>
      </c>
      <c r="F47" s="3">
        <v>3</v>
      </c>
      <c r="G47" s="3">
        <v>1100</v>
      </c>
      <c r="H47" s="11" t="str">
        <f t="shared" si="1"/>
        <v>Удовлетворительно</v>
      </c>
    </row>
    <row r="48" spans="1:18">
      <c r="A48" s="2">
        <v>44040</v>
      </c>
      <c r="B48" s="3" t="s">
        <v>40</v>
      </c>
      <c r="C48" s="3" t="s">
        <v>89</v>
      </c>
      <c r="D48" s="3" t="s">
        <v>157</v>
      </c>
      <c r="E48" s="3" t="s">
        <v>150</v>
      </c>
      <c r="F48" s="3">
        <v>5</v>
      </c>
      <c r="G48" s="3">
        <v>1500</v>
      </c>
      <c r="H48" s="11" t="str">
        <f t="shared" si="1"/>
        <v>Отлично</v>
      </c>
    </row>
    <row r="49" spans="1:8">
      <c r="A49" s="2">
        <v>44040</v>
      </c>
      <c r="B49" s="3" t="s">
        <v>28</v>
      </c>
      <c r="C49" s="3" t="s">
        <v>56</v>
      </c>
      <c r="D49" s="3" t="s">
        <v>154</v>
      </c>
      <c r="E49" s="3" t="s">
        <v>153</v>
      </c>
      <c r="F49" s="3">
        <v>3</v>
      </c>
      <c r="G49" s="3">
        <v>400</v>
      </c>
      <c r="H49" s="11" t="str">
        <f t="shared" si="1"/>
        <v>Удовлетворительно</v>
      </c>
    </row>
    <row r="50" spans="1:8">
      <c r="A50" s="2">
        <v>44041</v>
      </c>
      <c r="B50" s="3" t="s">
        <v>7</v>
      </c>
      <c r="C50" s="3" t="s">
        <v>91</v>
      </c>
      <c r="D50" s="3" t="s">
        <v>154</v>
      </c>
      <c r="E50" s="3" t="s">
        <v>147</v>
      </c>
      <c r="F50" s="3">
        <v>5</v>
      </c>
      <c r="G50" s="3">
        <v>1100</v>
      </c>
      <c r="H50" s="11" t="str">
        <f t="shared" si="1"/>
        <v>Отлично</v>
      </c>
    </row>
    <row r="51" spans="1:8">
      <c r="A51" s="2">
        <v>44042</v>
      </c>
      <c r="B51" s="3" t="s">
        <v>8</v>
      </c>
      <c r="C51" s="3" t="s">
        <v>92</v>
      </c>
      <c r="D51" s="3" t="s">
        <v>157</v>
      </c>
      <c r="E51" s="3" t="s">
        <v>146</v>
      </c>
      <c r="F51" s="3">
        <v>4</v>
      </c>
      <c r="G51" s="3">
        <v>1500</v>
      </c>
      <c r="H51" s="11" t="str">
        <f t="shared" si="1"/>
        <v>Хорошо</v>
      </c>
    </row>
    <row r="52" spans="1:8">
      <c r="A52" s="2">
        <v>44042</v>
      </c>
      <c r="B52" s="3" t="s">
        <v>39</v>
      </c>
      <c r="C52" s="3" t="s">
        <v>57</v>
      </c>
      <c r="D52" s="3" t="s">
        <v>154</v>
      </c>
      <c r="E52" s="3" t="s">
        <v>153</v>
      </c>
      <c r="F52" s="3">
        <v>3</v>
      </c>
      <c r="G52" s="3">
        <v>400</v>
      </c>
      <c r="H52" s="11" t="str">
        <f t="shared" si="1"/>
        <v>Удовлетворительно</v>
      </c>
    </row>
    <row r="53" spans="1:8">
      <c r="A53" s="2">
        <v>44043</v>
      </c>
      <c r="B53" s="3" t="s">
        <v>33</v>
      </c>
      <c r="C53" s="3" t="s">
        <v>94</v>
      </c>
      <c r="D53" s="3" t="s">
        <v>154</v>
      </c>
      <c r="E53" s="3" t="s">
        <v>146</v>
      </c>
      <c r="F53" s="3">
        <v>4</v>
      </c>
      <c r="G53" s="3">
        <v>1500</v>
      </c>
      <c r="H53" s="11" t="str">
        <f t="shared" si="1"/>
        <v>Хорошо</v>
      </c>
    </row>
    <row r="54" spans="1:8">
      <c r="A54" s="2">
        <v>44043</v>
      </c>
      <c r="B54" s="3" t="s">
        <v>4</v>
      </c>
      <c r="C54" s="3" t="s">
        <v>95</v>
      </c>
      <c r="D54" s="3" t="s">
        <v>154</v>
      </c>
      <c r="E54" s="3" t="s">
        <v>149</v>
      </c>
      <c r="F54" s="3">
        <v>5</v>
      </c>
      <c r="G54" s="3">
        <v>800</v>
      </c>
      <c r="H54" s="11" t="str">
        <f t="shared" si="1"/>
        <v>Отлично</v>
      </c>
    </row>
    <row r="55" spans="1:8">
      <c r="A55" s="2">
        <v>44044</v>
      </c>
      <c r="B55" s="3" t="s">
        <v>12</v>
      </c>
      <c r="C55" s="3" t="s">
        <v>96</v>
      </c>
      <c r="D55" s="3" t="s">
        <v>158</v>
      </c>
      <c r="E55" s="3" t="s">
        <v>146</v>
      </c>
      <c r="F55" s="3">
        <v>1</v>
      </c>
      <c r="G55" s="3">
        <v>1500</v>
      </c>
      <c r="H55" s="11" t="str">
        <f t="shared" si="1"/>
        <v>Плохо</v>
      </c>
    </row>
    <row r="56" spans="1:8">
      <c r="A56" s="2">
        <v>44045</v>
      </c>
      <c r="B56" s="3" t="s">
        <v>26</v>
      </c>
      <c r="C56" s="3" t="s">
        <v>87</v>
      </c>
      <c r="D56" s="3" t="s">
        <v>156</v>
      </c>
      <c r="E56" s="3" t="s">
        <v>153</v>
      </c>
      <c r="F56" s="3">
        <v>3</v>
      </c>
      <c r="G56" s="3">
        <v>400</v>
      </c>
      <c r="H56" s="11" t="str">
        <f t="shared" si="1"/>
        <v>Удовлетворительно</v>
      </c>
    </row>
    <row r="57" spans="1:8">
      <c r="A57" s="2">
        <v>44046</v>
      </c>
      <c r="B57" s="3" t="s">
        <v>24</v>
      </c>
      <c r="C57" s="3" t="s">
        <v>98</v>
      </c>
      <c r="D57" s="3" t="s">
        <v>154</v>
      </c>
      <c r="E57" s="3" t="s">
        <v>148</v>
      </c>
      <c r="F57" s="3">
        <v>2</v>
      </c>
      <c r="G57" s="3">
        <v>1200</v>
      </c>
      <c r="H57" s="11" t="str">
        <f t="shared" si="1"/>
        <v>Недовлетворительно</v>
      </c>
    </row>
    <row r="58" spans="1:8">
      <c r="A58" s="2">
        <v>44047</v>
      </c>
      <c r="B58" s="3" t="s">
        <v>9</v>
      </c>
      <c r="C58" s="3" t="s">
        <v>46</v>
      </c>
      <c r="D58" s="3" t="s">
        <v>154</v>
      </c>
      <c r="E58" s="3" t="s">
        <v>147</v>
      </c>
      <c r="F58" s="3">
        <v>5</v>
      </c>
      <c r="G58" s="3">
        <v>1100</v>
      </c>
      <c r="H58" s="11" t="str">
        <f t="shared" si="1"/>
        <v>Отлично</v>
      </c>
    </row>
    <row r="59" spans="1:8">
      <c r="A59" s="2">
        <v>44048</v>
      </c>
      <c r="B59" s="3" t="s">
        <v>27</v>
      </c>
      <c r="C59" s="3" t="s">
        <v>54</v>
      </c>
      <c r="D59" s="3" t="s">
        <v>154</v>
      </c>
      <c r="E59" s="3" t="s">
        <v>148</v>
      </c>
      <c r="F59" s="3">
        <v>5</v>
      </c>
      <c r="G59" s="3">
        <v>1200</v>
      </c>
      <c r="H59" s="11" t="str">
        <f t="shared" si="1"/>
        <v>Отлично</v>
      </c>
    </row>
    <row r="60" spans="1:8">
      <c r="A60" s="2">
        <v>44049</v>
      </c>
      <c r="B60" s="3" t="s">
        <v>19</v>
      </c>
      <c r="C60" s="3" t="s">
        <v>58</v>
      </c>
      <c r="D60" s="3" t="s">
        <v>156</v>
      </c>
      <c r="E60" s="3" t="s">
        <v>150</v>
      </c>
      <c r="F60" s="3">
        <v>5</v>
      </c>
      <c r="G60" s="3">
        <v>1500</v>
      </c>
      <c r="H60" s="11" t="str">
        <f t="shared" si="1"/>
        <v>Отлично</v>
      </c>
    </row>
    <row r="61" spans="1:8">
      <c r="A61" s="2">
        <v>44049</v>
      </c>
      <c r="B61" s="3" t="s">
        <v>3</v>
      </c>
      <c r="C61" s="3" t="s">
        <v>102</v>
      </c>
      <c r="D61" s="3" t="s">
        <v>156</v>
      </c>
      <c r="E61" s="3" t="s">
        <v>147</v>
      </c>
      <c r="F61" s="3">
        <v>1</v>
      </c>
      <c r="G61" s="3">
        <v>1100</v>
      </c>
      <c r="H61" s="11" t="str">
        <f t="shared" si="1"/>
        <v>Плохо</v>
      </c>
    </row>
    <row r="62" spans="1:8">
      <c r="A62" s="2">
        <v>44049</v>
      </c>
      <c r="B62" s="3" t="s">
        <v>9</v>
      </c>
      <c r="C62" s="3" t="s">
        <v>46</v>
      </c>
      <c r="D62" s="3" t="s">
        <v>154</v>
      </c>
      <c r="E62" s="3" t="s">
        <v>148</v>
      </c>
      <c r="F62" s="3">
        <v>5</v>
      </c>
      <c r="G62" s="3">
        <v>1200</v>
      </c>
      <c r="H62" s="11" t="str">
        <f t="shared" si="1"/>
        <v>Отлично</v>
      </c>
    </row>
    <row r="63" spans="1:8">
      <c r="A63" s="2">
        <v>44049</v>
      </c>
      <c r="B63" s="3" t="s">
        <v>11</v>
      </c>
      <c r="C63" s="3" t="s">
        <v>104</v>
      </c>
      <c r="D63" s="3" t="s">
        <v>155</v>
      </c>
      <c r="E63" s="3" t="s">
        <v>147</v>
      </c>
      <c r="F63" s="3">
        <v>2</v>
      </c>
      <c r="G63" s="3">
        <v>1100</v>
      </c>
      <c r="H63" s="11" t="str">
        <f t="shared" si="1"/>
        <v>Недовлетворительно</v>
      </c>
    </row>
    <row r="64" spans="1:8">
      <c r="A64" s="2">
        <v>44050</v>
      </c>
      <c r="B64" s="3" t="s">
        <v>39</v>
      </c>
      <c r="C64" s="3" t="s">
        <v>57</v>
      </c>
      <c r="D64" s="3" t="s">
        <v>156</v>
      </c>
      <c r="E64" s="3" t="s">
        <v>148</v>
      </c>
      <c r="F64" s="3">
        <v>5</v>
      </c>
      <c r="G64" s="3">
        <v>1200</v>
      </c>
      <c r="H64" s="11" t="str">
        <f t="shared" si="1"/>
        <v>Отлично</v>
      </c>
    </row>
    <row r="65" spans="1:8">
      <c r="A65" s="2">
        <v>44051</v>
      </c>
      <c r="B65" s="3" t="s">
        <v>13</v>
      </c>
      <c r="C65" s="3" t="s">
        <v>106</v>
      </c>
      <c r="D65" s="3" t="s">
        <v>156</v>
      </c>
      <c r="E65" s="3" t="s">
        <v>147</v>
      </c>
      <c r="F65" s="3">
        <v>3</v>
      </c>
      <c r="G65" s="3">
        <v>1100</v>
      </c>
      <c r="H65" s="11" t="str">
        <f t="shared" si="1"/>
        <v>Удовлетворительно</v>
      </c>
    </row>
    <row r="66" spans="1:8">
      <c r="A66" s="2">
        <v>44051</v>
      </c>
      <c r="B66" s="3" t="s">
        <v>28</v>
      </c>
      <c r="C66" s="3" t="s">
        <v>56</v>
      </c>
      <c r="D66" s="3" t="s">
        <v>154</v>
      </c>
      <c r="E66" s="3" t="s">
        <v>148</v>
      </c>
      <c r="F66" s="3">
        <v>2</v>
      </c>
      <c r="G66" s="3">
        <v>1200</v>
      </c>
      <c r="H66" s="11" t="str">
        <f t="shared" ref="H66:H101" si="2">IF(F66=1,"Плохо",IF(F66=2,"Недовлетворительно",IF(F66=3,"Удовлетворительно",IF(F66=4,"Хорошо","Отлично"))))</f>
        <v>Недовлетворительно</v>
      </c>
    </row>
    <row r="67" spans="1:8">
      <c r="A67" s="2">
        <v>44052</v>
      </c>
      <c r="B67" s="3" t="s">
        <v>38</v>
      </c>
      <c r="C67" s="3" t="s">
        <v>85</v>
      </c>
      <c r="D67" s="3" t="s">
        <v>157</v>
      </c>
      <c r="E67" s="3" t="s">
        <v>151</v>
      </c>
      <c r="F67" s="3">
        <v>5</v>
      </c>
      <c r="G67" s="3">
        <v>1000</v>
      </c>
      <c r="H67" s="11" t="str">
        <f t="shared" si="2"/>
        <v>Отлично</v>
      </c>
    </row>
    <row r="68" spans="1:8">
      <c r="A68" s="2">
        <v>44052</v>
      </c>
      <c r="B68" s="3" t="s">
        <v>25</v>
      </c>
      <c r="C68" s="3" t="s">
        <v>48</v>
      </c>
      <c r="D68" s="3" t="s">
        <v>154</v>
      </c>
      <c r="E68" s="3" t="s">
        <v>152</v>
      </c>
      <c r="F68" s="3">
        <v>5</v>
      </c>
      <c r="G68" s="3">
        <v>1200</v>
      </c>
      <c r="H68" s="11" t="str">
        <f t="shared" si="2"/>
        <v>Отлично</v>
      </c>
    </row>
    <row r="69" spans="1:8">
      <c r="A69" s="2">
        <v>44053</v>
      </c>
      <c r="B69" s="3" t="s">
        <v>25</v>
      </c>
      <c r="C69" s="3" t="s">
        <v>48</v>
      </c>
      <c r="D69" s="3" t="s">
        <v>156</v>
      </c>
      <c r="E69" s="3" t="s">
        <v>150</v>
      </c>
      <c r="F69" s="3">
        <v>5</v>
      </c>
      <c r="G69" s="3">
        <v>1500</v>
      </c>
      <c r="H69" s="11" t="str">
        <f t="shared" si="2"/>
        <v>Отлично</v>
      </c>
    </row>
    <row r="70" spans="1:8">
      <c r="A70" s="2">
        <v>44053</v>
      </c>
      <c r="B70" s="3" t="s">
        <v>14</v>
      </c>
      <c r="C70" s="3" t="s">
        <v>111</v>
      </c>
      <c r="D70" s="3" t="s">
        <v>155</v>
      </c>
      <c r="E70" s="3" t="s">
        <v>150</v>
      </c>
      <c r="F70" s="3">
        <v>1</v>
      </c>
      <c r="G70" s="3">
        <v>1500</v>
      </c>
      <c r="H70" s="11" t="str">
        <f t="shared" si="2"/>
        <v>Плохо</v>
      </c>
    </row>
    <row r="71" spans="1:8">
      <c r="A71" s="2">
        <v>44053</v>
      </c>
      <c r="B71" s="3" t="s">
        <v>5</v>
      </c>
      <c r="C71" s="3" t="s">
        <v>112</v>
      </c>
      <c r="D71" s="3" t="s">
        <v>157</v>
      </c>
      <c r="E71" s="3" t="s">
        <v>151</v>
      </c>
      <c r="F71" s="3">
        <v>2</v>
      </c>
      <c r="G71" s="3">
        <v>1000</v>
      </c>
      <c r="H71" s="11" t="str">
        <f t="shared" si="2"/>
        <v>Недовлетворительно</v>
      </c>
    </row>
    <row r="72" spans="1:8">
      <c r="A72" s="2">
        <v>44053</v>
      </c>
      <c r="B72" s="3" t="s">
        <v>28</v>
      </c>
      <c r="C72" s="3" t="s">
        <v>56</v>
      </c>
      <c r="D72" s="3" t="s">
        <v>158</v>
      </c>
      <c r="E72" s="3" t="s">
        <v>150</v>
      </c>
      <c r="F72" s="3">
        <v>2</v>
      </c>
      <c r="G72" s="3">
        <v>1500</v>
      </c>
      <c r="H72" s="11" t="str">
        <f t="shared" si="2"/>
        <v>Недовлетворительно</v>
      </c>
    </row>
    <row r="73" spans="1:8">
      <c r="A73" s="2">
        <v>44054</v>
      </c>
      <c r="B73" s="3" t="s">
        <v>3</v>
      </c>
      <c r="C73" s="3" t="s">
        <v>102</v>
      </c>
      <c r="D73" s="3" t="s">
        <v>158</v>
      </c>
      <c r="E73" s="3" t="s">
        <v>148</v>
      </c>
      <c r="F73" s="3">
        <v>1</v>
      </c>
      <c r="G73" s="3">
        <v>1200</v>
      </c>
      <c r="H73" s="11" t="str">
        <f t="shared" si="2"/>
        <v>Плохо</v>
      </c>
    </row>
    <row r="74" spans="1:8">
      <c r="A74" s="2">
        <v>44054</v>
      </c>
      <c r="B74" s="3" t="s">
        <v>33</v>
      </c>
      <c r="C74" s="3" t="s">
        <v>94</v>
      </c>
      <c r="D74" s="3" t="s">
        <v>154</v>
      </c>
      <c r="E74" s="3" t="s">
        <v>151</v>
      </c>
      <c r="F74" s="3">
        <v>5</v>
      </c>
      <c r="G74" s="3">
        <v>1000</v>
      </c>
      <c r="H74" s="11" t="str">
        <f t="shared" si="2"/>
        <v>Отлично</v>
      </c>
    </row>
    <row r="75" spans="1:8">
      <c r="A75" s="2">
        <v>44055</v>
      </c>
      <c r="B75" s="3" t="s">
        <v>30</v>
      </c>
      <c r="C75" s="3" t="s">
        <v>74</v>
      </c>
      <c r="D75" s="3" t="s">
        <v>158</v>
      </c>
      <c r="E75" s="3" t="s">
        <v>146</v>
      </c>
      <c r="F75" s="3">
        <v>3</v>
      </c>
      <c r="G75" s="3">
        <v>1500</v>
      </c>
      <c r="H75" s="11" t="str">
        <f t="shared" si="2"/>
        <v>Удовлетворительно</v>
      </c>
    </row>
    <row r="76" spans="1:8">
      <c r="A76" s="2">
        <v>44056</v>
      </c>
      <c r="B76" s="3" t="s">
        <v>42</v>
      </c>
      <c r="C76" s="3" t="s">
        <v>51</v>
      </c>
      <c r="D76" s="3" t="s">
        <v>157</v>
      </c>
      <c r="E76" s="3" t="s">
        <v>150</v>
      </c>
      <c r="F76" s="3">
        <v>3</v>
      </c>
      <c r="G76" s="3">
        <v>1500</v>
      </c>
      <c r="H76" s="11" t="str">
        <f t="shared" si="2"/>
        <v>Удовлетворительно</v>
      </c>
    </row>
    <row r="77" spans="1:8">
      <c r="A77" s="2">
        <v>44057</v>
      </c>
      <c r="B77" s="3" t="s">
        <v>39</v>
      </c>
      <c r="C77" s="3" t="s">
        <v>57</v>
      </c>
      <c r="D77" s="3" t="s">
        <v>154</v>
      </c>
      <c r="E77" s="3" t="s">
        <v>151</v>
      </c>
      <c r="F77" s="3">
        <v>3</v>
      </c>
      <c r="G77" s="3">
        <v>1000</v>
      </c>
      <c r="H77" s="11" t="str">
        <f t="shared" si="2"/>
        <v>Удовлетворительно</v>
      </c>
    </row>
    <row r="78" spans="1:8">
      <c r="A78" s="2">
        <v>44058</v>
      </c>
      <c r="B78" s="3" t="s">
        <v>13</v>
      </c>
      <c r="C78" s="3" t="s">
        <v>106</v>
      </c>
      <c r="D78" s="3" t="s">
        <v>158</v>
      </c>
      <c r="E78" s="3" t="s">
        <v>152</v>
      </c>
      <c r="F78" s="3">
        <v>1</v>
      </c>
      <c r="G78" s="3">
        <v>1200</v>
      </c>
      <c r="H78" s="11" t="str">
        <f t="shared" si="2"/>
        <v>Плохо</v>
      </c>
    </row>
    <row r="79" spans="1:8">
      <c r="A79" s="2">
        <v>44058</v>
      </c>
      <c r="B79" s="3" t="s">
        <v>35</v>
      </c>
      <c r="C79" s="3" t="s">
        <v>67</v>
      </c>
      <c r="D79" s="3" t="s">
        <v>155</v>
      </c>
      <c r="E79" s="3" t="s">
        <v>152</v>
      </c>
      <c r="F79" s="3">
        <v>2</v>
      </c>
      <c r="G79" s="3">
        <v>1200</v>
      </c>
      <c r="H79" s="11" t="str">
        <f t="shared" si="2"/>
        <v>Недовлетворительно</v>
      </c>
    </row>
    <row r="80" spans="1:8">
      <c r="A80" s="2">
        <v>44059</v>
      </c>
      <c r="B80" s="3" t="s">
        <v>23</v>
      </c>
      <c r="C80" s="3" t="s">
        <v>44</v>
      </c>
      <c r="D80" s="3" t="s">
        <v>154</v>
      </c>
      <c r="E80" s="3" t="s">
        <v>151</v>
      </c>
      <c r="F80" s="3">
        <v>5</v>
      </c>
      <c r="G80" s="3">
        <v>1000</v>
      </c>
      <c r="H80" s="11" t="str">
        <f t="shared" si="2"/>
        <v>Отлично</v>
      </c>
    </row>
    <row r="81" spans="1:8">
      <c r="A81" s="2">
        <v>44059</v>
      </c>
      <c r="B81" s="3" t="s">
        <v>19</v>
      </c>
      <c r="C81" s="3" t="s">
        <v>58</v>
      </c>
      <c r="D81" s="3" t="s">
        <v>157</v>
      </c>
      <c r="E81" s="3" t="s">
        <v>153</v>
      </c>
      <c r="F81" s="3">
        <v>4</v>
      </c>
      <c r="G81" s="3">
        <v>400</v>
      </c>
      <c r="H81" s="11" t="str">
        <f t="shared" si="2"/>
        <v>Хорошо</v>
      </c>
    </row>
    <row r="82" spans="1:8">
      <c r="A82" s="2">
        <v>44060</v>
      </c>
      <c r="B82" s="3" t="s">
        <v>21</v>
      </c>
      <c r="C82" s="3" t="s">
        <v>78</v>
      </c>
      <c r="D82" s="3" t="s">
        <v>156</v>
      </c>
      <c r="E82" s="3" t="s">
        <v>147</v>
      </c>
      <c r="F82" s="3">
        <v>1</v>
      </c>
      <c r="G82" s="3">
        <v>1100</v>
      </c>
      <c r="H82" s="11" t="str">
        <f t="shared" si="2"/>
        <v>Плохо</v>
      </c>
    </row>
    <row r="83" spans="1:8">
      <c r="A83" s="2">
        <v>44061</v>
      </c>
      <c r="B83" s="3" t="s">
        <v>21</v>
      </c>
      <c r="C83" s="3" t="s">
        <v>78</v>
      </c>
      <c r="D83" s="3" t="s">
        <v>154</v>
      </c>
      <c r="E83" s="3" t="s">
        <v>146</v>
      </c>
      <c r="F83" s="3">
        <v>3</v>
      </c>
      <c r="G83" s="3">
        <v>1500</v>
      </c>
      <c r="H83" s="11" t="str">
        <f t="shared" si="2"/>
        <v>Удовлетворительно</v>
      </c>
    </row>
    <row r="84" spans="1:8">
      <c r="A84" s="2">
        <v>44062</v>
      </c>
      <c r="B84" s="3" t="s">
        <v>27</v>
      </c>
      <c r="C84" s="3" t="s">
        <v>54</v>
      </c>
      <c r="D84" s="3" t="s">
        <v>157</v>
      </c>
      <c r="E84" s="3" t="s">
        <v>153</v>
      </c>
      <c r="F84" s="3">
        <v>1</v>
      </c>
      <c r="G84" s="3">
        <v>400</v>
      </c>
      <c r="H84" s="11" t="str">
        <f t="shared" si="2"/>
        <v>Плохо</v>
      </c>
    </row>
    <row r="85" spans="1:8">
      <c r="A85" s="2">
        <v>44063</v>
      </c>
      <c r="B85" s="3" t="s">
        <v>34</v>
      </c>
      <c r="C85" s="3" t="s">
        <v>126</v>
      </c>
      <c r="D85" s="3" t="s">
        <v>158</v>
      </c>
      <c r="E85" s="3" t="s">
        <v>146</v>
      </c>
      <c r="F85" s="3">
        <v>5</v>
      </c>
      <c r="G85" s="3">
        <v>1500</v>
      </c>
      <c r="H85" s="11" t="str">
        <f t="shared" si="2"/>
        <v>Отлично</v>
      </c>
    </row>
    <row r="86" spans="1:8">
      <c r="A86" s="2">
        <v>44063</v>
      </c>
      <c r="B86" s="3" t="s">
        <v>17</v>
      </c>
      <c r="C86" s="3" t="s">
        <v>83</v>
      </c>
      <c r="D86" s="3" t="s">
        <v>155</v>
      </c>
      <c r="E86" s="3" t="s">
        <v>147</v>
      </c>
      <c r="F86" s="3">
        <v>4</v>
      </c>
      <c r="G86" s="3">
        <v>1100</v>
      </c>
      <c r="H86" s="11" t="str">
        <f t="shared" si="2"/>
        <v>Хорошо</v>
      </c>
    </row>
    <row r="87" spans="1:8">
      <c r="A87" s="2">
        <v>44063</v>
      </c>
      <c r="B87" s="3" t="s">
        <v>11</v>
      </c>
      <c r="C87" s="3" t="s">
        <v>104</v>
      </c>
      <c r="D87" s="3" t="s">
        <v>156</v>
      </c>
      <c r="E87" s="3" t="s">
        <v>151</v>
      </c>
      <c r="F87" s="3">
        <v>4</v>
      </c>
      <c r="G87" s="3">
        <v>1000</v>
      </c>
      <c r="H87" s="11" t="str">
        <f t="shared" si="2"/>
        <v>Хорошо</v>
      </c>
    </row>
    <row r="88" spans="1:8">
      <c r="A88" s="2">
        <v>44064</v>
      </c>
      <c r="B88" s="3" t="s">
        <v>41</v>
      </c>
      <c r="C88" s="3" t="s">
        <v>80</v>
      </c>
      <c r="D88" s="3" t="s">
        <v>158</v>
      </c>
      <c r="E88" s="3" t="s">
        <v>148</v>
      </c>
      <c r="F88" s="3">
        <v>4</v>
      </c>
      <c r="G88" s="3">
        <v>1200</v>
      </c>
      <c r="H88" s="11" t="str">
        <f t="shared" si="2"/>
        <v>Хорошо</v>
      </c>
    </row>
    <row r="89" spans="1:8">
      <c r="A89" s="2">
        <v>44065</v>
      </c>
      <c r="B89" s="3" t="s">
        <v>39</v>
      </c>
      <c r="C89" s="3" t="s">
        <v>57</v>
      </c>
      <c r="D89" s="3" t="s">
        <v>154</v>
      </c>
      <c r="E89" s="3" t="s">
        <v>151</v>
      </c>
      <c r="F89" s="3">
        <v>5</v>
      </c>
      <c r="G89" s="3">
        <v>1000</v>
      </c>
      <c r="H89" s="11" t="str">
        <f t="shared" si="2"/>
        <v>Отлично</v>
      </c>
    </row>
    <row r="90" spans="1:8">
      <c r="A90" s="2">
        <v>44065</v>
      </c>
      <c r="B90" s="3" t="s">
        <v>5</v>
      </c>
      <c r="C90" s="3" t="s">
        <v>112</v>
      </c>
      <c r="D90" s="3" t="s">
        <v>154</v>
      </c>
      <c r="E90" s="3" t="s">
        <v>152</v>
      </c>
      <c r="F90" s="3">
        <v>4</v>
      </c>
      <c r="G90" s="3">
        <v>1200</v>
      </c>
      <c r="H90" s="11" t="str">
        <f t="shared" si="2"/>
        <v>Хорошо</v>
      </c>
    </row>
    <row r="91" spans="1:8">
      <c r="A91" s="2">
        <v>44066</v>
      </c>
      <c r="B91" s="3" t="s">
        <v>22</v>
      </c>
      <c r="C91" s="3" t="s">
        <v>86</v>
      </c>
      <c r="D91" s="3" t="s">
        <v>156</v>
      </c>
      <c r="E91" s="3" t="s">
        <v>146</v>
      </c>
      <c r="F91" s="3">
        <v>1</v>
      </c>
      <c r="G91" s="3">
        <v>1500</v>
      </c>
      <c r="H91" s="11" t="str">
        <f t="shared" si="2"/>
        <v>Плохо</v>
      </c>
    </row>
    <row r="92" spans="1:8">
      <c r="A92" s="2">
        <v>44067</v>
      </c>
      <c r="B92" s="3" t="s">
        <v>40</v>
      </c>
      <c r="C92" s="3" t="s">
        <v>89</v>
      </c>
      <c r="D92" s="3" t="s">
        <v>157</v>
      </c>
      <c r="E92" s="3" t="s">
        <v>151</v>
      </c>
      <c r="F92" s="3">
        <v>2</v>
      </c>
      <c r="G92" s="3">
        <v>1000</v>
      </c>
      <c r="H92" s="11" t="str">
        <f t="shared" si="2"/>
        <v>Недовлетворительно</v>
      </c>
    </row>
    <row r="93" spans="1:8">
      <c r="A93" s="2">
        <v>44067</v>
      </c>
      <c r="B93" s="3" t="s">
        <v>13</v>
      </c>
      <c r="C93" s="3" t="s">
        <v>106</v>
      </c>
      <c r="D93" s="3" t="s">
        <v>157</v>
      </c>
      <c r="E93" s="3" t="s">
        <v>149</v>
      </c>
      <c r="F93" s="3">
        <v>5</v>
      </c>
      <c r="G93" s="3">
        <v>800</v>
      </c>
      <c r="H93" s="11" t="str">
        <f t="shared" si="2"/>
        <v>Отлично</v>
      </c>
    </row>
    <row r="94" spans="1:8">
      <c r="A94" s="2">
        <v>44068</v>
      </c>
      <c r="B94" s="3" t="s">
        <v>1</v>
      </c>
      <c r="C94" s="3" t="s">
        <v>45</v>
      </c>
      <c r="D94" s="3" t="s">
        <v>156</v>
      </c>
      <c r="E94" s="3" t="s">
        <v>150</v>
      </c>
      <c r="F94" s="3">
        <v>1</v>
      </c>
      <c r="G94" s="3">
        <v>1500</v>
      </c>
      <c r="H94" s="11" t="str">
        <f t="shared" si="2"/>
        <v>Плохо</v>
      </c>
    </row>
    <row r="95" spans="1:8">
      <c r="A95" s="2">
        <v>44068</v>
      </c>
      <c r="B95" s="3" t="s">
        <v>8</v>
      </c>
      <c r="C95" s="3" t="s">
        <v>92</v>
      </c>
      <c r="D95" s="3" t="s">
        <v>154</v>
      </c>
      <c r="E95" s="3" t="s">
        <v>147</v>
      </c>
      <c r="F95" s="3">
        <v>3</v>
      </c>
      <c r="G95" s="3">
        <v>1100</v>
      </c>
      <c r="H95" s="11" t="str">
        <f t="shared" si="2"/>
        <v>Удовлетворительно</v>
      </c>
    </row>
    <row r="96" spans="1:8">
      <c r="A96" s="2">
        <v>44068</v>
      </c>
      <c r="B96" s="3" t="s">
        <v>16</v>
      </c>
      <c r="C96" s="3" t="s">
        <v>60</v>
      </c>
      <c r="D96" s="3" t="s">
        <v>158</v>
      </c>
      <c r="E96" s="3" t="s">
        <v>149</v>
      </c>
      <c r="F96" s="3">
        <v>5</v>
      </c>
      <c r="G96" s="3">
        <v>800</v>
      </c>
      <c r="H96" s="11" t="str">
        <f t="shared" si="2"/>
        <v>Отлично</v>
      </c>
    </row>
    <row r="97" spans="1:8">
      <c r="A97" s="2">
        <v>44069</v>
      </c>
      <c r="B97" s="3" t="s">
        <v>42</v>
      </c>
      <c r="C97" s="3" t="s">
        <v>51</v>
      </c>
      <c r="D97" s="3" t="s">
        <v>156</v>
      </c>
      <c r="E97" s="3" t="s">
        <v>150</v>
      </c>
      <c r="F97" s="3">
        <v>4</v>
      </c>
      <c r="G97" s="3">
        <v>1500</v>
      </c>
      <c r="H97" s="11" t="str">
        <f t="shared" si="2"/>
        <v>Хорошо</v>
      </c>
    </row>
    <row r="98" spans="1:8">
      <c r="A98" s="2">
        <v>44070</v>
      </c>
      <c r="B98" s="3" t="s">
        <v>42</v>
      </c>
      <c r="C98" s="3" t="s">
        <v>51</v>
      </c>
      <c r="D98" s="3" t="s">
        <v>156</v>
      </c>
      <c r="E98" s="3" t="s">
        <v>150</v>
      </c>
      <c r="F98" s="3">
        <v>4</v>
      </c>
      <c r="G98" s="3">
        <v>1500</v>
      </c>
      <c r="H98" s="11" t="str">
        <f t="shared" si="2"/>
        <v>Хорошо</v>
      </c>
    </row>
    <row r="99" spans="1:8">
      <c r="A99" s="2">
        <v>44070</v>
      </c>
      <c r="B99" s="3" t="s">
        <v>17</v>
      </c>
      <c r="C99" s="3" t="s">
        <v>83</v>
      </c>
      <c r="D99" s="3" t="s">
        <v>156</v>
      </c>
      <c r="E99" s="3" t="s">
        <v>150</v>
      </c>
      <c r="F99" s="3">
        <v>3</v>
      </c>
      <c r="G99" s="3">
        <v>1500</v>
      </c>
      <c r="H99" s="11" t="str">
        <f t="shared" si="2"/>
        <v>Удовлетворительно</v>
      </c>
    </row>
    <row r="100" spans="1:8">
      <c r="A100" s="2">
        <v>44071</v>
      </c>
      <c r="B100" s="3" t="s">
        <v>17</v>
      </c>
      <c r="C100" s="3" t="s">
        <v>83</v>
      </c>
      <c r="D100" s="3" t="s">
        <v>155</v>
      </c>
      <c r="E100" s="3" t="s">
        <v>146</v>
      </c>
      <c r="F100" s="3">
        <v>4</v>
      </c>
      <c r="G100" s="3">
        <v>1500</v>
      </c>
      <c r="H100" s="11" t="str">
        <f t="shared" si="2"/>
        <v>Хорошо</v>
      </c>
    </row>
    <row r="101" spans="1:8">
      <c r="A101" s="2">
        <v>44071</v>
      </c>
      <c r="B101" s="3" t="s">
        <v>3</v>
      </c>
      <c r="C101" s="3" t="s">
        <v>102</v>
      </c>
      <c r="D101" s="3" t="s">
        <v>158</v>
      </c>
      <c r="E101" s="3" t="s">
        <v>149</v>
      </c>
      <c r="F101" s="3">
        <v>4</v>
      </c>
      <c r="G101" s="3">
        <v>800</v>
      </c>
      <c r="H101" s="11" t="str">
        <f t="shared" si="2"/>
        <v>Хорошо</v>
      </c>
    </row>
  </sheetData>
  <dataValidations count="1">
    <dataValidation type="list" allowBlank="1" showInputMessage="1" showErrorMessage="1" sqref="J2" xr:uid="{B6D4B4B4-700B-40DE-A155-9EB7AC40B376}">
      <formula1>$R$1:$R$42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00CE-8C76-449C-9CBC-1EC16B2E4C6C}">
  <dimension ref="A1:J101"/>
  <sheetViews>
    <sheetView zoomScale="74" zoomScaleNormal="74" workbookViewId="0">
      <selection activeCell="J8" sqref="J8"/>
    </sheetView>
  </sheetViews>
  <sheetFormatPr defaultRowHeight="14.5"/>
  <cols>
    <col min="1" max="1" width="13.1796875" customWidth="1"/>
    <col min="2" max="2" width="20.26953125" bestFit="1" customWidth="1"/>
    <col min="3" max="3" width="18.26953125" customWidth="1"/>
    <col min="4" max="4" width="18.54296875" customWidth="1"/>
    <col min="5" max="5" width="30.453125" bestFit="1" customWidth="1"/>
    <col min="6" max="6" width="9.7265625" customWidth="1"/>
    <col min="9" max="9" width="64.7265625" customWidth="1"/>
    <col min="10" max="10" width="10.1796875" bestFit="1" customWidth="1"/>
  </cols>
  <sheetData>
    <row r="1" spans="1:10" ht="29.5" thickBot="1">
      <c r="A1" s="10" t="s">
        <v>0</v>
      </c>
      <c r="B1" s="10" t="s">
        <v>143</v>
      </c>
      <c r="C1" s="10" t="s">
        <v>159</v>
      </c>
      <c r="D1" s="10" t="s">
        <v>144</v>
      </c>
      <c r="E1" s="10" t="s">
        <v>145</v>
      </c>
      <c r="F1" s="10" t="s">
        <v>160</v>
      </c>
      <c r="G1" s="10" t="s">
        <v>166</v>
      </c>
    </row>
    <row r="2" spans="1:10" ht="15" thickBot="1">
      <c r="A2" s="2">
        <v>44013</v>
      </c>
      <c r="B2" s="3" t="s">
        <v>18</v>
      </c>
      <c r="C2" s="3" t="s">
        <v>43</v>
      </c>
      <c r="D2" s="3" t="s">
        <v>157</v>
      </c>
      <c r="E2" s="3" t="s">
        <v>149</v>
      </c>
      <c r="F2" s="3">
        <v>5</v>
      </c>
      <c r="G2" s="3">
        <v>800</v>
      </c>
      <c r="I2" s="9" t="s">
        <v>173</v>
      </c>
      <c r="J2" s="8">
        <f t="array" ref="J2">MIN(IF(Имя_мастера=I3,Оценка))</f>
        <v>3</v>
      </c>
    </row>
    <row r="3" spans="1:10" ht="15" thickBot="1">
      <c r="A3" s="2">
        <v>44014</v>
      </c>
      <c r="B3" s="3" t="s">
        <v>23</v>
      </c>
      <c r="C3" s="3" t="s">
        <v>44</v>
      </c>
      <c r="D3" s="3" t="s">
        <v>157</v>
      </c>
      <c r="E3" s="3" t="s">
        <v>150</v>
      </c>
      <c r="F3" s="3">
        <v>4</v>
      </c>
      <c r="G3" s="3">
        <v>1500</v>
      </c>
      <c r="I3" t="s">
        <v>154</v>
      </c>
    </row>
    <row r="4" spans="1:10" ht="15" thickBot="1">
      <c r="A4" s="2">
        <v>44014</v>
      </c>
      <c r="B4" s="3" t="s">
        <v>1</v>
      </c>
      <c r="C4" s="3" t="s">
        <v>45</v>
      </c>
      <c r="D4" s="3" t="s">
        <v>158</v>
      </c>
      <c r="E4" s="3" t="s">
        <v>148</v>
      </c>
      <c r="F4" s="3">
        <v>4</v>
      </c>
      <c r="G4" s="3">
        <v>1200</v>
      </c>
      <c r="I4" s="9" t="s">
        <v>172</v>
      </c>
      <c r="J4" s="8">
        <f t="array" ref="J4">MIN(IF((Имя_мастера=I3)*(Услуга="Мужская стрижка"),Оценка))</f>
        <v>4</v>
      </c>
    </row>
    <row r="5" spans="1:10" ht="15" thickBot="1">
      <c r="A5" s="2">
        <v>44015</v>
      </c>
      <c r="B5" s="3" t="s">
        <v>9</v>
      </c>
      <c r="C5" s="3" t="s">
        <v>46</v>
      </c>
      <c r="D5" s="3" t="s">
        <v>154</v>
      </c>
      <c r="E5" s="3" t="s">
        <v>153</v>
      </c>
      <c r="F5" s="3">
        <v>5</v>
      </c>
      <c r="G5" s="3">
        <v>400</v>
      </c>
    </row>
    <row r="6" spans="1:10" ht="15" thickBot="1">
      <c r="A6" s="2">
        <v>44015</v>
      </c>
      <c r="B6" s="3" t="s">
        <v>10</v>
      </c>
      <c r="C6" s="3" t="s">
        <v>47</v>
      </c>
      <c r="D6" s="3" t="s">
        <v>155</v>
      </c>
      <c r="E6" s="3" t="s">
        <v>148</v>
      </c>
      <c r="F6" s="3">
        <v>2</v>
      </c>
      <c r="G6" s="3">
        <v>1200</v>
      </c>
      <c r="I6" s="9" t="s">
        <v>171</v>
      </c>
      <c r="J6" s="8">
        <f t="array" ref="J6">SUM(--(Оценка=5))</f>
        <v>32</v>
      </c>
    </row>
    <row r="7" spans="1:10" ht="15" thickBot="1">
      <c r="A7" s="2">
        <v>44015</v>
      </c>
      <c r="B7" s="3" t="s">
        <v>25</v>
      </c>
      <c r="C7" s="3" t="s">
        <v>48</v>
      </c>
      <c r="D7" s="3" t="s">
        <v>157</v>
      </c>
      <c r="E7" s="3" t="s">
        <v>152</v>
      </c>
      <c r="F7" s="3">
        <v>5</v>
      </c>
      <c r="G7" s="3">
        <v>1200</v>
      </c>
    </row>
    <row r="8" spans="1:10" ht="15" thickBot="1">
      <c r="A8" s="2">
        <v>44016</v>
      </c>
      <c r="B8" s="3" t="s">
        <v>20</v>
      </c>
      <c r="C8" s="3" t="s">
        <v>49</v>
      </c>
      <c r="D8" s="3" t="s">
        <v>157</v>
      </c>
      <c r="E8" s="3" t="s">
        <v>147</v>
      </c>
      <c r="F8" s="3">
        <v>4</v>
      </c>
      <c r="G8" s="3">
        <v>1100</v>
      </c>
      <c r="I8" s="9" t="s">
        <v>170</v>
      </c>
      <c r="J8" s="8">
        <f t="array" ref="J8">SUM((имя_клиента="Даниил Богданов")*(Имя_мастера="Анна Кудрявцева"))</f>
        <v>3</v>
      </c>
    </row>
    <row r="9" spans="1:10">
      <c r="A9" s="2">
        <v>44017</v>
      </c>
      <c r="B9" s="3" t="s">
        <v>31</v>
      </c>
      <c r="C9" s="3" t="s">
        <v>50</v>
      </c>
      <c r="D9" s="3" t="s">
        <v>157</v>
      </c>
      <c r="E9" s="3" t="s">
        <v>146</v>
      </c>
      <c r="F9" s="3">
        <v>2</v>
      </c>
      <c r="G9" s="3">
        <v>1500</v>
      </c>
    </row>
    <row r="10" spans="1:10">
      <c r="A10" s="2">
        <v>44018</v>
      </c>
      <c r="B10" s="3" t="s">
        <v>42</v>
      </c>
      <c r="C10" s="3" t="s">
        <v>51</v>
      </c>
      <c r="D10" s="3" t="s">
        <v>157</v>
      </c>
      <c r="E10" s="3" t="s">
        <v>148</v>
      </c>
      <c r="F10" s="3">
        <v>1</v>
      </c>
      <c r="G10" s="3">
        <v>1200</v>
      </c>
    </row>
    <row r="11" spans="1:10">
      <c r="A11" s="2">
        <v>44019</v>
      </c>
      <c r="B11" s="3" t="s">
        <v>2</v>
      </c>
      <c r="C11" s="3" t="s">
        <v>52</v>
      </c>
      <c r="D11" s="3" t="s">
        <v>155</v>
      </c>
      <c r="E11" s="3" t="s">
        <v>146</v>
      </c>
      <c r="F11" s="3">
        <v>4</v>
      </c>
      <c r="G11" s="3">
        <v>1500</v>
      </c>
    </row>
    <row r="12" spans="1:10">
      <c r="A12" s="2">
        <v>44020</v>
      </c>
      <c r="B12" s="3" t="s">
        <v>18</v>
      </c>
      <c r="C12" s="3" t="s">
        <v>53</v>
      </c>
      <c r="D12" s="3" t="s">
        <v>154</v>
      </c>
      <c r="E12" s="3" t="s">
        <v>148</v>
      </c>
      <c r="F12" s="3">
        <v>3</v>
      </c>
      <c r="G12" s="3">
        <v>1200</v>
      </c>
    </row>
    <row r="13" spans="1:10">
      <c r="A13" s="2">
        <v>44020</v>
      </c>
      <c r="B13" s="3" t="s">
        <v>27</v>
      </c>
      <c r="C13" s="3" t="s">
        <v>54</v>
      </c>
      <c r="D13" s="3" t="s">
        <v>155</v>
      </c>
      <c r="E13" s="3" t="s">
        <v>146</v>
      </c>
      <c r="F13" s="3">
        <v>4</v>
      </c>
      <c r="G13" s="3">
        <v>1500</v>
      </c>
    </row>
    <row r="14" spans="1:10">
      <c r="A14" s="2">
        <v>44021</v>
      </c>
      <c r="B14" s="3" t="s">
        <v>27</v>
      </c>
      <c r="C14" s="3" t="s">
        <v>55</v>
      </c>
      <c r="D14" s="3" t="s">
        <v>158</v>
      </c>
      <c r="E14" s="3" t="s">
        <v>146</v>
      </c>
      <c r="F14" s="3">
        <v>1</v>
      </c>
      <c r="G14" s="3">
        <v>1500</v>
      </c>
    </row>
    <row r="15" spans="1:10">
      <c r="A15" s="2">
        <v>44022</v>
      </c>
      <c r="B15" s="3" t="s">
        <v>28</v>
      </c>
      <c r="C15" s="3" t="s">
        <v>56</v>
      </c>
      <c r="D15" s="3" t="s">
        <v>158</v>
      </c>
      <c r="E15" s="3" t="s">
        <v>151</v>
      </c>
      <c r="F15" s="3">
        <v>3</v>
      </c>
      <c r="G15" s="3">
        <v>1000</v>
      </c>
    </row>
    <row r="16" spans="1:10">
      <c r="A16" s="2">
        <v>44023</v>
      </c>
      <c r="B16" s="3" t="s">
        <v>39</v>
      </c>
      <c r="C16" s="3" t="s">
        <v>57</v>
      </c>
      <c r="D16" s="3" t="s">
        <v>156</v>
      </c>
      <c r="E16" s="3" t="s">
        <v>151</v>
      </c>
      <c r="F16" s="3">
        <v>2</v>
      </c>
      <c r="G16" s="3">
        <v>1000</v>
      </c>
    </row>
    <row r="17" spans="1:7">
      <c r="A17" s="2">
        <v>44024</v>
      </c>
      <c r="B17" s="3" t="s">
        <v>19</v>
      </c>
      <c r="C17" s="3" t="s">
        <v>58</v>
      </c>
      <c r="D17" s="3" t="s">
        <v>154</v>
      </c>
      <c r="E17" s="3" t="s">
        <v>152</v>
      </c>
      <c r="F17" s="3">
        <v>5</v>
      </c>
      <c r="G17" s="3">
        <v>1200</v>
      </c>
    </row>
    <row r="18" spans="1:7">
      <c r="A18" s="2">
        <v>44024</v>
      </c>
      <c r="B18" s="3" t="s">
        <v>32</v>
      </c>
      <c r="C18" s="3" t="s">
        <v>59</v>
      </c>
      <c r="D18" s="3" t="s">
        <v>157</v>
      </c>
      <c r="E18" s="3" t="s">
        <v>148</v>
      </c>
      <c r="F18" s="3">
        <v>3</v>
      </c>
      <c r="G18" s="3">
        <v>1200</v>
      </c>
    </row>
    <row r="19" spans="1:7">
      <c r="A19" s="2">
        <v>44025</v>
      </c>
      <c r="B19" s="3" t="s">
        <v>16</v>
      </c>
      <c r="C19" s="3" t="s">
        <v>60</v>
      </c>
      <c r="D19" s="3" t="s">
        <v>158</v>
      </c>
      <c r="E19" s="3" t="s">
        <v>150</v>
      </c>
      <c r="F19" s="3">
        <v>5</v>
      </c>
      <c r="G19" s="3">
        <v>1500</v>
      </c>
    </row>
    <row r="20" spans="1:7">
      <c r="A20" s="2">
        <v>44026</v>
      </c>
      <c r="B20" s="3" t="s">
        <v>6</v>
      </c>
      <c r="C20" s="3" t="s">
        <v>61</v>
      </c>
      <c r="D20" s="3" t="s">
        <v>157</v>
      </c>
      <c r="E20" s="3" t="s">
        <v>146</v>
      </c>
      <c r="F20" s="3">
        <v>3</v>
      </c>
      <c r="G20" s="3">
        <v>1500</v>
      </c>
    </row>
    <row r="21" spans="1:7">
      <c r="A21" s="2">
        <v>44026</v>
      </c>
      <c r="B21" s="3" t="s">
        <v>19</v>
      </c>
      <c r="C21" s="3" t="s">
        <v>62</v>
      </c>
      <c r="D21" s="3" t="s">
        <v>154</v>
      </c>
      <c r="E21" s="3" t="s">
        <v>150</v>
      </c>
      <c r="F21" s="3">
        <v>5</v>
      </c>
      <c r="G21" s="3">
        <v>1500</v>
      </c>
    </row>
    <row r="22" spans="1:7">
      <c r="A22" s="2">
        <v>44027</v>
      </c>
      <c r="B22" s="3" t="s">
        <v>16</v>
      </c>
      <c r="C22" s="3" t="s">
        <v>63</v>
      </c>
      <c r="D22" s="3" t="s">
        <v>158</v>
      </c>
      <c r="E22" s="3" t="s">
        <v>149</v>
      </c>
      <c r="F22" s="3">
        <v>4</v>
      </c>
      <c r="G22" s="3">
        <v>800</v>
      </c>
    </row>
    <row r="23" spans="1:7">
      <c r="A23" s="2">
        <v>44028</v>
      </c>
      <c r="B23" s="3" t="s">
        <v>10</v>
      </c>
      <c r="C23" s="3" t="s">
        <v>64</v>
      </c>
      <c r="D23" s="3" t="s">
        <v>155</v>
      </c>
      <c r="E23" s="3" t="s">
        <v>146</v>
      </c>
      <c r="F23" s="3">
        <v>5</v>
      </c>
      <c r="G23" s="3">
        <v>1500</v>
      </c>
    </row>
    <row r="24" spans="1:7">
      <c r="A24" s="2">
        <v>44028</v>
      </c>
      <c r="B24" s="3" t="s">
        <v>37</v>
      </c>
      <c r="C24" s="3" t="s">
        <v>65</v>
      </c>
      <c r="D24" s="3" t="s">
        <v>155</v>
      </c>
      <c r="E24" s="3" t="s">
        <v>153</v>
      </c>
      <c r="F24" s="3">
        <v>1</v>
      </c>
      <c r="G24" s="3">
        <v>400</v>
      </c>
    </row>
    <row r="25" spans="1:7">
      <c r="A25" s="2">
        <v>44028</v>
      </c>
      <c r="B25" s="3" t="s">
        <v>29</v>
      </c>
      <c r="C25" s="3" t="s">
        <v>66</v>
      </c>
      <c r="D25" s="3" t="s">
        <v>158</v>
      </c>
      <c r="E25" s="3" t="s">
        <v>146</v>
      </c>
      <c r="F25" s="3">
        <v>5</v>
      </c>
      <c r="G25" s="3">
        <v>1500</v>
      </c>
    </row>
    <row r="26" spans="1:7">
      <c r="A26" s="2">
        <v>44029</v>
      </c>
      <c r="B26" s="3" t="s">
        <v>35</v>
      </c>
      <c r="C26" s="3" t="s">
        <v>67</v>
      </c>
      <c r="D26" s="3" t="s">
        <v>154</v>
      </c>
      <c r="E26" s="3" t="s">
        <v>147</v>
      </c>
      <c r="F26" s="3">
        <v>3</v>
      </c>
      <c r="G26" s="3">
        <v>1100</v>
      </c>
    </row>
    <row r="27" spans="1:7">
      <c r="A27" s="2">
        <v>44030</v>
      </c>
      <c r="B27" s="3" t="s">
        <v>25</v>
      </c>
      <c r="C27" s="3" t="s">
        <v>68</v>
      </c>
      <c r="D27" s="3" t="s">
        <v>154</v>
      </c>
      <c r="E27" s="3" t="s">
        <v>146</v>
      </c>
      <c r="F27" s="3">
        <v>5</v>
      </c>
      <c r="G27" s="3">
        <v>1500</v>
      </c>
    </row>
    <row r="28" spans="1:7">
      <c r="A28" s="2">
        <v>44031</v>
      </c>
      <c r="B28" s="3" t="s">
        <v>1</v>
      </c>
      <c r="C28" s="3" t="s">
        <v>69</v>
      </c>
      <c r="D28" s="3" t="s">
        <v>157</v>
      </c>
      <c r="E28" s="3" t="s">
        <v>149</v>
      </c>
      <c r="F28" s="3">
        <v>1</v>
      </c>
      <c r="G28" s="3">
        <v>800</v>
      </c>
    </row>
    <row r="29" spans="1:7">
      <c r="A29" s="2">
        <v>44031</v>
      </c>
      <c r="B29" s="3" t="s">
        <v>28</v>
      </c>
      <c r="C29" s="3" t="s">
        <v>70</v>
      </c>
      <c r="D29" s="3" t="s">
        <v>154</v>
      </c>
      <c r="E29" s="3" t="s">
        <v>146</v>
      </c>
      <c r="F29" s="3">
        <v>5</v>
      </c>
      <c r="G29" s="3">
        <v>1500</v>
      </c>
    </row>
    <row r="30" spans="1:7">
      <c r="A30" s="2">
        <v>44032</v>
      </c>
      <c r="B30" s="3" t="s">
        <v>36</v>
      </c>
      <c r="C30" s="3" t="s">
        <v>71</v>
      </c>
      <c r="D30" s="3" t="s">
        <v>157</v>
      </c>
      <c r="E30" s="3" t="s">
        <v>148</v>
      </c>
      <c r="F30" s="3">
        <v>3</v>
      </c>
      <c r="G30" s="3">
        <v>1200</v>
      </c>
    </row>
    <row r="31" spans="1:7">
      <c r="A31" s="2">
        <v>44032</v>
      </c>
      <c r="B31" s="3" t="s">
        <v>39</v>
      </c>
      <c r="C31" s="3" t="s">
        <v>72</v>
      </c>
      <c r="D31" s="3" t="s">
        <v>154</v>
      </c>
      <c r="E31" s="3" t="s">
        <v>152</v>
      </c>
      <c r="F31" s="3">
        <v>5</v>
      </c>
      <c r="G31" s="3">
        <v>1200</v>
      </c>
    </row>
    <row r="32" spans="1:7">
      <c r="A32" s="2">
        <v>44032</v>
      </c>
      <c r="B32" s="3" t="s">
        <v>35</v>
      </c>
      <c r="C32" s="3" t="s">
        <v>73</v>
      </c>
      <c r="D32" s="3" t="s">
        <v>157</v>
      </c>
      <c r="E32" s="3" t="s">
        <v>151</v>
      </c>
      <c r="F32" s="3">
        <v>5</v>
      </c>
      <c r="G32" s="3">
        <v>1000</v>
      </c>
    </row>
    <row r="33" spans="1:7">
      <c r="A33" s="2">
        <v>44033</v>
      </c>
      <c r="B33" s="3" t="s">
        <v>30</v>
      </c>
      <c r="C33" s="3" t="s">
        <v>74</v>
      </c>
      <c r="D33" s="3" t="s">
        <v>157</v>
      </c>
      <c r="E33" s="3" t="s">
        <v>153</v>
      </c>
      <c r="F33" s="3">
        <v>4</v>
      </c>
      <c r="G33" s="3">
        <v>400</v>
      </c>
    </row>
    <row r="34" spans="1:7">
      <c r="A34" s="2">
        <v>44033</v>
      </c>
      <c r="B34" s="3" t="s">
        <v>1</v>
      </c>
      <c r="C34" s="3" t="s">
        <v>75</v>
      </c>
      <c r="D34" s="3" t="s">
        <v>154</v>
      </c>
      <c r="E34" s="3" t="s">
        <v>153</v>
      </c>
      <c r="F34" s="3">
        <v>3</v>
      </c>
      <c r="G34" s="3">
        <v>400</v>
      </c>
    </row>
    <row r="35" spans="1:7">
      <c r="A35" s="2">
        <v>44034</v>
      </c>
      <c r="B35" s="3" t="s">
        <v>28</v>
      </c>
      <c r="C35" s="3" t="s">
        <v>76</v>
      </c>
      <c r="D35" s="3" t="s">
        <v>157</v>
      </c>
      <c r="E35" s="3" t="s">
        <v>153</v>
      </c>
      <c r="F35" s="3">
        <v>1</v>
      </c>
      <c r="G35" s="3">
        <v>400</v>
      </c>
    </row>
    <row r="36" spans="1:7">
      <c r="A36" s="2">
        <v>44035</v>
      </c>
      <c r="B36" s="3" t="s">
        <v>15</v>
      </c>
      <c r="C36" s="3" t="s">
        <v>77</v>
      </c>
      <c r="D36" s="3" t="s">
        <v>156</v>
      </c>
      <c r="E36" s="3" t="s">
        <v>153</v>
      </c>
      <c r="F36" s="3">
        <v>3</v>
      </c>
      <c r="G36" s="3">
        <v>400</v>
      </c>
    </row>
    <row r="37" spans="1:7">
      <c r="A37" s="2">
        <v>44036</v>
      </c>
      <c r="B37" s="3" t="s">
        <v>21</v>
      </c>
      <c r="C37" s="3" t="s">
        <v>78</v>
      </c>
      <c r="D37" s="3" t="s">
        <v>158</v>
      </c>
      <c r="E37" s="3" t="s">
        <v>153</v>
      </c>
      <c r="F37" s="3">
        <v>4</v>
      </c>
      <c r="G37" s="3">
        <v>400</v>
      </c>
    </row>
    <row r="38" spans="1:7">
      <c r="A38" s="2">
        <v>44036</v>
      </c>
      <c r="B38" s="3" t="s">
        <v>16</v>
      </c>
      <c r="C38" s="3" t="s">
        <v>79</v>
      </c>
      <c r="D38" s="3" t="s">
        <v>154</v>
      </c>
      <c r="E38" s="3" t="s">
        <v>148</v>
      </c>
      <c r="F38" s="3">
        <v>5</v>
      </c>
      <c r="G38" s="3">
        <v>1200</v>
      </c>
    </row>
    <row r="39" spans="1:7">
      <c r="A39" s="2">
        <v>44037</v>
      </c>
      <c r="B39" s="3" t="s">
        <v>41</v>
      </c>
      <c r="C39" s="3" t="s">
        <v>80</v>
      </c>
      <c r="D39" s="3" t="s">
        <v>156</v>
      </c>
      <c r="E39" s="3" t="s">
        <v>148</v>
      </c>
      <c r="F39" s="3">
        <v>2</v>
      </c>
      <c r="G39" s="3">
        <v>1200</v>
      </c>
    </row>
    <row r="40" spans="1:7">
      <c r="A40" s="2">
        <v>44037</v>
      </c>
      <c r="B40" s="3" t="s">
        <v>15</v>
      </c>
      <c r="C40" s="3" t="s">
        <v>81</v>
      </c>
      <c r="D40" s="3" t="s">
        <v>157</v>
      </c>
      <c r="E40" s="3" t="s">
        <v>150</v>
      </c>
      <c r="F40" s="3">
        <v>4</v>
      </c>
      <c r="G40" s="3">
        <v>1500</v>
      </c>
    </row>
    <row r="41" spans="1:7">
      <c r="A41" s="2">
        <v>44037</v>
      </c>
      <c r="B41" s="3" t="s">
        <v>20</v>
      </c>
      <c r="C41" s="3" t="s">
        <v>82</v>
      </c>
      <c r="D41" s="3" t="s">
        <v>154</v>
      </c>
      <c r="E41" s="3" t="s">
        <v>146</v>
      </c>
      <c r="F41" s="3">
        <v>5</v>
      </c>
      <c r="G41" s="3">
        <v>1500</v>
      </c>
    </row>
    <row r="42" spans="1:7">
      <c r="A42" s="2">
        <v>44037</v>
      </c>
      <c r="B42" s="3" t="s">
        <v>17</v>
      </c>
      <c r="C42" s="3" t="s">
        <v>83</v>
      </c>
      <c r="D42" s="3" t="s">
        <v>156</v>
      </c>
      <c r="E42" s="3" t="s">
        <v>147</v>
      </c>
      <c r="F42" s="3">
        <v>3</v>
      </c>
      <c r="G42" s="3">
        <v>1100</v>
      </c>
    </row>
    <row r="43" spans="1:7">
      <c r="A43" s="2">
        <v>44038</v>
      </c>
      <c r="B43" s="3" t="s">
        <v>32</v>
      </c>
      <c r="C43" s="3" t="s">
        <v>84</v>
      </c>
      <c r="D43" s="3" t="s">
        <v>156</v>
      </c>
      <c r="E43" s="3" t="s">
        <v>147</v>
      </c>
      <c r="F43" s="3">
        <v>3</v>
      </c>
      <c r="G43" s="3">
        <v>1100</v>
      </c>
    </row>
    <row r="44" spans="1:7">
      <c r="A44" s="2">
        <v>44039</v>
      </c>
      <c r="B44" s="3" t="s">
        <v>38</v>
      </c>
      <c r="C44" s="3" t="s">
        <v>85</v>
      </c>
      <c r="D44" s="3" t="s">
        <v>156</v>
      </c>
      <c r="E44" s="3" t="s">
        <v>152</v>
      </c>
      <c r="F44" s="3">
        <v>2</v>
      </c>
      <c r="G44" s="3">
        <v>1200</v>
      </c>
    </row>
    <row r="45" spans="1:7">
      <c r="A45" s="2">
        <v>44039</v>
      </c>
      <c r="B45" s="3" t="s">
        <v>22</v>
      </c>
      <c r="C45" s="3" t="s">
        <v>86</v>
      </c>
      <c r="D45" s="3" t="s">
        <v>156</v>
      </c>
      <c r="E45" s="3" t="s">
        <v>146</v>
      </c>
      <c r="F45" s="3">
        <v>5</v>
      </c>
      <c r="G45" s="3">
        <v>1500</v>
      </c>
    </row>
    <row r="46" spans="1:7">
      <c r="A46" s="2">
        <v>44039</v>
      </c>
      <c r="B46" s="3" t="s">
        <v>26</v>
      </c>
      <c r="C46" s="3" t="s">
        <v>87</v>
      </c>
      <c r="D46" s="3" t="s">
        <v>156</v>
      </c>
      <c r="E46" s="3" t="s">
        <v>151</v>
      </c>
      <c r="F46" s="3">
        <v>3</v>
      </c>
      <c r="G46" s="3">
        <v>1000</v>
      </c>
    </row>
    <row r="47" spans="1:7">
      <c r="A47" s="2">
        <v>44040</v>
      </c>
      <c r="B47" s="3" t="s">
        <v>16</v>
      </c>
      <c r="C47" s="3" t="s">
        <v>88</v>
      </c>
      <c r="D47" s="3" t="s">
        <v>156</v>
      </c>
      <c r="E47" s="3" t="s">
        <v>147</v>
      </c>
      <c r="F47" s="3">
        <v>3</v>
      </c>
      <c r="G47" s="3">
        <v>1100</v>
      </c>
    </row>
    <row r="48" spans="1:7">
      <c r="A48" s="2">
        <v>44040</v>
      </c>
      <c r="B48" s="3" t="s">
        <v>40</v>
      </c>
      <c r="C48" s="3" t="s">
        <v>89</v>
      </c>
      <c r="D48" s="3" t="s">
        <v>157</v>
      </c>
      <c r="E48" s="3" t="s">
        <v>150</v>
      </c>
      <c r="F48" s="3">
        <v>5</v>
      </c>
      <c r="G48" s="3">
        <v>1500</v>
      </c>
    </row>
    <row r="49" spans="1:7">
      <c r="A49" s="2">
        <v>44040</v>
      </c>
      <c r="B49" s="3" t="s">
        <v>28</v>
      </c>
      <c r="C49" s="3" t="s">
        <v>90</v>
      </c>
      <c r="D49" s="3" t="s">
        <v>154</v>
      </c>
      <c r="E49" s="3" t="s">
        <v>153</v>
      </c>
      <c r="F49" s="3">
        <v>3</v>
      </c>
      <c r="G49" s="3">
        <v>400</v>
      </c>
    </row>
    <row r="50" spans="1:7">
      <c r="A50" s="2">
        <v>44041</v>
      </c>
      <c r="B50" s="3" t="s">
        <v>7</v>
      </c>
      <c r="C50" s="3" t="s">
        <v>91</v>
      </c>
      <c r="D50" s="3" t="s">
        <v>154</v>
      </c>
      <c r="E50" s="3" t="s">
        <v>147</v>
      </c>
      <c r="F50" s="3">
        <v>5</v>
      </c>
      <c r="G50" s="3">
        <v>1100</v>
      </c>
    </row>
    <row r="51" spans="1:7">
      <c r="A51" s="2">
        <v>44042</v>
      </c>
      <c r="B51" s="3" t="s">
        <v>8</v>
      </c>
      <c r="C51" s="3" t="s">
        <v>92</v>
      </c>
      <c r="D51" s="3" t="s">
        <v>157</v>
      </c>
      <c r="E51" s="3" t="s">
        <v>146</v>
      </c>
      <c r="F51" s="3">
        <v>4</v>
      </c>
      <c r="G51" s="3">
        <v>1500</v>
      </c>
    </row>
    <row r="52" spans="1:7">
      <c r="A52" s="2">
        <v>44042</v>
      </c>
      <c r="B52" s="3" t="s">
        <v>39</v>
      </c>
      <c r="C52" s="3" t="s">
        <v>93</v>
      </c>
      <c r="D52" s="3" t="s">
        <v>154</v>
      </c>
      <c r="E52" s="3" t="s">
        <v>153</v>
      </c>
      <c r="F52" s="3">
        <v>3</v>
      </c>
      <c r="G52" s="3">
        <v>400</v>
      </c>
    </row>
    <row r="53" spans="1:7">
      <c r="A53" s="2">
        <v>44043</v>
      </c>
      <c r="B53" s="3" t="s">
        <v>33</v>
      </c>
      <c r="C53" s="3" t="s">
        <v>94</v>
      </c>
      <c r="D53" s="3" t="s">
        <v>154</v>
      </c>
      <c r="E53" s="3" t="s">
        <v>146</v>
      </c>
      <c r="F53" s="3">
        <v>4</v>
      </c>
      <c r="G53" s="3">
        <v>1500</v>
      </c>
    </row>
    <row r="54" spans="1:7">
      <c r="A54" s="2">
        <v>44043</v>
      </c>
      <c r="B54" s="3" t="s">
        <v>4</v>
      </c>
      <c r="C54" s="3" t="s">
        <v>95</v>
      </c>
      <c r="D54" s="3" t="s">
        <v>154</v>
      </c>
      <c r="E54" s="3" t="s">
        <v>149</v>
      </c>
      <c r="F54" s="3">
        <v>5</v>
      </c>
      <c r="G54" s="3">
        <v>800</v>
      </c>
    </row>
    <row r="55" spans="1:7">
      <c r="A55" s="2">
        <v>44044</v>
      </c>
      <c r="B55" s="3" t="s">
        <v>12</v>
      </c>
      <c r="C55" s="3" t="s">
        <v>96</v>
      </c>
      <c r="D55" s="3" t="s">
        <v>158</v>
      </c>
      <c r="E55" s="3" t="s">
        <v>146</v>
      </c>
      <c r="F55" s="3">
        <v>1</v>
      </c>
      <c r="G55" s="3">
        <v>1500</v>
      </c>
    </row>
    <row r="56" spans="1:7">
      <c r="A56" s="2">
        <v>44045</v>
      </c>
      <c r="B56" s="3" t="s">
        <v>26</v>
      </c>
      <c r="C56" s="3" t="s">
        <v>97</v>
      </c>
      <c r="D56" s="3" t="s">
        <v>156</v>
      </c>
      <c r="E56" s="3" t="s">
        <v>153</v>
      </c>
      <c r="F56" s="3">
        <v>3</v>
      </c>
      <c r="G56" s="3">
        <v>400</v>
      </c>
    </row>
    <row r="57" spans="1:7">
      <c r="A57" s="2">
        <v>44046</v>
      </c>
      <c r="B57" s="3" t="s">
        <v>24</v>
      </c>
      <c r="C57" s="3" t="s">
        <v>98</v>
      </c>
      <c r="D57" s="3" t="s">
        <v>154</v>
      </c>
      <c r="E57" s="3" t="s">
        <v>148</v>
      </c>
      <c r="F57" s="3">
        <v>3</v>
      </c>
      <c r="G57" s="3">
        <v>1200</v>
      </c>
    </row>
    <row r="58" spans="1:7">
      <c r="A58" s="2">
        <v>44047</v>
      </c>
      <c r="B58" s="3" t="s">
        <v>9</v>
      </c>
      <c r="C58" s="3" t="s">
        <v>99</v>
      </c>
      <c r="D58" s="3" t="s">
        <v>154</v>
      </c>
      <c r="E58" s="3" t="s">
        <v>147</v>
      </c>
      <c r="F58" s="3">
        <v>5</v>
      </c>
      <c r="G58" s="3">
        <v>1100</v>
      </c>
    </row>
    <row r="59" spans="1:7">
      <c r="A59" s="2">
        <v>44048</v>
      </c>
      <c r="B59" s="3" t="s">
        <v>27</v>
      </c>
      <c r="C59" s="3" t="s">
        <v>100</v>
      </c>
      <c r="D59" s="3" t="s">
        <v>154</v>
      </c>
      <c r="E59" s="3" t="s">
        <v>148</v>
      </c>
      <c r="F59" s="3">
        <v>5</v>
      </c>
      <c r="G59" s="3">
        <v>1200</v>
      </c>
    </row>
    <row r="60" spans="1:7">
      <c r="A60" s="2">
        <v>44049</v>
      </c>
      <c r="B60" s="3" t="s">
        <v>19</v>
      </c>
      <c r="C60" s="3" t="s">
        <v>101</v>
      </c>
      <c r="D60" s="3" t="s">
        <v>156</v>
      </c>
      <c r="E60" s="3" t="s">
        <v>150</v>
      </c>
      <c r="F60" s="3">
        <v>5</v>
      </c>
      <c r="G60" s="3">
        <v>1500</v>
      </c>
    </row>
    <row r="61" spans="1:7">
      <c r="A61" s="2">
        <v>44049</v>
      </c>
      <c r="B61" s="3" t="s">
        <v>3</v>
      </c>
      <c r="C61" s="3" t="s">
        <v>102</v>
      </c>
      <c r="D61" s="3" t="s">
        <v>156</v>
      </c>
      <c r="E61" s="3" t="s">
        <v>147</v>
      </c>
      <c r="F61" s="3">
        <v>1</v>
      </c>
      <c r="G61" s="3">
        <v>1100</v>
      </c>
    </row>
    <row r="62" spans="1:7">
      <c r="A62" s="2">
        <v>44049</v>
      </c>
      <c r="B62" s="3" t="s">
        <v>9</v>
      </c>
      <c r="C62" s="3" t="s">
        <v>103</v>
      </c>
      <c r="D62" s="3" t="s">
        <v>154</v>
      </c>
      <c r="E62" s="3" t="s">
        <v>148</v>
      </c>
      <c r="F62" s="3">
        <v>5</v>
      </c>
      <c r="G62" s="3">
        <v>1200</v>
      </c>
    </row>
    <row r="63" spans="1:7">
      <c r="A63" s="2">
        <v>44049</v>
      </c>
      <c r="B63" s="3" t="s">
        <v>11</v>
      </c>
      <c r="C63" s="3" t="s">
        <v>104</v>
      </c>
      <c r="D63" s="3" t="s">
        <v>155</v>
      </c>
      <c r="E63" s="3" t="s">
        <v>147</v>
      </c>
      <c r="F63" s="3">
        <v>2</v>
      </c>
      <c r="G63" s="3">
        <v>1100</v>
      </c>
    </row>
    <row r="64" spans="1:7">
      <c r="A64" s="2">
        <v>44050</v>
      </c>
      <c r="B64" s="3" t="s">
        <v>39</v>
      </c>
      <c r="C64" s="3" t="s">
        <v>105</v>
      </c>
      <c r="D64" s="3" t="s">
        <v>156</v>
      </c>
      <c r="E64" s="3" t="s">
        <v>148</v>
      </c>
      <c r="F64" s="3">
        <v>5</v>
      </c>
      <c r="G64" s="3">
        <v>1200</v>
      </c>
    </row>
    <row r="65" spans="1:7">
      <c r="A65" s="2">
        <v>44051</v>
      </c>
      <c r="B65" s="3" t="s">
        <v>13</v>
      </c>
      <c r="C65" s="3" t="s">
        <v>106</v>
      </c>
      <c r="D65" s="3" t="s">
        <v>156</v>
      </c>
      <c r="E65" s="3" t="s">
        <v>147</v>
      </c>
      <c r="F65" s="3">
        <v>3</v>
      </c>
      <c r="G65" s="3">
        <v>1100</v>
      </c>
    </row>
    <row r="66" spans="1:7">
      <c r="A66" s="2">
        <v>44051</v>
      </c>
      <c r="B66" s="3" t="s">
        <v>28</v>
      </c>
      <c r="C66" s="3" t="s">
        <v>107</v>
      </c>
      <c r="D66" s="3" t="s">
        <v>154</v>
      </c>
      <c r="E66" s="3" t="s">
        <v>148</v>
      </c>
      <c r="F66" s="3">
        <v>3</v>
      </c>
      <c r="G66" s="3">
        <v>1200</v>
      </c>
    </row>
    <row r="67" spans="1:7">
      <c r="A67" s="2">
        <v>44052</v>
      </c>
      <c r="B67" s="3" t="s">
        <v>38</v>
      </c>
      <c r="C67" s="3" t="s">
        <v>108</v>
      </c>
      <c r="D67" s="3" t="s">
        <v>157</v>
      </c>
      <c r="E67" s="3" t="s">
        <v>151</v>
      </c>
      <c r="F67" s="3">
        <v>5</v>
      </c>
      <c r="G67" s="3">
        <v>1000</v>
      </c>
    </row>
    <row r="68" spans="1:7">
      <c r="A68" s="2">
        <v>44052</v>
      </c>
      <c r="B68" s="3" t="s">
        <v>25</v>
      </c>
      <c r="C68" s="3" t="s">
        <v>109</v>
      </c>
      <c r="D68" s="3" t="s">
        <v>154</v>
      </c>
      <c r="E68" s="3" t="s">
        <v>152</v>
      </c>
      <c r="F68" s="3">
        <v>5</v>
      </c>
      <c r="G68" s="3">
        <v>1200</v>
      </c>
    </row>
    <row r="69" spans="1:7">
      <c r="A69" s="2">
        <v>44053</v>
      </c>
      <c r="B69" s="3" t="s">
        <v>25</v>
      </c>
      <c r="C69" s="3" t="s">
        <v>110</v>
      </c>
      <c r="D69" s="3" t="s">
        <v>156</v>
      </c>
      <c r="E69" s="3" t="s">
        <v>150</v>
      </c>
      <c r="F69" s="3">
        <v>5</v>
      </c>
      <c r="G69" s="3">
        <v>1500</v>
      </c>
    </row>
    <row r="70" spans="1:7">
      <c r="A70" s="2">
        <v>44053</v>
      </c>
      <c r="B70" s="3" t="s">
        <v>14</v>
      </c>
      <c r="C70" s="3" t="s">
        <v>111</v>
      </c>
      <c r="D70" s="3" t="s">
        <v>155</v>
      </c>
      <c r="E70" s="3" t="s">
        <v>150</v>
      </c>
      <c r="F70" s="3">
        <v>1</v>
      </c>
      <c r="G70" s="3">
        <v>1500</v>
      </c>
    </row>
    <row r="71" spans="1:7">
      <c r="A71" s="2">
        <v>44053</v>
      </c>
      <c r="B71" s="3" t="s">
        <v>5</v>
      </c>
      <c r="C71" s="3" t="s">
        <v>112</v>
      </c>
      <c r="D71" s="3" t="s">
        <v>157</v>
      </c>
      <c r="E71" s="3" t="s">
        <v>151</v>
      </c>
      <c r="F71" s="3">
        <v>2</v>
      </c>
      <c r="G71" s="3">
        <v>1000</v>
      </c>
    </row>
    <row r="72" spans="1:7">
      <c r="A72" s="2">
        <v>44053</v>
      </c>
      <c r="B72" s="3" t="s">
        <v>28</v>
      </c>
      <c r="C72" s="3" t="s">
        <v>113</v>
      </c>
      <c r="D72" s="3" t="s">
        <v>158</v>
      </c>
      <c r="E72" s="3" t="s">
        <v>150</v>
      </c>
      <c r="F72" s="3">
        <v>2</v>
      </c>
      <c r="G72" s="3">
        <v>1500</v>
      </c>
    </row>
    <row r="73" spans="1:7">
      <c r="A73" s="2">
        <v>44054</v>
      </c>
      <c r="B73" s="3" t="s">
        <v>3</v>
      </c>
      <c r="C73" s="3" t="s">
        <v>114</v>
      </c>
      <c r="D73" s="3" t="s">
        <v>158</v>
      </c>
      <c r="E73" s="3" t="s">
        <v>148</v>
      </c>
      <c r="F73" s="3">
        <v>1</v>
      </c>
      <c r="G73" s="3">
        <v>1200</v>
      </c>
    </row>
    <row r="74" spans="1:7">
      <c r="A74" s="2">
        <v>44054</v>
      </c>
      <c r="B74" s="3" t="s">
        <v>33</v>
      </c>
      <c r="C74" s="3" t="s">
        <v>115</v>
      </c>
      <c r="D74" s="3" t="s">
        <v>154</v>
      </c>
      <c r="E74" s="3" t="s">
        <v>151</v>
      </c>
      <c r="F74" s="3">
        <v>5</v>
      </c>
      <c r="G74" s="3">
        <v>1000</v>
      </c>
    </row>
    <row r="75" spans="1:7">
      <c r="A75" s="2">
        <v>44055</v>
      </c>
      <c r="B75" s="3" t="s">
        <v>30</v>
      </c>
      <c r="C75" s="3" t="s">
        <v>116</v>
      </c>
      <c r="D75" s="3" t="s">
        <v>158</v>
      </c>
      <c r="E75" s="3" t="s">
        <v>146</v>
      </c>
      <c r="F75" s="3">
        <v>3</v>
      </c>
      <c r="G75" s="3">
        <v>1500</v>
      </c>
    </row>
    <row r="76" spans="1:7">
      <c r="A76" s="2">
        <v>44056</v>
      </c>
      <c r="B76" s="3" t="s">
        <v>42</v>
      </c>
      <c r="C76" s="3" t="s">
        <v>117</v>
      </c>
      <c r="D76" s="3" t="s">
        <v>157</v>
      </c>
      <c r="E76" s="3" t="s">
        <v>150</v>
      </c>
      <c r="F76" s="3">
        <v>3</v>
      </c>
      <c r="G76" s="3">
        <v>1500</v>
      </c>
    </row>
    <row r="77" spans="1:7">
      <c r="A77" s="2">
        <v>44057</v>
      </c>
      <c r="B77" s="3" t="s">
        <v>39</v>
      </c>
      <c r="C77" s="3" t="s">
        <v>118</v>
      </c>
      <c r="D77" s="3" t="s">
        <v>154</v>
      </c>
      <c r="E77" s="3" t="s">
        <v>151</v>
      </c>
      <c r="F77" s="3">
        <v>3</v>
      </c>
      <c r="G77" s="3">
        <v>1000</v>
      </c>
    </row>
    <row r="78" spans="1:7">
      <c r="A78" s="2">
        <v>44058</v>
      </c>
      <c r="B78" s="3" t="s">
        <v>13</v>
      </c>
      <c r="C78" s="3" t="s">
        <v>119</v>
      </c>
      <c r="D78" s="3" t="s">
        <v>158</v>
      </c>
      <c r="E78" s="3" t="s">
        <v>152</v>
      </c>
      <c r="F78" s="3">
        <v>1</v>
      </c>
      <c r="G78" s="3">
        <v>1200</v>
      </c>
    </row>
    <row r="79" spans="1:7">
      <c r="A79" s="2">
        <v>44058</v>
      </c>
      <c r="B79" s="3" t="s">
        <v>35</v>
      </c>
      <c r="C79" s="3" t="s">
        <v>120</v>
      </c>
      <c r="D79" s="3" t="s">
        <v>155</v>
      </c>
      <c r="E79" s="3" t="s">
        <v>152</v>
      </c>
      <c r="F79" s="3">
        <v>2</v>
      </c>
      <c r="G79" s="3">
        <v>1200</v>
      </c>
    </row>
    <row r="80" spans="1:7">
      <c r="A80" s="2">
        <v>44059</v>
      </c>
      <c r="B80" s="3" t="s">
        <v>23</v>
      </c>
      <c r="C80" s="3" t="s">
        <v>121</v>
      </c>
      <c r="D80" s="3" t="s">
        <v>154</v>
      </c>
      <c r="E80" s="3" t="s">
        <v>151</v>
      </c>
      <c r="F80" s="3">
        <v>5</v>
      </c>
      <c r="G80" s="3">
        <v>1000</v>
      </c>
    </row>
    <row r="81" spans="1:7">
      <c r="A81" s="2">
        <v>44059</v>
      </c>
      <c r="B81" s="3" t="s">
        <v>19</v>
      </c>
      <c r="C81" s="3" t="s">
        <v>122</v>
      </c>
      <c r="D81" s="3" t="s">
        <v>157</v>
      </c>
      <c r="E81" s="3" t="s">
        <v>153</v>
      </c>
      <c r="F81" s="3">
        <v>4</v>
      </c>
      <c r="G81" s="3">
        <v>400</v>
      </c>
    </row>
    <row r="82" spans="1:7">
      <c r="A82" s="2">
        <v>44060</v>
      </c>
      <c r="B82" s="3" t="s">
        <v>21</v>
      </c>
      <c r="C82" s="3" t="s">
        <v>123</v>
      </c>
      <c r="D82" s="3" t="s">
        <v>156</v>
      </c>
      <c r="E82" s="3" t="s">
        <v>147</v>
      </c>
      <c r="F82" s="3">
        <v>1</v>
      </c>
      <c r="G82" s="3">
        <v>1100</v>
      </c>
    </row>
    <row r="83" spans="1:7">
      <c r="A83" s="2">
        <v>44061</v>
      </c>
      <c r="B83" s="3" t="s">
        <v>21</v>
      </c>
      <c r="C83" s="3" t="s">
        <v>124</v>
      </c>
      <c r="D83" s="3" t="s">
        <v>154</v>
      </c>
      <c r="E83" s="3" t="s">
        <v>146</v>
      </c>
      <c r="F83" s="3">
        <v>4</v>
      </c>
      <c r="G83" s="3">
        <v>1500</v>
      </c>
    </row>
    <row r="84" spans="1:7">
      <c r="A84" s="2">
        <v>44062</v>
      </c>
      <c r="B84" s="3" t="s">
        <v>27</v>
      </c>
      <c r="C84" s="3" t="s">
        <v>125</v>
      </c>
      <c r="D84" s="3" t="s">
        <v>157</v>
      </c>
      <c r="E84" s="3" t="s">
        <v>153</v>
      </c>
      <c r="F84" s="3">
        <v>1</v>
      </c>
      <c r="G84" s="3">
        <v>400</v>
      </c>
    </row>
    <row r="85" spans="1:7">
      <c r="A85" s="2">
        <v>44063</v>
      </c>
      <c r="B85" s="3" t="s">
        <v>34</v>
      </c>
      <c r="C85" s="3" t="s">
        <v>126</v>
      </c>
      <c r="D85" s="3" t="s">
        <v>158</v>
      </c>
      <c r="E85" s="3" t="s">
        <v>146</v>
      </c>
      <c r="F85" s="3">
        <v>5</v>
      </c>
      <c r="G85" s="3">
        <v>1500</v>
      </c>
    </row>
    <row r="86" spans="1:7">
      <c r="A86" s="2">
        <v>44063</v>
      </c>
      <c r="B86" s="3" t="s">
        <v>17</v>
      </c>
      <c r="C86" s="3" t="s">
        <v>127</v>
      </c>
      <c r="D86" s="3" t="s">
        <v>155</v>
      </c>
      <c r="E86" s="3" t="s">
        <v>147</v>
      </c>
      <c r="F86" s="3">
        <v>4</v>
      </c>
      <c r="G86" s="3">
        <v>1100</v>
      </c>
    </row>
    <row r="87" spans="1:7">
      <c r="A87" s="2">
        <v>44063</v>
      </c>
      <c r="B87" s="3" t="s">
        <v>11</v>
      </c>
      <c r="C87" s="3" t="s">
        <v>128</v>
      </c>
      <c r="D87" s="3" t="s">
        <v>156</v>
      </c>
      <c r="E87" s="3" t="s">
        <v>151</v>
      </c>
      <c r="F87" s="3">
        <v>4</v>
      </c>
      <c r="G87" s="3">
        <v>1000</v>
      </c>
    </row>
    <row r="88" spans="1:7">
      <c r="A88" s="2">
        <v>44064</v>
      </c>
      <c r="B88" s="3" t="s">
        <v>41</v>
      </c>
      <c r="C88" s="3" t="s">
        <v>129</v>
      </c>
      <c r="D88" s="3" t="s">
        <v>158</v>
      </c>
      <c r="E88" s="3" t="s">
        <v>148</v>
      </c>
      <c r="F88" s="3">
        <v>4</v>
      </c>
      <c r="G88" s="3">
        <v>1200</v>
      </c>
    </row>
    <row r="89" spans="1:7">
      <c r="A89" s="2">
        <v>44065</v>
      </c>
      <c r="B89" s="3" t="s">
        <v>39</v>
      </c>
      <c r="C89" s="3" t="s">
        <v>130</v>
      </c>
      <c r="D89" s="3" t="s">
        <v>154</v>
      </c>
      <c r="E89" s="3" t="s">
        <v>151</v>
      </c>
      <c r="F89" s="3">
        <v>5</v>
      </c>
      <c r="G89" s="3">
        <v>1000</v>
      </c>
    </row>
    <row r="90" spans="1:7">
      <c r="A90" s="2">
        <v>44065</v>
      </c>
      <c r="B90" s="3" t="s">
        <v>5</v>
      </c>
      <c r="C90" s="3" t="s">
        <v>131</v>
      </c>
      <c r="D90" s="3" t="s">
        <v>154</v>
      </c>
      <c r="E90" s="3" t="s">
        <v>152</v>
      </c>
      <c r="F90" s="3">
        <v>4</v>
      </c>
      <c r="G90" s="3">
        <v>1200</v>
      </c>
    </row>
    <row r="91" spans="1:7">
      <c r="A91" s="2">
        <v>44066</v>
      </c>
      <c r="B91" s="3" t="s">
        <v>22</v>
      </c>
      <c r="C91" s="3" t="s">
        <v>132</v>
      </c>
      <c r="D91" s="3" t="s">
        <v>156</v>
      </c>
      <c r="E91" s="3" t="s">
        <v>146</v>
      </c>
      <c r="F91" s="3">
        <v>1</v>
      </c>
      <c r="G91" s="3">
        <v>1500</v>
      </c>
    </row>
    <row r="92" spans="1:7">
      <c r="A92" s="2">
        <v>44067</v>
      </c>
      <c r="B92" s="3" t="s">
        <v>40</v>
      </c>
      <c r="C92" s="3" t="s">
        <v>133</v>
      </c>
      <c r="D92" s="3" t="s">
        <v>157</v>
      </c>
      <c r="E92" s="3" t="s">
        <v>151</v>
      </c>
      <c r="F92" s="3">
        <v>2</v>
      </c>
      <c r="G92" s="3">
        <v>1000</v>
      </c>
    </row>
    <row r="93" spans="1:7">
      <c r="A93" s="2">
        <v>44067</v>
      </c>
      <c r="B93" s="3" t="s">
        <v>13</v>
      </c>
      <c r="C93" s="3" t="s">
        <v>134</v>
      </c>
      <c r="D93" s="3" t="s">
        <v>157</v>
      </c>
      <c r="E93" s="3" t="s">
        <v>149</v>
      </c>
      <c r="F93" s="3">
        <v>5</v>
      </c>
      <c r="G93" s="3">
        <v>800</v>
      </c>
    </row>
    <row r="94" spans="1:7">
      <c r="A94" s="2">
        <v>44068</v>
      </c>
      <c r="B94" s="3" t="s">
        <v>1</v>
      </c>
      <c r="C94" s="3" t="s">
        <v>135</v>
      </c>
      <c r="D94" s="3" t="s">
        <v>156</v>
      </c>
      <c r="E94" s="3" t="s">
        <v>150</v>
      </c>
      <c r="F94" s="3">
        <v>1</v>
      </c>
      <c r="G94" s="3">
        <v>1500</v>
      </c>
    </row>
    <row r="95" spans="1:7">
      <c r="A95" s="2">
        <v>44068</v>
      </c>
      <c r="B95" s="3" t="s">
        <v>8</v>
      </c>
      <c r="C95" s="3" t="s">
        <v>136</v>
      </c>
      <c r="D95" s="3" t="s">
        <v>154</v>
      </c>
      <c r="E95" s="3" t="s">
        <v>147</v>
      </c>
      <c r="F95" s="3">
        <v>3</v>
      </c>
      <c r="G95" s="3">
        <v>1100</v>
      </c>
    </row>
    <row r="96" spans="1:7">
      <c r="A96" s="2">
        <v>44068</v>
      </c>
      <c r="B96" s="3" t="s">
        <v>16</v>
      </c>
      <c r="C96" s="3" t="s">
        <v>137</v>
      </c>
      <c r="D96" s="3" t="s">
        <v>158</v>
      </c>
      <c r="E96" s="3" t="s">
        <v>149</v>
      </c>
      <c r="F96" s="3">
        <v>5</v>
      </c>
      <c r="G96" s="3">
        <v>800</v>
      </c>
    </row>
    <row r="97" spans="1:7">
      <c r="A97" s="2">
        <v>44069</v>
      </c>
      <c r="B97" s="3" t="s">
        <v>42</v>
      </c>
      <c r="C97" s="3" t="s">
        <v>138</v>
      </c>
      <c r="D97" s="3" t="s">
        <v>156</v>
      </c>
      <c r="E97" s="3" t="s">
        <v>150</v>
      </c>
      <c r="F97" s="3">
        <v>4</v>
      </c>
      <c r="G97" s="3">
        <v>1500</v>
      </c>
    </row>
    <row r="98" spans="1:7">
      <c r="A98" s="2">
        <v>44070</v>
      </c>
      <c r="B98" s="3" t="s">
        <v>42</v>
      </c>
      <c r="C98" s="3" t="s">
        <v>139</v>
      </c>
      <c r="D98" s="3" t="s">
        <v>156</v>
      </c>
      <c r="E98" s="3" t="s">
        <v>150</v>
      </c>
      <c r="F98" s="3">
        <v>4</v>
      </c>
      <c r="G98" s="3">
        <v>1500</v>
      </c>
    </row>
    <row r="99" spans="1:7">
      <c r="A99" s="2">
        <v>44070</v>
      </c>
      <c r="B99" s="3" t="s">
        <v>17</v>
      </c>
      <c r="C99" s="3" t="s">
        <v>140</v>
      </c>
      <c r="D99" s="3" t="s">
        <v>156</v>
      </c>
      <c r="E99" s="3" t="s">
        <v>150</v>
      </c>
      <c r="F99" s="3">
        <v>3</v>
      </c>
      <c r="G99" s="3">
        <v>1500</v>
      </c>
    </row>
    <row r="100" spans="1:7">
      <c r="A100" s="2">
        <v>44070</v>
      </c>
      <c r="B100" s="3" t="s">
        <v>17</v>
      </c>
      <c r="C100" s="3" t="s">
        <v>141</v>
      </c>
      <c r="D100" s="3" t="s">
        <v>155</v>
      </c>
      <c r="E100" s="3" t="s">
        <v>146</v>
      </c>
      <c r="F100" s="3">
        <v>4</v>
      </c>
      <c r="G100" s="3">
        <v>1500</v>
      </c>
    </row>
    <row r="101" spans="1:7">
      <c r="A101" s="2">
        <v>44071</v>
      </c>
      <c r="B101" s="3" t="s">
        <v>3</v>
      </c>
      <c r="C101" s="3" t="s">
        <v>142</v>
      </c>
      <c r="D101" s="3" t="s">
        <v>158</v>
      </c>
      <c r="E101" s="3" t="s">
        <v>149</v>
      </c>
      <c r="F101" s="3">
        <v>4</v>
      </c>
      <c r="G101" s="3">
        <v>800</v>
      </c>
    </row>
  </sheetData>
  <autoFilter ref="A1:G101" xr:uid="{C7E8A010-BB45-4D28-93DD-E684DF66B658}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8D38-714E-4B4E-9F55-FF9E45602DC3}">
  <dimension ref="A2:T45"/>
  <sheetViews>
    <sheetView showGridLines="0" tabSelected="1" zoomScale="110" zoomScaleNormal="110" workbookViewId="0">
      <selection activeCell="C36" sqref="C36"/>
    </sheetView>
  </sheetViews>
  <sheetFormatPr defaultColWidth="9.1796875" defaultRowHeight="12.5"/>
  <cols>
    <col min="1" max="1" width="12.36328125" style="18" customWidth="1"/>
    <col min="2" max="13" width="9.1796875" style="18"/>
    <col min="14" max="14" width="9.90625" style="18" bestFit="1" customWidth="1"/>
    <col min="15" max="16384" width="9.1796875" style="18"/>
  </cols>
  <sheetData>
    <row r="2" spans="1:20" ht="18.5">
      <c r="A2" s="34" t="s">
        <v>216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19"/>
      <c r="M2" s="19"/>
      <c r="N2" s="19"/>
      <c r="O2" s="19"/>
      <c r="P2" s="19"/>
      <c r="Q2" s="19"/>
      <c r="R2" s="19"/>
      <c r="S2" s="19"/>
      <c r="T2" s="19"/>
    </row>
    <row r="3" spans="1:20" ht="11" customHeight="1">
      <c r="A3" s="33"/>
      <c r="B3" s="32"/>
      <c r="C3" s="32"/>
      <c r="D3" s="32"/>
      <c r="E3" s="32"/>
      <c r="F3" s="32"/>
      <c r="G3" s="32"/>
      <c r="H3" s="32"/>
      <c r="I3" s="32"/>
      <c r="J3" s="32"/>
      <c r="K3" s="32"/>
      <c r="L3" s="19"/>
      <c r="M3" s="19"/>
      <c r="N3" s="19"/>
      <c r="O3" s="19"/>
      <c r="P3" s="19"/>
      <c r="Q3" s="19"/>
      <c r="R3" s="19"/>
      <c r="S3" s="19"/>
      <c r="T3" s="19"/>
    </row>
    <row r="4" spans="1:20" ht="15.5">
      <c r="A4" s="30" t="s">
        <v>215</v>
      </c>
      <c r="B4" s="56"/>
      <c r="C4" s="56"/>
      <c r="D4" s="56"/>
      <c r="E4" s="56"/>
      <c r="F4" s="56"/>
      <c r="G4" s="56"/>
      <c r="H4" s="56"/>
      <c r="I4" s="56"/>
      <c r="J4" s="29"/>
      <c r="K4" s="29"/>
      <c r="L4" s="19"/>
      <c r="M4" s="19"/>
      <c r="N4" s="19"/>
      <c r="O4" s="19"/>
      <c r="P4" s="19"/>
      <c r="Q4" s="19"/>
      <c r="R4" s="19"/>
      <c r="S4" s="19"/>
      <c r="T4" s="19"/>
    </row>
    <row r="5" spans="1:20" ht="15.5">
      <c r="A5" s="54" t="s">
        <v>214</v>
      </c>
      <c r="B5" s="55"/>
      <c r="C5" s="54"/>
      <c r="D5" s="54"/>
      <c r="E5" s="54"/>
      <c r="F5" s="30"/>
      <c r="G5" s="30"/>
      <c r="H5" s="30"/>
      <c r="I5" s="30"/>
      <c r="J5" s="29"/>
      <c r="K5" s="29"/>
      <c r="L5" s="19"/>
      <c r="M5" s="19"/>
      <c r="N5" s="19"/>
      <c r="O5" s="19"/>
      <c r="P5" s="19"/>
      <c r="Q5" s="19"/>
      <c r="R5" s="19"/>
      <c r="S5" s="19"/>
      <c r="T5" s="19"/>
    </row>
    <row r="6" spans="1:20" ht="15.5">
      <c r="A6" s="30"/>
      <c r="B6" s="30"/>
      <c r="C6" s="30"/>
      <c r="D6" s="30"/>
      <c r="E6" s="30"/>
      <c r="F6" s="30"/>
      <c r="G6" s="30"/>
      <c r="H6" s="30"/>
      <c r="I6" s="3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52">
      <c r="A7" s="53" t="s">
        <v>213</v>
      </c>
      <c r="B7" s="53" t="s">
        <v>212</v>
      </c>
      <c r="C7" s="53" t="s">
        <v>211</v>
      </c>
      <c r="D7" s="52" t="s">
        <v>210</v>
      </c>
      <c r="E7" s="52" t="s">
        <v>209</v>
      </c>
      <c r="F7" s="51"/>
      <c r="G7" s="51"/>
      <c r="H7" s="51"/>
      <c r="I7" s="51"/>
      <c r="J7" s="51"/>
      <c r="K7" s="51"/>
      <c r="L7" s="19"/>
      <c r="M7" s="19"/>
      <c r="N7" s="19"/>
      <c r="O7" s="19"/>
      <c r="P7" s="19"/>
      <c r="Q7" s="19"/>
      <c r="R7" s="19"/>
      <c r="S7" s="19"/>
      <c r="T7" s="19"/>
    </row>
    <row r="8" spans="1:20" ht="13">
      <c r="A8" s="26" t="s">
        <v>183</v>
      </c>
      <c r="B8" s="50">
        <v>10000</v>
      </c>
      <c r="C8" s="50">
        <v>9735</v>
      </c>
      <c r="D8" s="47">
        <f>C8/B8</f>
        <v>0.97350000000000003</v>
      </c>
      <c r="E8" s="46">
        <f>D8/(17/22)</f>
        <v>1.2598235294117648</v>
      </c>
      <c r="F8" s="19"/>
      <c r="G8" s="21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ht="13">
      <c r="A9" s="26" t="s">
        <v>182</v>
      </c>
      <c r="B9" s="50">
        <v>8500</v>
      </c>
      <c r="C9" s="50">
        <v>5900</v>
      </c>
      <c r="D9" s="47">
        <f>C9/B9</f>
        <v>0.69411764705882351</v>
      </c>
      <c r="E9" s="46">
        <f>D9/(17/22)</f>
        <v>0.89826989619377162</v>
      </c>
      <c r="F9" s="19"/>
      <c r="G9" s="21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 ht="13">
      <c r="A10" s="26" t="s">
        <v>181</v>
      </c>
      <c r="B10" s="50">
        <v>2000</v>
      </c>
      <c r="C10" s="50">
        <v>857</v>
      </c>
      <c r="D10" s="47">
        <f>C10/B10</f>
        <v>0.42849999999999999</v>
      </c>
      <c r="E10" s="46">
        <f>D10/(17/22)</f>
        <v>0.55452941176470594</v>
      </c>
      <c r="F10" s="19"/>
      <c r="G10" s="21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ht="13">
      <c r="A11" s="26" t="s">
        <v>180</v>
      </c>
      <c r="B11" s="50">
        <v>6000</v>
      </c>
      <c r="C11" s="50">
        <v>5980</v>
      </c>
      <c r="D11" s="47">
        <f>C11/B11</f>
        <v>0.9966666666666667</v>
      </c>
      <c r="E11" s="46">
        <f>D11/(17/22)</f>
        <v>1.2898039215686274</v>
      </c>
      <c r="F11" s="19"/>
      <c r="G11" s="21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ht="13">
      <c r="A12" s="26" t="s">
        <v>179</v>
      </c>
      <c r="B12" s="50">
        <v>1800</v>
      </c>
      <c r="C12" s="50">
        <v>1700</v>
      </c>
      <c r="D12" s="47">
        <f>C12/B12</f>
        <v>0.94444444444444442</v>
      </c>
      <c r="E12" s="46">
        <f>D12/(17/22)</f>
        <v>1.2222222222222223</v>
      </c>
      <c r="F12" s="19"/>
      <c r="G12" s="21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ht="13">
      <c r="A13" s="26" t="s">
        <v>178</v>
      </c>
      <c r="B13" s="50">
        <v>12000</v>
      </c>
      <c r="C13" s="50">
        <v>5678</v>
      </c>
      <c r="D13" s="47">
        <f>C13/B13</f>
        <v>0.47316666666666668</v>
      </c>
      <c r="E13" s="46">
        <f>D13/(17/22)</f>
        <v>0.6123333333333334</v>
      </c>
      <c r="F13" s="19"/>
      <c r="G13" s="21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ht="13">
      <c r="A14" s="49" t="s">
        <v>208</v>
      </c>
      <c r="B14" s="48">
        <f>SUM(B8:B13)</f>
        <v>40300</v>
      </c>
      <c r="C14" s="48">
        <f>SUM(C8:C13)</f>
        <v>29850</v>
      </c>
      <c r="D14" s="47">
        <f>C14/B14</f>
        <v>0.74069478908188591</v>
      </c>
      <c r="E14" s="46">
        <f>D14/(17/22)</f>
        <v>0.95854619763538174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 ht="13">
      <c r="A15" s="19"/>
      <c r="B15" s="4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ht="1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s="31" customFormat="1" ht="18.5">
      <c r="A17" s="34" t="s">
        <v>207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1:20" s="31" customFormat="1" ht="13" customHeight="1">
      <c r="A18" s="33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spans="1:20" s="43" customFormat="1" ht="15.5">
      <c r="A19" s="44" t="s">
        <v>206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</row>
    <row r="20" spans="1:20" ht="1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s="40" customFormat="1" ht="13">
      <c r="A21" s="28" t="s">
        <v>200</v>
      </c>
      <c r="B21" s="28" t="s">
        <v>199</v>
      </c>
      <c r="C21" s="28" t="s">
        <v>198</v>
      </c>
      <c r="D21" s="28" t="s">
        <v>197</v>
      </c>
      <c r="E21" s="28" t="s">
        <v>196</v>
      </c>
      <c r="F21" s="28" t="s">
        <v>195</v>
      </c>
      <c r="G21" s="28" t="s">
        <v>194</v>
      </c>
      <c r="H21" s="28" t="s">
        <v>193</v>
      </c>
      <c r="I21" s="28" t="s">
        <v>192</v>
      </c>
      <c r="J21" s="28" t="s">
        <v>191</v>
      </c>
      <c r="K21" s="28" t="s">
        <v>190</v>
      </c>
      <c r="L21" s="28" t="s">
        <v>189</v>
      </c>
      <c r="M21" s="28" t="s">
        <v>188</v>
      </c>
      <c r="N21" s="42" t="s">
        <v>205</v>
      </c>
      <c r="O21" s="42" t="s">
        <v>204</v>
      </c>
      <c r="P21" s="41"/>
      <c r="Q21" s="41"/>
      <c r="R21" s="41"/>
      <c r="S21" s="41"/>
      <c r="T21" s="41"/>
    </row>
    <row r="22" spans="1:20" ht="13">
      <c r="A22" s="39">
        <v>2018</v>
      </c>
      <c r="B22" s="37">
        <v>7590</v>
      </c>
      <c r="C22" s="37">
        <v>5132</v>
      </c>
      <c r="D22" s="37">
        <v>6153</v>
      </c>
      <c r="E22" s="37">
        <v>7032</v>
      </c>
      <c r="F22" s="37">
        <v>8011</v>
      </c>
      <c r="G22" s="37">
        <v>7862</v>
      </c>
      <c r="H22" s="37">
        <v>9906</v>
      </c>
      <c r="I22" s="37">
        <v>5259</v>
      </c>
      <c r="J22" s="37">
        <v>8920</v>
      </c>
      <c r="K22" s="37">
        <v>4123</v>
      </c>
      <c r="L22" s="37">
        <v>7697</v>
      </c>
      <c r="M22" s="37">
        <v>5693</v>
      </c>
      <c r="N22" s="36">
        <f>SUM(B22:M22)</f>
        <v>83378</v>
      </c>
      <c r="O22" s="36">
        <f>SUM(B22:D22)</f>
        <v>18875</v>
      </c>
      <c r="P22" s="19"/>
      <c r="Q22" s="19"/>
      <c r="R22" s="19"/>
      <c r="S22" s="19"/>
      <c r="T22" s="19"/>
    </row>
    <row r="23" spans="1:20" ht="13">
      <c r="A23" s="38">
        <v>2019</v>
      </c>
      <c r="B23" s="37">
        <v>4392</v>
      </c>
      <c r="C23" s="37">
        <v>4699</v>
      </c>
      <c r="D23" s="37">
        <v>9016</v>
      </c>
      <c r="E23" s="37">
        <v>5971</v>
      </c>
      <c r="F23" s="37">
        <v>9934</v>
      </c>
      <c r="G23" s="37">
        <v>4300</v>
      </c>
      <c r="H23" s="37">
        <v>4997</v>
      </c>
      <c r="I23" s="37">
        <v>9896</v>
      </c>
      <c r="J23" s="37">
        <v>5656</v>
      </c>
      <c r="K23" s="37">
        <v>7924</v>
      </c>
      <c r="L23" s="37">
        <v>5273</v>
      </c>
      <c r="M23" s="37">
        <v>9292</v>
      </c>
      <c r="N23" s="36">
        <f>SUM(B23:M23)</f>
        <v>81350</v>
      </c>
      <c r="O23" s="36">
        <f>SUM(B23:D23)</f>
        <v>18107</v>
      </c>
      <c r="P23" s="19"/>
      <c r="Q23" s="19"/>
      <c r="R23" s="19"/>
      <c r="S23" s="19"/>
      <c r="T23" s="19"/>
    </row>
    <row r="24" spans="1:20" ht="13">
      <c r="A24" s="35" t="s">
        <v>203</v>
      </c>
      <c r="B24" s="24">
        <f>B23/B22-1</f>
        <v>-0.42134387351778657</v>
      </c>
      <c r="C24" s="24">
        <f>C23/C22-1</f>
        <v>-8.4372564302416242E-2</v>
      </c>
      <c r="D24" s="24">
        <f>D23/D22-1</f>
        <v>0.46530147895335605</v>
      </c>
      <c r="E24" s="24">
        <f>E23/E22-1</f>
        <v>-0.15088168373151312</v>
      </c>
      <c r="F24" s="24">
        <f>F23/F22-1</f>
        <v>0.2400449382099612</v>
      </c>
      <c r="G24" s="24">
        <f>G23/G22-1</f>
        <v>-0.4530653777664716</v>
      </c>
      <c r="H24" s="24">
        <f>H23/H22-1</f>
        <v>-0.49555824752675148</v>
      </c>
      <c r="I24" s="24">
        <f>I23/I22-1</f>
        <v>0.88172656398554849</v>
      </c>
      <c r="J24" s="24">
        <f>J23/J22-1</f>
        <v>-0.36591928251121075</v>
      </c>
      <c r="K24" s="24">
        <f>K23/K22-1</f>
        <v>0.92190152801358227</v>
      </c>
      <c r="L24" s="24">
        <f>L23/L22-1</f>
        <v>-0.31492789398466936</v>
      </c>
      <c r="M24" s="24">
        <f>M23/M22-1</f>
        <v>0.632179870015809</v>
      </c>
      <c r="N24" s="24">
        <f>N23/N22-1</f>
        <v>-2.4322962891889954E-2</v>
      </c>
      <c r="O24" s="24">
        <f>O23/O22-1</f>
        <v>-4.0688741721854327E-2</v>
      </c>
      <c r="P24" s="19"/>
      <c r="Q24" s="19"/>
      <c r="R24" s="19"/>
      <c r="S24" s="19"/>
      <c r="T24" s="19"/>
    </row>
    <row r="25" spans="1:20" ht="1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ht="18.5">
      <c r="A27" s="34" t="s">
        <v>202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9"/>
      <c r="P27" s="19"/>
      <c r="Q27" s="19"/>
      <c r="R27" s="19"/>
      <c r="S27" s="19"/>
      <c r="T27" s="19"/>
    </row>
    <row r="28" spans="1:20" s="31" customFormat="1" ht="13" customHeight="1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spans="1:20" ht="15.5">
      <c r="A29" s="30" t="s">
        <v>201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19"/>
      <c r="P29" s="19"/>
      <c r="Q29" s="19"/>
      <c r="R29" s="19"/>
      <c r="S29" s="19"/>
      <c r="T29" s="19"/>
    </row>
    <row r="30" spans="1:20" ht="13">
      <c r="A30" s="19"/>
      <c r="B30" s="29"/>
      <c r="C30" s="19"/>
      <c r="D30" s="19"/>
      <c r="E30" s="19"/>
      <c r="F30" s="19"/>
      <c r="G30" s="19"/>
      <c r="H30" s="19"/>
      <c r="I30" s="19"/>
      <c r="J30" s="29"/>
      <c r="K30" s="29"/>
      <c r="L30" s="29"/>
      <c r="M30" s="29"/>
      <c r="N30" s="29"/>
      <c r="O30" s="19"/>
      <c r="P30" s="19"/>
      <c r="Q30" s="19"/>
      <c r="R30" s="19"/>
      <c r="S30" s="19"/>
      <c r="T30" s="19"/>
    </row>
    <row r="31" spans="1:20" ht="13">
      <c r="A31" s="28" t="s">
        <v>200</v>
      </c>
      <c r="B31" s="28" t="s">
        <v>199</v>
      </c>
      <c r="C31" s="28" t="s">
        <v>198</v>
      </c>
      <c r="D31" s="28" t="s">
        <v>197</v>
      </c>
      <c r="E31" s="28" t="s">
        <v>196</v>
      </c>
      <c r="F31" s="28" t="s">
        <v>195</v>
      </c>
      <c r="G31" s="28" t="s">
        <v>194</v>
      </c>
      <c r="H31" s="28" t="s">
        <v>193</v>
      </c>
      <c r="I31" s="28" t="s">
        <v>192</v>
      </c>
      <c r="J31" s="28" t="s">
        <v>191</v>
      </c>
      <c r="K31" s="28" t="s">
        <v>190</v>
      </c>
      <c r="L31" s="28" t="s">
        <v>189</v>
      </c>
      <c r="M31" s="28" t="s">
        <v>188</v>
      </c>
      <c r="N31" s="27" t="s">
        <v>187</v>
      </c>
      <c r="O31" s="27" t="s">
        <v>186</v>
      </c>
      <c r="P31" s="27" t="s">
        <v>185</v>
      </c>
      <c r="Q31" s="27" t="s">
        <v>184</v>
      </c>
      <c r="R31" s="19"/>
      <c r="S31" s="19"/>
      <c r="T31" s="19"/>
    </row>
    <row r="32" spans="1:20" ht="13">
      <c r="A32" s="26" t="s">
        <v>183</v>
      </c>
      <c r="B32" s="25">
        <v>1623</v>
      </c>
      <c r="C32" s="25">
        <v>6821</v>
      </c>
      <c r="D32" s="25">
        <v>1003</v>
      </c>
      <c r="E32" s="25">
        <v>5219</v>
      </c>
      <c r="F32" s="25">
        <v>5675</v>
      </c>
      <c r="G32" s="25">
        <v>7192</v>
      </c>
      <c r="H32" s="25">
        <v>4584</v>
      </c>
      <c r="I32" s="25">
        <v>4754</v>
      </c>
      <c r="J32" s="25">
        <v>4187</v>
      </c>
      <c r="K32" s="25">
        <v>3442</v>
      </c>
      <c r="L32" s="25">
        <v>6068</v>
      </c>
      <c r="M32" s="25">
        <v>3158</v>
      </c>
      <c r="N32" s="24">
        <f>SUM(B32:D32)/SUM($B$32:$D$37)</f>
        <v>0.11715029761904762</v>
      </c>
      <c r="O32" s="24">
        <f>SUM(E32:G32)/SUM($E$32:$G$37)</f>
        <v>0.22665296506090532</v>
      </c>
      <c r="P32" s="24">
        <f>SUM(H32:J32)/SUM($H$32:$J$37)</f>
        <v>0.14511646870741729</v>
      </c>
      <c r="Q32" s="24">
        <f>SUM(K32:M32)/SUM($K$32:$M$37)</f>
        <v>0.16413578647317958</v>
      </c>
      <c r="R32" s="19"/>
      <c r="S32" s="19"/>
      <c r="T32" s="19"/>
    </row>
    <row r="33" spans="1:20" ht="13">
      <c r="A33" s="26" t="s">
        <v>182</v>
      </c>
      <c r="B33" s="25">
        <v>3559</v>
      </c>
      <c r="C33" s="25">
        <v>6422</v>
      </c>
      <c r="D33" s="25">
        <v>7787</v>
      </c>
      <c r="E33" s="25">
        <v>3274</v>
      </c>
      <c r="F33" s="25">
        <v>4990</v>
      </c>
      <c r="G33" s="25">
        <v>6419</v>
      </c>
      <c r="H33" s="25">
        <v>7453</v>
      </c>
      <c r="I33" s="25">
        <v>6957</v>
      </c>
      <c r="J33" s="25">
        <v>5012</v>
      </c>
      <c r="K33" s="25">
        <v>1429</v>
      </c>
      <c r="L33" s="25">
        <v>3139</v>
      </c>
      <c r="M33" s="25">
        <v>7572</v>
      </c>
      <c r="N33" s="24">
        <f>SUM(B33:D33)/SUM($B$32:$D$37)</f>
        <v>0.22033730158730158</v>
      </c>
      <c r="O33" s="24">
        <f>SUM(E33:G33)/SUM($E$32:$G$37)</f>
        <v>0.18400671712867814</v>
      </c>
      <c r="P33" s="24">
        <f>SUM(H33:J33)/SUM($H$32:$J$37)</f>
        <v>0.2083883220137123</v>
      </c>
      <c r="Q33" s="24">
        <f>SUM(K33:M33)/SUM($K$32:$M$37)</f>
        <v>0.15729463591604043</v>
      </c>
      <c r="R33" s="19"/>
      <c r="S33" s="19"/>
      <c r="T33" s="19"/>
    </row>
    <row r="34" spans="1:20" ht="13">
      <c r="A34" s="26" t="s">
        <v>181</v>
      </c>
      <c r="B34" s="25">
        <v>3062</v>
      </c>
      <c r="C34" s="25">
        <v>5278</v>
      </c>
      <c r="D34" s="25">
        <v>5596</v>
      </c>
      <c r="E34" s="25">
        <v>2331</v>
      </c>
      <c r="F34" s="25">
        <v>1427</v>
      </c>
      <c r="G34" s="25">
        <v>5226</v>
      </c>
      <c r="H34" s="25">
        <v>6795</v>
      </c>
      <c r="I34" s="25">
        <v>7467</v>
      </c>
      <c r="J34" s="25">
        <v>3447</v>
      </c>
      <c r="K34" s="25">
        <v>4526</v>
      </c>
      <c r="L34" s="25">
        <v>1263</v>
      </c>
      <c r="M34" s="25">
        <v>6506</v>
      </c>
      <c r="N34" s="24">
        <f>SUM(B34:D34)/SUM($B$32:$D$37)</f>
        <v>0.17281746031746031</v>
      </c>
      <c r="O34" s="24">
        <f>SUM(E34:G34)/SUM($E$32:$G$37)</f>
        <v>0.11258709709759887</v>
      </c>
      <c r="P34" s="24">
        <f>SUM(H34:J34)/SUM($H$32:$J$37)</f>
        <v>0.19000869089387454</v>
      </c>
      <c r="Q34" s="24">
        <f>SUM(K34:M34)/SUM($K$32:$M$37)</f>
        <v>0.15930292821974604</v>
      </c>
      <c r="R34" s="19"/>
      <c r="S34" s="19"/>
      <c r="T34" s="19"/>
    </row>
    <row r="35" spans="1:20" ht="13">
      <c r="A35" s="26" t="s">
        <v>180</v>
      </c>
      <c r="B35" s="25">
        <v>4303</v>
      </c>
      <c r="C35" s="25">
        <v>1826</v>
      </c>
      <c r="D35" s="25">
        <v>7633</v>
      </c>
      <c r="E35" s="25">
        <v>2555</v>
      </c>
      <c r="F35" s="25">
        <v>6220</v>
      </c>
      <c r="G35" s="25">
        <v>5653</v>
      </c>
      <c r="H35" s="25">
        <v>3201</v>
      </c>
      <c r="I35" s="25">
        <v>5365</v>
      </c>
      <c r="J35" s="25">
        <v>7681</v>
      </c>
      <c r="K35" s="25">
        <v>1210</v>
      </c>
      <c r="L35" s="25">
        <v>2918</v>
      </c>
      <c r="M35" s="25">
        <v>5547</v>
      </c>
      <c r="N35" s="24">
        <f>SUM(B35:D35)/SUM($B$32:$D$37)</f>
        <v>0.17065972222222223</v>
      </c>
      <c r="O35" s="24">
        <f>SUM(E35:G35)/SUM($E$32:$G$37)</f>
        <v>0.18081106822397114</v>
      </c>
      <c r="P35" s="24">
        <f>SUM(H35:J35)/SUM($H$32:$J$37)</f>
        <v>0.17432216392527977</v>
      </c>
      <c r="Q35" s="24">
        <f>SUM(K35:M35)/SUM($K$32:$M$37)</f>
        <v>0.125356309924851</v>
      </c>
      <c r="R35" s="19"/>
      <c r="S35" s="19"/>
      <c r="T35" s="19"/>
    </row>
    <row r="36" spans="1:20" ht="13">
      <c r="A36" s="26" t="s">
        <v>179</v>
      </c>
      <c r="B36" s="25">
        <v>2843</v>
      </c>
      <c r="C36" s="25">
        <v>3140</v>
      </c>
      <c r="D36" s="25">
        <v>5783</v>
      </c>
      <c r="E36" s="25">
        <v>5087</v>
      </c>
      <c r="F36" s="25">
        <v>3693</v>
      </c>
      <c r="G36" s="25">
        <v>4573</v>
      </c>
      <c r="H36" s="25">
        <v>3582</v>
      </c>
      <c r="I36" s="25">
        <v>3746</v>
      </c>
      <c r="J36" s="25">
        <v>7305</v>
      </c>
      <c r="K36" s="25">
        <v>6963</v>
      </c>
      <c r="L36" s="25">
        <v>4673</v>
      </c>
      <c r="M36" s="25">
        <v>6975</v>
      </c>
      <c r="N36" s="24">
        <f>SUM(B36:D36)/SUM($B$32:$D$37)</f>
        <v>0.1459077380952381</v>
      </c>
      <c r="O36" s="24">
        <f>SUM(E36:G36)/SUM($E$32:$G$37)</f>
        <v>0.16733921499824553</v>
      </c>
      <c r="P36" s="24">
        <f>SUM(H36:J36)/SUM($H$32:$J$37)</f>
        <v>0.15700475316788445</v>
      </c>
      <c r="Q36" s="24">
        <f>SUM(K36:M36)/SUM($K$32:$M$37)</f>
        <v>0.24113760041461518</v>
      </c>
      <c r="R36" s="19"/>
      <c r="S36" s="19"/>
      <c r="T36" s="19"/>
    </row>
    <row r="37" spans="1:20" ht="13">
      <c r="A37" s="26" t="s">
        <v>178</v>
      </c>
      <c r="B37" s="25">
        <v>4230</v>
      </c>
      <c r="C37" s="25">
        <v>4545</v>
      </c>
      <c r="D37" s="25">
        <v>5186</v>
      </c>
      <c r="E37" s="25">
        <v>4546</v>
      </c>
      <c r="F37" s="25">
        <v>2806</v>
      </c>
      <c r="G37" s="25">
        <v>2910</v>
      </c>
      <c r="H37" s="25">
        <v>4154</v>
      </c>
      <c r="I37" s="25">
        <v>5213</v>
      </c>
      <c r="J37" s="25">
        <v>2298</v>
      </c>
      <c r="K37" s="25">
        <v>1274</v>
      </c>
      <c r="L37" s="25">
        <v>5092</v>
      </c>
      <c r="M37" s="25">
        <v>5425</v>
      </c>
      <c r="N37" s="24">
        <f>SUM(B37:D37)/SUM($B$32:$D$37)</f>
        <v>0.17312748015873017</v>
      </c>
      <c r="O37" s="24">
        <f>SUM(E37:G37)/SUM($E$32:$G$37)</f>
        <v>0.12860293749060103</v>
      </c>
      <c r="P37" s="24">
        <f>SUM(H37:J37)/SUM($H$32:$J$37)</f>
        <v>0.12515960129183162</v>
      </c>
      <c r="Q37" s="24">
        <f>SUM(K37:M37)/SUM($K$32:$M$37)</f>
        <v>0.15277273905156777</v>
      </c>
      <c r="R37" s="19"/>
      <c r="S37" s="19"/>
      <c r="T37" s="19"/>
    </row>
    <row r="38" spans="1:20" ht="13">
      <c r="A38" s="19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3"/>
      <c r="O38" s="23"/>
      <c r="P38" s="23"/>
      <c r="Q38" s="23"/>
      <c r="R38" s="19"/>
      <c r="S38" s="19"/>
      <c r="T38" s="19"/>
    </row>
    <row r="39" spans="1:20" ht="13">
      <c r="A39" s="19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19"/>
      <c r="O39" s="19"/>
      <c r="P39" s="19"/>
      <c r="Q39" s="19"/>
      <c r="R39" s="19"/>
      <c r="S39" s="19"/>
      <c r="T39" s="19"/>
    </row>
    <row r="40" spans="1:20" ht="13">
      <c r="A40" s="19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0"/>
      <c r="O40" s="19"/>
      <c r="P40" s="19"/>
      <c r="Q40" s="19"/>
      <c r="R40" s="19"/>
      <c r="S40" s="19"/>
      <c r="T40" s="19"/>
    </row>
    <row r="41" spans="1:20" ht="1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ht="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Задание1</vt:lpstr>
      <vt:lpstr>Задание2</vt:lpstr>
      <vt:lpstr>Задание3</vt:lpstr>
      <vt:lpstr>Задание4</vt:lpstr>
      <vt:lpstr>Задание2!Извлечь</vt:lpstr>
      <vt:lpstr>имя_клиента</vt:lpstr>
      <vt:lpstr>Имя_мастера</vt:lpstr>
      <vt:lpstr>Оценка</vt:lpstr>
      <vt:lpstr>Услуга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Lotfullin, Renat И</dc:creator>
  <cp:keywords/>
  <dc:description/>
  <cp:lastModifiedBy>User</cp:lastModifiedBy>
  <cp:revision/>
  <dcterms:created xsi:type="dcterms:W3CDTF">2021-03-29T12:40:39Z</dcterms:created>
  <dcterms:modified xsi:type="dcterms:W3CDTF">2024-03-24T20:45:23Z</dcterms:modified>
  <cp:category/>
  <cp:contentStatus/>
</cp:coreProperties>
</file>