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_Analyst_Portfolio\02.excel\Файлы с упражнениями\Основы Excel\"/>
    </mc:Choice>
  </mc:AlternateContent>
  <xr:revisionPtr revIDLastSave="0" documentId="13_ncr:1_{778EEDE2-E763-4A63-98FE-B745D93D83ED}" xr6:coauthVersionLast="47" xr6:coauthVersionMax="47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ВПР" sheetId="9" r:id="rId1"/>
    <sheet name="ГПР" sheetId="18" r:id="rId2"/>
    <sheet name="ИНДЕКС" sheetId="11" r:id="rId3"/>
    <sheet name="ИНДЕКС, ПОИСКПОЗ" sheetId="16" r:id="rId4"/>
    <sheet name="СМЕЩ (2)" sheetId="17" r:id="rId5"/>
    <sheet name="СМЕЩ" sheetId="13" r:id="rId6"/>
    <sheet name="СУММПРОИЗВ" sheetId="14" r:id="rId7"/>
    <sheet name="НАИМЕНЬШИЙ" sheetId="15" r:id="rId8"/>
  </sheets>
  <definedNames>
    <definedName name="_xlnm._FilterDatabase" localSheetId="7" hidden="1">НАИМЕНЬШИЙ!$B$2:$D$12</definedName>
  </definedNames>
  <calcPr calcId="191029"/>
</workbook>
</file>

<file path=xl/calcChain.xml><?xml version="1.0" encoding="utf-8"?>
<calcChain xmlns="http://schemas.openxmlformats.org/spreadsheetml/2006/main">
  <c r="C8" i="18" l="1"/>
  <c r="B20" i="17"/>
  <c r="B20" i="16"/>
  <c r="E2" i="13"/>
  <c r="F3" i="15"/>
  <c r="E3" i="15"/>
  <c r="F6" i="11"/>
  <c r="F2" i="11"/>
  <c r="G3" i="9"/>
  <c r="F4" i="15"/>
  <c r="F5" i="15"/>
  <c r="F6" i="15"/>
  <c r="F7" i="15"/>
  <c r="F8" i="15"/>
  <c r="F9" i="15"/>
  <c r="F10" i="15"/>
  <c r="F11" i="15"/>
  <c r="F12" i="15"/>
  <c r="E4" i="15"/>
  <c r="E5" i="15"/>
  <c r="E6" i="15"/>
  <c r="E7" i="15"/>
  <c r="E8" i="15"/>
  <c r="E9" i="15"/>
  <c r="E10" i="15"/>
  <c r="E11" i="15"/>
  <c r="E12" i="15"/>
  <c r="C17" i="14"/>
</calcChain>
</file>

<file path=xl/sharedStrings.xml><?xml version="1.0" encoding="utf-8"?>
<sst xmlns="http://schemas.openxmlformats.org/spreadsheetml/2006/main" count="157" uniqueCount="82">
  <si>
    <t>Производство какао-порошка</t>
  </si>
  <si>
    <t>Производство шоколадной массы</t>
  </si>
  <si>
    <t>Производство начинки</t>
  </si>
  <si>
    <t>Производство шоколадных плиток</t>
  </si>
  <si>
    <t>Упаковочная линия</t>
  </si>
  <si>
    <t>Производственная линии</t>
  </si>
  <si>
    <t>Наименование линии</t>
  </si>
  <si>
    <t>Эффективность, %</t>
  </si>
  <si>
    <t># Линии:</t>
  </si>
  <si>
    <t>Эффективность, %:</t>
  </si>
  <si>
    <t>Дата</t>
  </si>
  <si>
    <t>День</t>
  </si>
  <si>
    <t>Сумма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</si>
  <si>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</si>
  <si>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</si>
  <si>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</si>
  <si>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</si>
  <si>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</si>
  <si>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</si>
  <si>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</si>
  <si>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Дата:</t>
  </si>
  <si>
    <t>Значение:</t>
  </si>
  <si>
    <t>Брак</t>
  </si>
  <si>
    <t>Среднее</t>
  </si>
  <si>
    <t>#</t>
  </si>
  <si>
    <t>Смена, ч</t>
  </si>
  <si>
    <t>Бригада, ч</t>
  </si>
  <si>
    <t>Человеко-часов всего</t>
  </si>
  <si>
    <t>Лионель Месси</t>
  </si>
  <si>
    <t>Барселона</t>
  </si>
  <si>
    <t>Криштиану Роналду</t>
  </si>
  <si>
    <t>Ювентус</t>
  </si>
  <si>
    <t>Неймар</t>
  </si>
  <si>
    <t>ПСЖ</t>
  </si>
  <si>
    <t>Килиан Мбаппе</t>
  </si>
  <si>
    <t>Мохамед Салах</t>
  </si>
  <si>
    <t>Ливерпуль</t>
  </si>
  <si>
    <t>Поль Погба</t>
  </si>
  <si>
    <t>Манчестер Юнайтед</t>
  </si>
  <si>
    <t>Антуан Гризманн</t>
  </si>
  <si>
    <t>Гарет Бэйл</t>
  </si>
  <si>
    <t>Реал</t>
  </si>
  <si>
    <t>Роберт Левандовски</t>
  </si>
  <si>
    <t>Бавария</t>
  </si>
  <si>
    <t>Давид де Хеа</t>
  </si>
  <si>
    <t>Футболист</t>
  </si>
  <si>
    <t>Клуб</t>
  </si>
  <si>
    <t>Рейтинг самых высокооплачиваемых футболистов 2020 года</t>
  </si>
  <si>
    <t>Зарплата, $ млн</t>
  </si>
  <si>
    <t>Наибольший</t>
  </si>
  <si>
    <t>Ранг</t>
  </si>
  <si>
    <t>Год:</t>
  </si>
  <si>
    <t>Март</t>
  </si>
  <si>
    <t>Месяц:</t>
  </si>
  <si>
    <t>Продажи</t>
  </si>
  <si>
    <t>Тип отчета:</t>
  </si>
  <si>
    <t>Декабрь</t>
  </si>
  <si>
    <t>Ноябрь</t>
  </si>
  <si>
    <t>Октябрь</t>
  </si>
  <si>
    <t>Сентябрь</t>
  </si>
  <si>
    <t>Август</t>
  </si>
  <si>
    <t>Июль</t>
  </si>
  <si>
    <t>Июнь</t>
  </si>
  <si>
    <t>Май</t>
  </si>
  <si>
    <t>Апрель</t>
  </si>
  <si>
    <t>Февраль</t>
  </si>
  <si>
    <t>Средний чек</t>
  </si>
  <si>
    <t>Январь</t>
  </si>
  <si>
    <t>Продажи:</t>
  </si>
  <si>
    <t>Поставщик 6</t>
  </si>
  <si>
    <t>Цена</t>
  </si>
  <si>
    <t>Поставщик</t>
  </si>
  <si>
    <t>Поставщик 10</t>
  </si>
  <si>
    <t>Поставщик 9</t>
  </si>
  <si>
    <t>Поставщик 8</t>
  </si>
  <si>
    <t>Поставщик 7</t>
  </si>
  <si>
    <t>Поставщик 5</t>
  </si>
  <si>
    <t>Поставщик 4</t>
  </si>
  <si>
    <t>Поставщик 3</t>
  </si>
  <si>
    <t>Поставщик 2</t>
  </si>
  <si>
    <t>Поставщик 1</t>
  </si>
  <si>
    <t>Функция ГПР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</si>
</sst>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0"/>
      <name val="Arial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4">
    <xf numFmtId="0" fontId="0" fillId="0" borderId="0"/>
    <xf numFmtId="9" fontId="7" fillId="0" borderId="0" applyFont="0" applyFill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0" fontId="10" fillId="0" borderId="4" applyNumberFormat="0" applyFill="0" applyAlignment="0" applyProtection="0"/>
    <xf numFmtId="0" fontId="2" fillId="8" borderId="0" applyNumberFormat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6" fillId="0" borderId="0" xfId="0" applyFont="1" applyAlignment="1">
      <alignment horizontal="right"/>
    </xf>
    <xf numFmtId="9" fontId="0" fillId="2" borderId="0" xfId="1" applyFont="1" applyFill="1"/>
    <xf numFmtId="0" fontId="8" fillId="3" borderId="1" xfId="2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/>
    </xf>
    <xf numFmtId="14" fontId="0" fillId="0" borderId="0" xfId="0" applyNumberFormat="1"/>
    <xf numFmtId="0" fontId="8" fillId="5" borderId="2" xfId="4" applyFont="1" applyBorder="1" applyAlignment="1">
      <alignment horizontal="center"/>
    </xf>
    <xf numFmtId="14" fontId="4" fillId="6" borderId="2" xfId="5" applyNumberFormat="1" applyBorder="1"/>
    <xf numFmtId="0" fontId="4" fillId="6" borderId="2" xfId="5" applyBorder="1"/>
    <xf numFmtId="14" fontId="4" fillId="4" borderId="2" xfId="3" applyNumberFormat="1" applyBorder="1"/>
    <xf numFmtId="0" fontId="8" fillId="5" borderId="2" xfId="4" applyFont="1" applyBorder="1" applyAlignment="1">
      <alignment horizontal="right"/>
    </xf>
    <xf numFmtId="0" fontId="4" fillId="4" borderId="2" xfId="3" applyNumberFormat="1" applyBorder="1"/>
    <xf numFmtId="0" fontId="9" fillId="0" borderId="0" xfId="0" applyFont="1" applyAlignment="1">
      <alignment horizontal="right"/>
    </xf>
    <xf numFmtId="14" fontId="8" fillId="5" borderId="2" xfId="4" applyNumberFormat="1" applyFont="1" applyBorder="1" applyAlignment="1">
      <alignment horizontal="center"/>
    </xf>
    <xf numFmtId="0" fontId="4" fillId="6" borderId="2" xfId="5" applyBorder="1" applyAlignment="1">
      <alignment horizontal="center"/>
    </xf>
    <xf numFmtId="164" fontId="0" fillId="0" borderId="0" xfId="0" applyNumberFormat="1"/>
    <xf numFmtId="2" fontId="3" fillId="7" borderId="3" xfId="6" applyNumberFormat="1" applyBorder="1" applyAlignment="1">
      <alignment horizontal="center"/>
    </xf>
    <xf numFmtId="0" fontId="4" fillId="2" borderId="2" xfId="5" applyFill="1" applyBorder="1"/>
    <xf numFmtId="1" fontId="4" fillId="2" borderId="2" xfId="5" applyNumberFormat="1" applyFill="1" applyBorder="1"/>
    <xf numFmtId="0" fontId="3" fillId="7" borderId="0" xfId="6" applyAlignment="1">
      <alignment horizontal="center"/>
    </xf>
    <xf numFmtId="0" fontId="4" fillId="6" borderId="2" xfId="5" applyNumberFormat="1" applyBorder="1" applyAlignment="1">
      <alignment horizontal="center"/>
    </xf>
    <xf numFmtId="0" fontId="8" fillId="5" borderId="5" xfId="4" applyFont="1" applyBorder="1" applyAlignment="1">
      <alignment horizontal="center"/>
    </xf>
    <xf numFmtId="0" fontId="10" fillId="0" borderId="0" xfId="7" applyBorder="1"/>
    <xf numFmtId="0" fontId="8" fillId="5" borderId="6" xfId="4" applyFont="1" applyBorder="1" applyAlignment="1">
      <alignment horizontal="center"/>
    </xf>
    <xf numFmtId="0" fontId="2" fillId="8" borderId="2" xfId="8" applyNumberFormat="1" applyBorder="1" applyAlignment="1">
      <alignment horizontal="center"/>
    </xf>
    <xf numFmtId="0" fontId="2" fillId="6" borderId="2" xfId="5" applyNumberFormat="1" applyFont="1" applyBorder="1" applyAlignment="1">
      <alignment horizontal="center"/>
    </xf>
    <xf numFmtId="0" fontId="1" fillId="0" borderId="0" xfId="12"/>
    <xf numFmtId="165" fontId="15" fillId="9" borderId="1" xfId="13" applyNumberFormat="1" applyFont="1" applyFill="1" applyBorder="1" applyAlignment="1">
      <alignment vertical="center"/>
    </xf>
    <xf numFmtId="0" fontId="14" fillId="10" borderId="1" xfId="12" applyFont="1" applyFill="1" applyBorder="1" applyAlignment="1">
      <alignment horizontal="center" vertical="center"/>
    </xf>
    <xf numFmtId="165" fontId="0" fillId="0" borderId="1" xfId="13" applyNumberFormat="1" applyFont="1" applyBorder="1"/>
    <xf numFmtId="0" fontId="14" fillId="10" borderId="1" xfId="12" applyFont="1" applyFill="1" applyBorder="1"/>
    <xf numFmtId="165" fontId="0" fillId="0" borderId="1" xfId="13" applyNumberFormat="1" applyFont="1" applyBorder="1" applyAlignment="1">
      <alignment vertical="center"/>
    </xf>
    <xf numFmtId="0" fontId="14" fillId="10" borderId="1" xfId="12" applyFont="1" applyFill="1" applyBorder="1" applyAlignment="1">
      <alignment vertical="center"/>
    </xf>
    <xf numFmtId="165" fontId="0" fillId="0" borderId="0" xfId="13" applyNumberFormat="1" applyFont="1" applyBorder="1"/>
    <xf numFmtId="165" fontId="0" fillId="11" borderId="1" xfId="13" applyNumberFormat="1" applyFont="1" applyFill="1" applyBorder="1"/>
    <xf numFmtId="165" fontId="0" fillId="11" borderId="1" xfId="13" applyNumberFormat="1" applyFont="1" applyFill="1" applyBorder="1" applyAlignment="1">
      <alignment vertical="center"/>
    </xf>
    <xf numFmtId="0" fontId="16" fillId="0" borderId="0" xfId="12" applyFont="1" applyAlignment="1">
      <alignment vertical="center"/>
    </xf>
    <xf numFmtId="165" fontId="0" fillId="2" borderId="1" xfId="13" applyNumberFormat="1" applyFont="1" applyFill="1" applyBorder="1"/>
    <xf numFmtId="165" fontId="0" fillId="12" borderId="1" xfId="13" applyNumberFormat="1" applyFont="1" applyFill="1" applyBorder="1" applyAlignment="1">
      <alignment vertical="center"/>
    </xf>
    <xf numFmtId="0" fontId="1" fillId="0" borderId="1" xfId="12" applyBorder="1"/>
    <xf numFmtId="0" fontId="1" fillId="13" borderId="1" xfId="12" applyFill="1" applyBorder="1"/>
    <xf numFmtId="0" fontId="16" fillId="0" borderId="0" xfId="12" applyFont="1"/>
  </cellXfs>
  <cellStyles count="14">
    <cellStyle name="20% — акцент4" xfId="5" builtinId="42"/>
    <cellStyle name="20% — акцент5" xfId="8" builtinId="46"/>
    <cellStyle name="40% — акцент1" xfId="3" builtinId="31"/>
    <cellStyle name="40% — акцент2" xfId="6" builtinId="35"/>
    <cellStyle name="40% — акцент3" xfId="4" builtinId="39"/>
    <cellStyle name="60% — акцент4" xfId="2" builtinId="44"/>
    <cellStyle name="Заголовок 1" xfId="7" builtinId="16"/>
    <cellStyle name="Обычный" xfId="0" builtinId="0"/>
    <cellStyle name="Обычный 2" xfId="9" xr:uid="{4E066605-94AA-4A53-B12C-E50883777A9C}"/>
    <cellStyle name="Обычный 3" xfId="12" xr:uid="{51A18A22-4CC8-4392-81A9-5788D0AD8BA9}"/>
    <cellStyle name="Процентный" xfId="1" builtinId="5"/>
    <cellStyle name="Процентный 2" xfId="10" xr:uid="{33C294A6-8BC4-4CFB-867B-C4375DA35649}"/>
    <cellStyle name="Финансовый 2" xfId="11" xr:uid="{E09E95A9-2FA7-4572-BF53-C58DCD2FA5FA}"/>
    <cellStyle name="Финансовый 3" xfId="13" xr:uid="{4167237C-F2F3-497B-A336-33BFEBF9763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showGridLines="0" zoomScale="94" zoomScaleNormal="94" workbookViewId="0">
      <selection activeCell="F8" sqref="F8"/>
    </sheetView>
  </sheetViews>
  <sheetFormatPr defaultRowHeight="14.5" x14ac:dyDescent="0.35"/>
  <cols>
    <col min="1" max="1" width="18.26953125" bestFit="1" customWidth="1"/>
    <col min="2" max="2" width="34.7265625" customWidth="1"/>
    <col min="3" max="3" width="16" customWidth="1"/>
  </cols>
  <sheetData>
    <row r="1" spans="1:7" ht="29" x14ac:dyDescent="0.35">
      <c r="A1" s="5" t="s">
        <v>5</v>
      </c>
      <c r="B1" s="6" t="s">
        <v>6</v>
      </c>
      <c r="C1" s="5" t="s">
        <v>7</v>
      </c>
    </row>
    <row r="2" spans="1:7" x14ac:dyDescent="0.35">
      <c r="A2" s="1">
        <v>1</v>
      </c>
      <c r="B2" s="1" t="s">
        <v>0</v>
      </c>
      <c r="C2" s="2">
        <v>0.75</v>
      </c>
      <c r="F2" s="3" t="s">
        <v>8</v>
      </c>
      <c r="G2">
        <v>5</v>
      </c>
    </row>
    <row r="3" spans="1:7" x14ac:dyDescent="0.35">
      <c r="A3" s="1">
        <v>2</v>
      </c>
      <c r="B3" s="1" t="s">
        <v>1</v>
      </c>
      <c r="C3" s="2">
        <v>0.91</v>
      </c>
      <c r="F3" s="3" t="s">
        <v>9</v>
      </c>
      <c r="G3" s="4">
        <f>VLOOKUP(G2,A2:C6,3,0)</f>
        <v>0.82</v>
      </c>
    </row>
    <row r="4" spans="1:7" x14ac:dyDescent="0.35">
      <c r="A4" s="1">
        <v>3</v>
      </c>
      <c r="B4" s="1" t="s">
        <v>2</v>
      </c>
      <c r="C4" s="2">
        <v>0.95</v>
      </c>
    </row>
    <row r="5" spans="1:7" x14ac:dyDescent="0.35">
      <c r="A5" s="1">
        <v>4</v>
      </c>
      <c r="B5" s="1" t="s">
        <v>3</v>
      </c>
      <c r="C5" s="2">
        <v>0.78</v>
      </c>
    </row>
    <row r="6" spans="1:7" x14ac:dyDescent="0.35">
      <c r="A6" s="1">
        <v>5</v>
      </c>
      <c r="B6" s="1" t="s">
        <v>4</v>
      </c>
      <c r="C6" s="2">
        <v>0.82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B82A-3669-4726-8506-0E34AC0E2811}">
  <dimension ref="B1:L8"/>
  <sheetViews>
    <sheetView showGridLines="0" workbookViewId="0">
      <selection activeCell="C8" sqref="C8"/>
    </sheetView>
  </sheetViews>
  <sheetFormatPr defaultRowHeight="14.5" x14ac:dyDescent="0.35"/>
  <cols>
    <col min="1" max="1" width="3.1796875" style="28" customWidth="1"/>
    <col min="2" max="2" width="15.54296875" style="28" customWidth="1"/>
    <col min="3" max="11" width="12.7265625" style="28" customWidth="1"/>
    <col min="12" max="12" width="13.26953125" style="28" customWidth="1"/>
    <col min="13" max="16384" width="8.7265625" style="28"/>
  </cols>
  <sheetData>
    <row r="1" spans="2:12" ht="21" x14ac:dyDescent="0.5">
      <c r="B1" s="43" t="s">
        <v>81</v>
      </c>
    </row>
    <row r="3" spans="2:12" x14ac:dyDescent="0.35">
      <c r="B3" s="42" t="s">
        <v>71</v>
      </c>
      <c r="C3" s="41" t="s">
        <v>80</v>
      </c>
      <c r="D3" s="41" t="s">
        <v>79</v>
      </c>
      <c r="E3" s="41" t="s">
        <v>78</v>
      </c>
      <c r="F3" s="41" t="s">
        <v>77</v>
      </c>
      <c r="G3" s="41" t="s">
        <v>76</v>
      </c>
      <c r="H3" s="41" t="s">
        <v>69</v>
      </c>
      <c r="I3" s="41" t="s">
        <v>75</v>
      </c>
      <c r="J3" s="41" t="s">
        <v>74</v>
      </c>
      <c r="K3" s="41" t="s">
        <v>73</v>
      </c>
      <c r="L3" s="41" t="s">
        <v>72</v>
      </c>
    </row>
    <row r="4" spans="2:12" x14ac:dyDescent="0.35">
      <c r="B4" s="42" t="s">
        <v>70</v>
      </c>
      <c r="C4" s="31">
        <v>137781</v>
      </c>
      <c r="D4" s="31">
        <v>372146</v>
      </c>
      <c r="E4" s="31">
        <v>248246</v>
      </c>
      <c r="F4" s="31">
        <v>242661</v>
      </c>
      <c r="G4" s="31">
        <v>108295</v>
      </c>
      <c r="H4" s="31">
        <v>475407</v>
      </c>
      <c r="I4" s="31">
        <v>272235</v>
      </c>
      <c r="J4" s="31">
        <v>221787</v>
      </c>
      <c r="K4" s="31">
        <v>488411</v>
      </c>
      <c r="L4" s="31">
        <v>400837</v>
      </c>
    </row>
    <row r="7" spans="2:12" x14ac:dyDescent="0.35">
      <c r="B7" s="42" t="s">
        <v>71</v>
      </c>
      <c r="C7" s="42" t="s">
        <v>70</v>
      </c>
    </row>
    <row r="8" spans="2:12" x14ac:dyDescent="0.35">
      <c r="B8" s="41" t="s">
        <v>69</v>
      </c>
      <c r="C8" s="31">
        <f>HLOOKUP(B8,C3:L4,2,0)</f>
        <v>475407</v>
      </c>
    </row>
  </sheetData>
  <dataValidations count="1">
    <dataValidation type="list" allowBlank="1" showInputMessage="1" showErrorMessage="1" sqref="B8" xr:uid="{602BFB12-2CD7-457C-AC04-396B225002F8}">
      <formula1>$C$3:$L$3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showGridLines="0" zoomScale="115" zoomScaleNormal="115" workbookViewId="0">
      <selection activeCell="F6" sqref="F6"/>
    </sheetView>
  </sheetViews>
  <sheetFormatPr defaultRowHeight="14.5" x14ac:dyDescent="0.35"/>
  <cols>
    <col min="1" max="1" width="12.7265625" customWidth="1"/>
    <col min="2" max="2" width="13.54296875" bestFit="1" customWidth="1"/>
    <col min="3" max="3" width="10.54296875" customWidth="1"/>
    <col min="5" max="5" width="14" customWidth="1"/>
    <col min="6" max="6" width="12.453125" customWidth="1"/>
    <col min="8" max="8" width="10.1796875" bestFit="1" customWidth="1"/>
  </cols>
  <sheetData>
    <row r="1" spans="1:8" ht="15" thickBot="1" x14ac:dyDescent="0.4">
      <c r="A1" s="8" t="s">
        <v>10</v>
      </c>
      <c r="B1" s="8" t="s">
        <v>11</v>
      </c>
      <c r="C1" s="8" t="s">
        <v>12</v>
      </c>
      <c r="E1" s="12" t="s">
        <v>20</v>
      </c>
      <c r="F1" s="11">
        <v>42684</v>
      </c>
    </row>
    <row r="2" spans="1:8" ht="15" thickBot="1" x14ac:dyDescent="0.4">
      <c r="A2" s="9">
        <v>42668</v>
      </c>
      <c r="B2" s="10" t="s">
        <v>13</v>
      </c>
      <c r="C2" s="10">
        <v>78</v>
      </c>
      <c r="E2" s="12" t="s">
        <v>21</v>
      </c>
      <c r="F2" s="10">
        <f>INDEX(A1:C26,MATCH(F1,A1:A26,0),3)</f>
        <v>92</v>
      </c>
    </row>
    <row r="3" spans="1:8" ht="15" thickBot="1" x14ac:dyDescent="0.4">
      <c r="A3" s="9">
        <v>42669</v>
      </c>
      <c r="B3" s="10" t="s">
        <v>14</v>
      </c>
      <c r="C3" s="10">
        <v>49</v>
      </c>
    </row>
    <row r="4" spans="1:8" ht="15" thickBot="1" x14ac:dyDescent="0.4">
      <c r="A4" s="9">
        <v>42670</v>
      </c>
      <c r="B4" s="10" t="s">
        <v>15</v>
      </c>
      <c r="C4" s="10">
        <v>51</v>
      </c>
    </row>
    <row r="5" spans="1:8" ht="15" thickBot="1" x14ac:dyDescent="0.4">
      <c r="A5" s="9">
        <v>42671</v>
      </c>
      <c r="B5" s="10" t="s">
        <v>16</v>
      </c>
      <c r="C5" s="10">
        <v>34</v>
      </c>
      <c r="E5" s="12" t="s">
        <v>21</v>
      </c>
      <c r="F5" s="13">
        <v>79</v>
      </c>
    </row>
    <row r="6" spans="1:8" ht="15" thickBot="1" x14ac:dyDescent="0.4">
      <c r="A6" s="9">
        <v>42672</v>
      </c>
      <c r="B6" s="10" t="s">
        <v>17</v>
      </c>
      <c r="C6" s="10">
        <v>63</v>
      </c>
      <c r="E6" s="12" t="s">
        <v>20</v>
      </c>
      <c r="F6" s="9">
        <f>INDEX(A1:C26,MATCH(F5,C1:C26,0),1)</f>
        <v>42679</v>
      </c>
      <c r="H6" s="7"/>
    </row>
    <row r="7" spans="1:8" ht="15" thickBot="1" x14ac:dyDescent="0.4">
      <c r="A7" s="9">
        <v>42673</v>
      </c>
      <c r="B7" s="10" t="s">
        <v>18</v>
      </c>
      <c r="C7" s="10">
        <v>35</v>
      </c>
    </row>
    <row r="8" spans="1:8" ht="15" thickBot="1" x14ac:dyDescent="0.4">
      <c r="A8" s="9">
        <v>42674</v>
      </c>
      <c r="B8" s="10" t="s">
        <v>19</v>
      </c>
      <c r="C8" s="10">
        <v>40</v>
      </c>
    </row>
    <row r="9" spans="1:8" ht="15" thickBot="1" x14ac:dyDescent="0.4">
      <c r="A9" s="9">
        <v>42675</v>
      </c>
      <c r="B9" s="10" t="s">
        <v>13</v>
      </c>
      <c r="C9" s="10">
        <v>50</v>
      </c>
    </row>
    <row r="10" spans="1:8" ht="15" thickBot="1" x14ac:dyDescent="0.4">
      <c r="A10" s="9">
        <v>42676</v>
      </c>
      <c r="B10" s="10" t="s">
        <v>14</v>
      </c>
      <c r="C10" s="10">
        <v>41</v>
      </c>
    </row>
    <row r="11" spans="1:8" ht="15" thickBot="1" x14ac:dyDescent="0.4">
      <c r="A11" s="9">
        <v>42677</v>
      </c>
      <c r="B11" s="10" t="s">
        <v>15</v>
      </c>
      <c r="C11" s="10">
        <v>54</v>
      </c>
    </row>
    <row r="12" spans="1:8" ht="15" thickBot="1" x14ac:dyDescent="0.4">
      <c r="A12" s="9">
        <v>42678</v>
      </c>
      <c r="B12" s="10" t="s">
        <v>16</v>
      </c>
      <c r="C12" s="10">
        <v>47</v>
      </c>
    </row>
    <row r="13" spans="1:8" ht="15" thickBot="1" x14ac:dyDescent="0.4">
      <c r="A13" s="9">
        <v>42679</v>
      </c>
      <c r="B13" s="10" t="s">
        <v>17</v>
      </c>
      <c r="C13" s="10">
        <v>79</v>
      </c>
    </row>
    <row r="14" spans="1:8" ht="15" thickBot="1" x14ac:dyDescent="0.4">
      <c r="A14" s="9">
        <v>42680</v>
      </c>
      <c r="B14" s="10" t="s">
        <v>18</v>
      </c>
      <c r="C14" s="10">
        <v>86</v>
      </c>
    </row>
    <row r="15" spans="1:8" ht="15" thickBot="1" x14ac:dyDescent="0.4">
      <c r="A15" s="9">
        <v>42681</v>
      </c>
      <c r="B15" s="10" t="s">
        <v>19</v>
      </c>
      <c r="C15" s="10">
        <v>72</v>
      </c>
    </row>
    <row r="16" spans="1:8" ht="15" thickBot="1" x14ac:dyDescent="0.4">
      <c r="A16" s="9">
        <v>42682</v>
      </c>
      <c r="B16" s="10" t="s">
        <v>13</v>
      </c>
      <c r="C16" s="10">
        <v>87</v>
      </c>
    </row>
    <row r="17" spans="1:3" ht="15" thickBot="1" x14ac:dyDescent="0.4">
      <c r="A17" s="9">
        <v>42683</v>
      </c>
      <c r="B17" s="10" t="s">
        <v>14</v>
      </c>
      <c r="C17" s="10">
        <v>78</v>
      </c>
    </row>
    <row r="18" spans="1:3" ht="15" thickBot="1" x14ac:dyDescent="0.4">
      <c r="A18" s="9">
        <v>42684</v>
      </c>
      <c r="B18" s="10" t="s">
        <v>15</v>
      </c>
      <c r="C18" s="10">
        <v>92</v>
      </c>
    </row>
    <row r="19" spans="1:3" ht="15" thickBot="1" x14ac:dyDescent="0.4">
      <c r="A19" s="9">
        <v>42685</v>
      </c>
      <c r="B19" s="10" t="s">
        <v>16</v>
      </c>
      <c r="C19" s="10">
        <v>30</v>
      </c>
    </row>
    <row r="20" spans="1:3" ht="15" thickBot="1" x14ac:dyDescent="0.4">
      <c r="A20" s="9">
        <v>42686</v>
      </c>
      <c r="B20" s="10" t="s">
        <v>17</v>
      </c>
      <c r="C20" s="10">
        <v>81</v>
      </c>
    </row>
    <row r="21" spans="1:3" ht="15" thickBot="1" x14ac:dyDescent="0.4">
      <c r="A21" s="9">
        <v>42687</v>
      </c>
      <c r="B21" s="10" t="s">
        <v>18</v>
      </c>
      <c r="C21" s="10">
        <v>29</v>
      </c>
    </row>
    <row r="22" spans="1:3" ht="15" thickBot="1" x14ac:dyDescent="0.4">
      <c r="A22" s="9">
        <v>42688</v>
      </c>
      <c r="B22" s="10" t="s">
        <v>19</v>
      </c>
      <c r="C22" s="10">
        <v>53</v>
      </c>
    </row>
    <row r="23" spans="1:3" ht="15" thickBot="1" x14ac:dyDescent="0.4">
      <c r="A23" s="9">
        <v>42689</v>
      </c>
      <c r="B23" s="10" t="s">
        <v>13</v>
      </c>
      <c r="C23" s="10">
        <v>43</v>
      </c>
    </row>
    <row r="24" spans="1:3" ht="15" thickBot="1" x14ac:dyDescent="0.4">
      <c r="A24" s="9">
        <v>42690</v>
      </c>
      <c r="B24" s="10" t="s">
        <v>14</v>
      </c>
      <c r="C24" s="10">
        <v>43</v>
      </c>
    </row>
    <row r="25" spans="1:3" ht="15" thickBot="1" x14ac:dyDescent="0.4">
      <c r="A25" s="9">
        <v>42691</v>
      </c>
      <c r="B25" s="10" t="s">
        <v>15</v>
      </c>
      <c r="C25" s="10">
        <v>60</v>
      </c>
    </row>
    <row r="26" spans="1:3" ht="15" thickBot="1" x14ac:dyDescent="0.4">
      <c r="A26" s="9">
        <v>42692</v>
      </c>
      <c r="B26" s="10" t="s">
        <v>16</v>
      </c>
      <c r="C26" s="10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820F-57CC-41D4-9E88-683FDE843417}">
  <dimension ref="A2:U20"/>
  <sheetViews>
    <sheetView workbookViewId="0">
      <selection activeCell="B20" sqref="B20"/>
    </sheetView>
  </sheetViews>
  <sheetFormatPr defaultRowHeight="14.5" x14ac:dyDescent="0.35"/>
  <cols>
    <col min="1" max="1" width="11.26953125" style="28" customWidth="1"/>
    <col min="2" max="2" width="13.453125" style="28" customWidth="1"/>
    <col min="3" max="16" width="12.1796875" style="28" customWidth="1"/>
    <col min="17" max="18" width="8.7265625" style="28"/>
    <col min="19" max="19" width="21" style="28" customWidth="1"/>
    <col min="20" max="16384" width="8.7265625" style="28"/>
  </cols>
  <sheetData>
    <row r="2" spans="2:21" ht="23.25" customHeight="1" x14ac:dyDescent="0.35">
      <c r="B2" s="38" t="s">
        <v>54</v>
      </c>
      <c r="J2" s="38" t="s">
        <v>66</v>
      </c>
    </row>
    <row r="3" spans="2:21" ht="21.75" customHeight="1" x14ac:dyDescent="0.35">
      <c r="B3" s="32"/>
      <c r="C3" s="30">
        <v>2017</v>
      </c>
      <c r="D3" s="30">
        <v>2018</v>
      </c>
      <c r="E3" s="30">
        <v>2019</v>
      </c>
      <c r="F3" s="30">
        <v>2020</v>
      </c>
      <c r="G3" s="30">
        <v>2021</v>
      </c>
      <c r="H3" s="30">
        <v>2022</v>
      </c>
      <c r="J3" s="32"/>
      <c r="K3" s="34">
        <v>2017</v>
      </c>
      <c r="L3" s="34">
        <v>2018</v>
      </c>
      <c r="M3" s="34">
        <v>2019</v>
      </c>
      <c r="N3" s="34">
        <v>2020</v>
      </c>
      <c r="O3" s="34">
        <v>2021</v>
      </c>
      <c r="P3" s="34">
        <v>2022</v>
      </c>
      <c r="S3" s="31" t="s">
        <v>54</v>
      </c>
      <c r="T3" s="31">
        <v>1</v>
      </c>
      <c r="U3" s="35"/>
    </row>
    <row r="4" spans="2:21" ht="18" customHeight="1" x14ac:dyDescent="0.35">
      <c r="B4" s="34" t="s">
        <v>67</v>
      </c>
      <c r="C4" s="33">
        <v>156406</v>
      </c>
      <c r="D4" s="33">
        <v>83588</v>
      </c>
      <c r="E4" s="33">
        <v>196397</v>
      </c>
      <c r="F4" s="33">
        <v>164832</v>
      </c>
      <c r="G4" s="33">
        <v>117661</v>
      </c>
      <c r="H4" s="33">
        <v>185278</v>
      </c>
      <c r="J4" s="32" t="s">
        <v>67</v>
      </c>
      <c r="K4" s="31">
        <v>1568</v>
      </c>
      <c r="L4" s="31">
        <v>1969</v>
      </c>
      <c r="M4" s="31">
        <v>1839</v>
      </c>
      <c r="N4" s="31">
        <v>2911</v>
      </c>
      <c r="O4" s="31">
        <v>2758</v>
      </c>
      <c r="P4" s="31">
        <v>2084</v>
      </c>
      <c r="S4" s="31" t="s">
        <v>66</v>
      </c>
      <c r="T4" s="31">
        <v>2</v>
      </c>
      <c r="U4" s="35"/>
    </row>
    <row r="5" spans="2:21" ht="18" customHeight="1" x14ac:dyDescent="0.35">
      <c r="B5" s="34" t="s">
        <v>65</v>
      </c>
      <c r="C5" s="33">
        <v>78197</v>
      </c>
      <c r="D5" s="33">
        <v>159730</v>
      </c>
      <c r="E5" s="33">
        <v>112862</v>
      </c>
      <c r="F5" s="33">
        <v>87059</v>
      </c>
      <c r="G5" s="33">
        <v>98361</v>
      </c>
      <c r="H5" s="33">
        <v>139028</v>
      </c>
      <c r="J5" s="32" t="s">
        <v>65</v>
      </c>
      <c r="K5" s="31">
        <v>2309</v>
      </c>
      <c r="L5" s="31">
        <v>2224</v>
      </c>
      <c r="M5" s="31">
        <v>2470</v>
      </c>
      <c r="N5" s="31">
        <v>2482</v>
      </c>
      <c r="O5" s="31">
        <v>2523</v>
      </c>
      <c r="P5" s="31">
        <v>1716</v>
      </c>
      <c r="S5" s="35"/>
      <c r="T5" s="35"/>
      <c r="U5" s="35"/>
    </row>
    <row r="6" spans="2:21" ht="18" customHeight="1" x14ac:dyDescent="0.35">
      <c r="B6" s="34" t="s">
        <v>52</v>
      </c>
      <c r="C6" s="33">
        <v>193355</v>
      </c>
      <c r="D6" s="33">
        <v>60503</v>
      </c>
      <c r="E6" s="33">
        <v>120678</v>
      </c>
      <c r="F6" s="33">
        <v>107837</v>
      </c>
      <c r="G6" s="33">
        <v>119253</v>
      </c>
      <c r="H6" s="37">
        <v>136660</v>
      </c>
      <c r="J6" s="32" t="s">
        <v>52</v>
      </c>
      <c r="K6" s="31">
        <v>1820</v>
      </c>
      <c r="L6" s="31">
        <v>2884</v>
      </c>
      <c r="M6" s="31">
        <v>2606</v>
      </c>
      <c r="N6" s="31">
        <v>2093</v>
      </c>
      <c r="O6" s="31">
        <v>1537</v>
      </c>
      <c r="P6" s="36">
        <v>2164</v>
      </c>
      <c r="S6" s="35"/>
      <c r="T6" s="35"/>
      <c r="U6" s="35"/>
    </row>
    <row r="7" spans="2:21" ht="18" customHeight="1" x14ac:dyDescent="0.35">
      <c r="B7" s="34" t="s">
        <v>64</v>
      </c>
      <c r="C7" s="33">
        <v>134090</v>
      </c>
      <c r="D7" s="33">
        <v>173421</v>
      </c>
      <c r="E7" s="33">
        <v>53270</v>
      </c>
      <c r="F7" s="33">
        <v>100257</v>
      </c>
      <c r="G7" s="33">
        <v>56075</v>
      </c>
      <c r="H7" s="33">
        <v>121726</v>
      </c>
      <c r="J7" s="32" t="s">
        <v>64</v>
      </c>
      <c r="K7" s="31">
        <v>2779</v>
      </c>
      <c r="L7" s="31">
        <v>2203</v>
      </c>
      <c r="M7" s="31">
        <v>1663</v>
      </c>
      <c r="N7" s="31">
        <v>1987</v>
      </c>
      <c r="O7" s="31">
        <v>1913</v>
      </c>
      <c r="P7" s="31">
        <v>2327</v>
      </c>
      <c r="S7" s="35"/>
      <c r="T7" s="35"/>
      <c r="U7" s="35"/>
    </row>
    <row r="8" spans="2:21" ht="18" customHeight="1" x14ac:dyDescent="0.35">
      <c r="B8" s="34" t="s">
        <v>63</v>
      </c>
      <c r="C8" s="33">
        <v>69457</v>
      </c>
      <c r="D8" s="33">
        <v>93886</v>
      </c>
      <c r="E8" s="33">
        <v>120177</v>
      </c>
      <c r="F8" s="33">
        <v>70790</v>
      </c>
      <c r="G8" s="33">
        <v>102786</v>
      </c>
      <c r="H8" s="33">
        <v>57265</v>
      </c>
      <c r="J8" s="32" t="s">
        <v>63</v>
      </c>
      <c r="K8" s="31">
        <v>2656</v>
      </c>
      <c r="L8" s="31">
        <v>1728</v>
      </c>
      <c r="M8" s="31">
        <v>2070</v>
      </c>
      <c r="N8" s="31">
        <v>2008</v>
      </c>
      <c r="O8" s="31">
        <v>2751</v>
      </c>
      <c r="P8" s="31">
        <v>1773</v>
      </c>
    </row>
    <row r="9" spans="2:21" ht="18" customHeight="1" x14ac:dyDescent="0.35">
      <c r="B9" s="34" t="s">
        <v>62</v>
      </c>
      <c r="C9" s="33">
        <v>192614</v>
      </c>
      <c r="D9" s="33">
        <v>115035</v>
      </c>
      <c r="E9" s="33">
        <v>139437</v>
      </c>
      <c r="F9" s="33">
        <v>126900</v>
      </c>
      <c r="G9" s="33">
        <v>184957</v>
      </c>
      <c r="H9" s="33">
        <v>145666</v>
      </c>
      <c r="J9" s="32" t="s">
        <v>62</v>
      </c>
      <c r="K9" s="31">
        <v>2443</v>
      </c>
      <c r="L9" s="31">
        <v>1794</v>
      </c>
      <c r="M9" s="31">
        <v>1704</v>
      </c>
      <c r="N9" s="31">
        <v>2007</v>
      </c>
      <c r="O9" s="31">
        <v>2586</v>
      </c>
      <c r="P9" s="31">
        <v>1724</v>
      </c>
    </row>
    <row r="10" spans="2:21" ht="18" customHeight="1" x14ac:dyDescent="0.35">
      <c r="B10" s="34" t="s">
        <v>61</v>
      </c>
      <c r="C10" s="33">
        <v>134153</v>
      </c>
      <c r="D10" s="33">
        <v>137287</v>
      </c>
      <c r="E10" s="33">
        <v>143393</v>
      </c>
      <c r="F10" s="33">
        <v>181222</v>
      </c>
      <c r="G10" s="33">
        <v>58263</v>
      </c>
      <c r="H10" s="33">
        <v>131486</v>
      </c>
      <c r="J10" s="32" t="s">
        <v>61</v>
      </c>
      <c r="K10" s="31">
        <v>2797</v>
      </c>
      <c r="L10" s="31">
        <v>1509</v>
      </c>
      <c r="M10" s="31">
        <v>2250</v>
      </c>
      <c r="N10" s="31">
        <v>2365</v>
      </c>
      <c r="O10" s="31">
        <v>2727</v>
      </c>
      <c r="P10" s="31">
        <v>2779</v>
      </c>
    </row>
    <row r="11" spans="2:21" ht="18" customHeight="1" x14ac:dyDescent="0.35">
      <c r="B11" s="34" t="s">
        <v>60</v>
      </c>
      <c r="C11" s="33">
        <v>172451</v>
      </c>
      <c r="D11" s="33">
        <v>103199</v>
      </c>
      <c r="E11" s="33">
        <v>180195</v>
      </c>
      <c r="F11" s="33">
        <v>77648</v>
      </c>
      <c r="G11" s="33">
        <v>172956</v>
      </c>
      <c r="H11" s="33">
        <v>61858</v>
      </c>
      <c r="J11" s="32" t="s">
        <v>60</v>
      </c>
      <c r="K11" s="31">
        <v>2099</v>
      </c>
      <c r="L11" s="31">
        <v>2376</v>
      </c>
      <c r="M11" s="31">
        <v>2698</v>
      </c>
      <c r="N11" s="31">
        <v>2466</v>
      </c>
      <c r="O11" s="31">
        <v>2986</v>
      </c>
      <c r="P11" s="31">
        <v>2960</v>
      </c>
    </row>
    <row r="12" spans="2:21" ht="18" customHeight="1" x14ac:dyDescent="0.35">
      <c r="B12" s="34" t="s">
        <v>59</v>
      </c>
      <c r="C12" s="33">
        <v>110563</v>
      </c>
      <c r="D12" s="33">
        <v>94223</v>
      </c>
      <c r="E12" s="33">
        <v>76003</v>
      </c>
      <c r="F12" s="33">
        <v>145128</v>
      </c>
      <c r="G12" s="33">
        <v>156996</v>
      </c>
      <c r="H12" s="33">
        <v>111136</v>
      </c>
      <c r="J12" s="32" t="s">
        <v>59</v>
      </c>
      <c r="K12" s="31">
        <v>2035</v>
      </c>
      <c r="L12" s="31">
        <v>2220</v>
      </c>
      <c r="M12" s="31">
        <v>2416</v>
      </c>
      <c r="N12" s="31">
        <v>1555</v>
      </c>
      <c r="O12" s="31">
        <v>2351</v>
      </c>
      <c r="P12" s="31">
        <v>1506</v>
      </c>
    </row>
    <row r="13" spans="2:21" ht="18" customHeight="1" x14ac:dyDescent="0.35">
      <c r="B13" s="34" t="s">
        <v>58</v>
      </c>
      <c r="C13" s="33">
        <v>137372</v>
      </c>
      <c r="D13" s="33">
        <v>87351</v>
      </c>
      <c r="E13" s="33">
        <v>161724</v>
      </c>
      <c r="F13" s="33">
        <v>62182</v>
      </c>
      <c r="G13" s="33">
        <v>65045</v>
      </c>
      <c r="H13" s="33">
        <v>101130</v>
      </c>
      <c r="J13" s="32" t="s">
        <v>58</v>
      </c>
      <c r="K13" s="31">
        <v>2775</v>
      </c>
      <c r="L13" s="31">
        <v>1523</v>
      </c>
      <c r="M13" s="31">
        <v>2692</v>
      </c>
      <c r="N13" s="31">
        <v>2043</v>
      </c>
      <c r="O13" s="31">
        <v>1658</v>
      </c>
      <c r="P13" s="31">
        <v>1794</v>
      </c>
    </row>
    <row r="14" spans="2:21" ht="18" customHeight="1" x14ac:dyDescent="0.35">
      <c r="B14" s="34" t="s">
        <v>57</v>
      </c>
      <c r="C14" s="33">
        <v>152117</v>
      </c>
      <c r="D14" s="33">
        <v>53102</v>
      </c>
      <c r="E14" s="33">
        <v>112251</v>
      </c>
      <c r="F14" s="33">
        <v>114935</v>
      </c>
      <c r="G14" s="33">
        <v>189921</v>
      </c>
      <c r="H14" s="33">
        <v>114113</v>
      </c>
      <c r="J14" s="32" t="s">
        <v>57</v>
      </c>
      <c r="K14" s="31">
        <v>2647</v>
      </c>
      <c r="L14" s="31">
        <v>2320</v>
      </c>
      <c r="M14" s="31">
        <v>2267</v>
      </c>
      <c r="N14" s="31">
        <v>2434</v>
      </c>
      <c r="O14" s="31">
        <v>1784</v>
      </c>
      <c r="P14" s="31">
        <v>2487</v>
      </c>
    </row>
    <row r="15" spans="2:21" ht="18" customHeight="1" x14ac:dyDescent="0.35">
      <c r="B15" s="34" t="s">
        <v>56</v>
      </c>
      <c r="C15" s="33">
        <v>171657</v>
      </c>
      <c r="D15" s="33">
        <v>147041</v>
      </c>
      <c r="E15" s="33">
        <v>86328</v>
      </c>
      <c r="F15" s="33">
        <v>128741</v>
      </c>
      <c r="G15" s="33">
        <v>199002</v>
      </c>
      <c r="H15" s="33">
        <v>83911</v>
      </c>
      <c r="J15" s="32" t="s">
        <v>56</v>
      </c>
      <c r="K15" s="31">
        <v>2030</v>
      </c>
      <c r="L15" s="31">
        <v>2689</v>
      </c>
      <c r="M15" s="31">
        <v>1635</v>
      </c>
      <c r="N15" s="31">
        <v>2485</v>
      </c>
      <c r="O15" s="31">
        <v>1576</v>
      </c>
      <c r="P15" s="31">
        <v>2475</v>
      </c>
    </row>
    <row r="17" spans="1:2" ht="24" customHeight="1" x14ac:dyDescent="0.35">
      <c r="A17" s="28" t="s">
        <v>55</v>
      </c>
      <c r="B17" s="30" t="s">
        <v>54</v>
      </c>
    </row>
    <row r="18" spans="1:2" ht="19.5" customHeight="1" x14ac:dyDescent="0.35">
      <c r="A18" s="28" t="s">
        <v>53</v>
      </c>
      <c r="B18" s="30" t="s">
        <v>52</v>
      </c>
    </row>
    <row r="19" spans="1:2" ht="19.5" customHeight="1" x14ac:dyDescent="0.35">
      <c r="A19" s="28" t="s">
        <v>51</v>
      </c>
      <c r="B19" s="30">
        <v>2022</v>
      </c>
    </row>
    <row r="20" spans="1:2" ht="19.5" customHeight="1" x14ac:dyDescent="0.35">
      <c r="B20" s="29">
        <f>INDEX((B3:H15,J3:P15),MATCH(B18,B3:B15,0),MATCH(B19,B3:H3,0),MATCH(B17,S3:S4,0))</f>
        <v>136660</v>
      </c>
    </row>
  </sheetData>
  <dataValidations count="3">
    <dataValidation type="list" allowBlank="1" showInputMessage="1" showErrorMessage="1" sqref="B17" xr:uid="{B4A753A7-9780-4114-9A4D-EA00CD53A5EE}">
      <formula1>$S$3:$S$4</formula1>
    </dataValidation>
    <dataValidation type="list" allowBlank="1" showInputMessage="1" showErrorMessage="1" sqref="B19" xr:uid="{727CBF24-BCE3-460D-A1F4-7100F84BFB30}">
      <formula1>$C$3:$H$3</formula1>
    </dataValidation>
    <dataValidation type="list" allowBlank="1" showInputMessage="1" showErrorMessage="1" sqref="B18" xr:uid="{69527630-A68A-4569-A3BB-1E9AE0E53799}">
      <formula1>$B$4:$B$15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E7AE-390A-4C28-BB2A-E3DA8A8C2C3F}">
  <dimension ref="A2:U20"/>
  <sheetViews>
    <sheetView topLeftCell="A10" workbookViewId="0">
      <selection activeCell="C27" sqref="C27"/>
    </sheetView>
  </sheetViews>
  <sheetFormatPr defaultRowHeight="14.5" x14ac:dyDescent="0.35"/>
  <cols>
    <col min="1" max="1" width="11.26953125" style="28" customWidth="1"/>
    <col min="2" max="2" width="13.453125" style="28" customWidth="1"/>
    <col min="3" max="9" width="12.1796875" style="28" customWidth="1"/>
    <col min="10" max="16" width="12.1796875" style="28" hidden="1" customWidth="1"/>
    <col min="17" max="18" width="0" style="28" hidden="1" customWidth="1"/>
    <col min="19" max="19" width="21" style="28" hidden="1" customWidth="1"/>
    <col min="20" max="20" width="0" style="28" hidden="1" customWidth="1"/>
    <col min="21" max="16384" width="8.7265625" style="28"/>
  </cols>
  <sheetData>
    <row r="2" spans="2:21" ht="23.25" customHeight="1" x14ac:dyDescent="0.35">
      <c r="B2" s="38" t="s">
        <v>54</v>
      </c>
      <c r="J2" s="38" t="s">
        <v>66</v>
      </c>
    </row>
    <row r="3" spans="2:21" ht="21.75" customHeight="1" x14ac:dyDescent="0.35">
      <c r="B3" s="32"/>
      <c r="C3" s="30">
        <v>2017</v>
      </c>
      <c r="D3" s="30">
        <v>2018</v>
      </c>
      <c r="E3" s="30">
        <v>2019</v>
      </c>
      <c r="F3" s="30">
        <v>2020</v>
      </c>
      <c r="G3" s="30">
        <v>2021</v>
      </c>
      <c r="H3" s="30">
        <v>2022</v>
      </c>
      <c r="J3" s="32"/>
      <c r="K3" s="34">
        <v>2017</v>
      </c>
      <c r="L3" s="34">
        <v>2018</v>
      </c>
      <c r="M3" s="34">
        <v>2019</v>
      </c>
      <c r="N3" s="34">
        <v>2020</v>
      </c>
      <c r="O3" s="34">
        <v>2021</v>
      </c>
      <c r="P3" s="34">
        <v>2022</v>
      </c>
      <c r="S3" s="31" t="s">
        <v>54</v>
      </c>
      <c r="T3" s="31">
        <v>1</v>
      </c>
      <c r="U3" s="35"/>
    </row>
    <row r="4" spans="2:21" ht="18" customHeight="1" x14ac:dyDescent="0.35">
      <c r="B4" s="34" t="s">
        <v>67</v>
      </c>
      <c r="C4" s="33">
        <v>156406</v>
      </c>
      <c r="D4" s="33">
        <v>83588</v>
      </c>
      <c r="E4" s="33">
        <v>196397</v>
      </c>
      <c r="F4" s="33">
        <v>164832</v>
      </c>
      <c r="G4" s="33">
        <v>117661</v>
      </c>
      <c r="H4" s="33">
        <v>185278</v>
      </c>
      <c r="J4" s="32" t="s">
        <v>67</v>
      </c>
      <c r="K4" s="31">
        <v>1568</v>
      </c>
      <c r="L4" s="31">
        <v>1969</v>
      </c>
      <c r="M4" s="31">
        <v>1839</v>
      </c>
      <c r="N4" s="31">
        <v>2911</v>
      </c>
      <c r="O4" s="31">
        <v>2758</v>
      </c>
      <c r="P4" s="31">
        <v>2084</v>
      </c>
      <c r="S4" s="31" t="s">
        <v>66</v>
      </c>
      <c r="T4" s="31">
        <v>2</v>
      </c>
      <c r="U4" s="35"/>
    </row>
    <row r="5" spans="2:21" ht="18" customHeight="1" x14ac:dyDescent="0.35">
      <c r="B5" s="34" t="s">
        <v>65</v>
      </c>
      <c r="C5" s="33">
        <v>78197</v>
      </c>
      <c r="D5" s="33">
        <v>159730</v>
      </c>
      <c r="E5" s="33">
        <v>112862</v>
      </c>
      <c r="F5" s="33">
        <v>87059</v>
      </c>
      <c r="G5" s="33">
        <v>98361</v>
      </c>
      <c r="H5" s="33">
        <v>139028</v>
      </c>
      <c r="J5" s="32" t="s">
        <v>65</v>
      </c>
      <c r="K5" s="31">
        <v>2309</v>
      </c>
      <c r="L5" s="31">
        <v>2224</v>
      </c>
      <c r="M5" s="31">
        <v>2470</v>
      </c>
      <c r="N5" s="31">
        <v>2482</v>
      </c>
      <c r="O5" s="31">
        <v>2523</v>
      </c>
      <c r="P5" s="31">
        <v>1716</v>
      </c>
      <c r="S5" s="35"/>
      <c r="T5" s="35"/>
      <c r="U5" s="35"/>
    </row>
    <row r="6" spans="2:21" ht="18" customHeight="1" x14ac:dyDescent="0.35">
      <c r="B6" s="34" t="s">
        <v>52</v>
      </c>
      <c r="C6" s="33">
        <v>193355</v>
      </c>
      <c r="D6" s="33">
        <v>60503</v>
      </c>
      <c r="E6" s="33">
        <v>120678</v>
      </c>
      <c r="F6" s="33">
        <v>107837</v>
      </c>
      <c r="G6" s="33">
        <v>119253</v>
      </c>
      <c r="H6" s="40">
        <v>136660</v>
      </c>
      <c r="J6" s="32" t="s">
        <v>52</v>
      </c>
      <c r="K6" s="31">
        <v>1820</v>
      </c>
      <c r="L6" s="31">
        <v>2884</v>
      </c>
      <c r="M6" s="31">
        <v>2606</v>
      </c>
      <c r="N6" s="31">
        <v>2093</v>
      </c>
      <c r="O6" s="31">
        <v>1537</v>
      </c>
      <c r="P6" s="39">
        <v>2164</v>
      </c>
      <c r="S6" s="35"/>
      <c r="T6" s="35"/>
      <c r="U6" s="35"/>
    </row>
    <row r="7" spans="2:21" ht="18" customHeight="1" x14ac:dyDescent="0.35">
      <c r="B7" s="34" t="s">
        <v>64</v>
      </c>
      <c r="C7" s="33">
        <v>134090</v>
      </c>
      <c r="D7" s="33">
        <v>173421</v>
      </c>
      <c r="E7" s="33">
        <v>53270</v>
      </c>
      <c r="F7" s="33">
        <v>100257</v>
      </c>
      <c r="G7" s="33">
        <v>56075</v>
      </c>
      <c r="H7" s="33">
        <v>121726</v>
      </c>
      <c r="J7" s="32" t="s">
        <v>64</v>
      </c>
      <c r="K7" s="31">
        <v>2779</v>
      </c>
      <c r="L7" s="31">
        <v>2203</v>
      </c>
      <c r="M7" s="31">
        <v>1663</v>
      </c>
      <c r="N7" s="31">
        <v>1987</v>
      </c>
      <c r="O7" s="31">
        <v>1913</v>
      </c>
      <c r="P7" s="31">
        <v>2327</v>
      </c>
      <c r="S7" s="35"/>
      <c r="T7" s="35"/>
      <c r="U7" s="35"/>
    </row>
    <row r="8" spans="2:21" ht="18" customHeight="1" x14ac:dyDescent="0.35">
      <c r="B8" s="34" t="s">
        <v>63</v>
      </c>
      <c r="C8" s="33">
        <v>69457</v>
      </c>
      <c r="D8" s="37">
        <v>93886</v>
      </c>
      <c r="E8" s="33">
        <v>120177</v>
      </c>
      <c r="F8" s="33">
        <v>70790</v>
      </c>
      <c r="G8" s="33">
        <v>102786</v>
      </c>
      <c r="H8" s="33">
        <v>57265</v>
      </c>
      <c r="J8" s="32" t="s">
        <v>63</v>
      </c>
      <c r="K8" s="31">
        <v>2656</v>
      </c>
      <c r="L8" s="31">
        <v>1728</v>
      </c>
      <c r="M8" s="31">
        <v>2070</v>
      </c>
      <c r="N8" s="31">
        <v>2008</v>
      </c>
      <c r="O8" s="31">
        <v>2751</v>
      </c>
      <c r="P8" s="31">
        <v>1773</v>
      </c>
    </row>
    <row r="9" spans="2:21" ht="18" customHeight="1" x14ac:dyDescent="0.35">
      <c r="B9" s="34" t="s">
        <v>62</v>
      </c>
      <c r="C9" s="33">
        <v>192614</v>
      </c>
      <c r="D9" s="33">
        <v>115035</v>
      </c>
      <c r="E9" s="33">
        <v>139437</v>
      </c>
      <c r="F9" s="33">
        <v>126900</v>
      </c>
      <c r="G9" s="33">
        <v>184957</v>
      </c>
      <c r="H9" s="33">
        <v>145666</v>
      </c>
      <c r="J9" s="32" t="s">
        <v>62</v>
      </c>
      <c r="K9" s="31">
        <v>2443</v>
      </c>
      <c r="L9" s="31">
        <v>1794</v>
      </c>
      <c r="M9" s="31">
        <v>1704</v>
      </c>
      <c r="N9" s="31">
        <v>2007</v>
      </c>
      <c r="O9" s="31">
        <v>2586</v>
      </c>
      <c r="P9" s="31">
        <v>1724</v>
      </c>
    </row>
    <row r="10" spans="2:21" ht="18" customHeight="1" x14ac:dyDescent="0.35">
      <c r="B10" s="34" t="s">
        <v>61</v>
      </c>
      <c r="C10" s="33">
        <v>134153</v>
      </c>
      <c r="D10" s="33">
        <v>137287</v>
      </c>
      <c r="E10" s="33">
        <v>143393</v>
      </c>
      <c r="F10" s="33">
        <v>181222</v>
      </c>
      <c r="G10" s="33">
        <v>58263</v>
      </c>
      <c r="H10" s="33">
        <v>131486</v>
      </c>
      <c r="J10" s="32" t="s">
        <v>61</v>
      </c>
      <c r="K10" s="31">
        <v>2797</v>
      </c>
      <c r="L10" s="31">
        <v>1509</v>
      </c>
      <c r="M10" s="31">
        <v>2250</v>
      </c>
      <c r="N10" s="31">
        <v>2365</v>
      </c>
      <c r="O10" s="31">
        <v>2727</v>
      </c>
      <c r="P10" s="31">
        <v>2779</v>
      </c>
    </row>
    <row r="11" spans="2:21" ht="18" customHeight="1" x14ac:dyDescent="0.35">
      <c r="B11" s="34" t="s">
        <v>60</v>
      </c>
      <c r="C11" s="33">
        <v>172451</v>
      </c>
      <c r="D11" s="33">
        <v>103199</v>
      </c>
      <c r="E11" s="33">
        <v>180195</v>
      </c>
      <c r="F11" s="33">
        <v>77648</v>
      </c>
      <c r="G11" s="33">
        <v>172956</v>
      </c>
      <c r="H11" s="33">
        <v>61858</v>
      </c>
      <c r="J11" s="32" t="s">
        <v>60</v>
      </c>
      <c r="K11" s="31">
        <v>2099</v>
      </c>
      <c r="L11" s="31">
        <v>2376</v>
      </c>
      <c r="M11" s="31">
        <v>2698</v>
      </c>
      <c r="N11" s="31">
        <v>2466</v>
      </c>
      <c r="O11" s="31">
        <v>2986</v>
      </c>
      <c r="P11" s="31">
        <v>2960</v>
      </c>
    </row>
    <row r="12" spans="2:21" ht="18" customHeight="1" x14ac:dyDescent="0.35">
      <c r="B12" s="34" t="s">
        <v>59</v>
      </c>
      <c r="C12" s="33">
        <v>110563</v>
      </c>
      <c r="D12" s="33">
        <v>94223</v>
      </c>
      <c r="E12" s="37">
        <v>76003</v>
      </c>
      <c r="F12" s="33">
        <v>145128</v>
      </c>
      <c r="G12" s="33">
        <v>156996</v>
      </c>
      <c r="H12" s="33">
        <v>111136</v>
      </c>
      <c r="J12" s="32" t="s">
        <v>59</v>
      </c>
      <c r="K12" s="31">
        <v>2035</v>
      </c>
      <c r="L12" s="31">
        <v>2220</v>
      </c>
      <c r="M12" s="31">
        <v>2416</v>
      </c>
      <c r="N12" s="31">
        <v>1555</v>
      </c>
      <c r="O12" s="31">
        <v>2351</v>
      </c>
      <c r="P12" s="31">
        <v>1506</v>
      </c>
    </row>
    <row r="13" spans="2:21" ht="18" customHeight="1" x14ac:dyDescent="0.35">
      <c r="B13" s="34" t="s">
        <v>58</v>
      </c>
      <c r="C13" s="33">
        <v>137372</v>
      </c>
      <c r="D13" s="33">
        <v>87351</v>
      </c>
      <c r="E13" s="33">
        <v>161724</v>
      </c>
      <c r="F13" s="33">
        <v>62182</v>
      </c>
      <c r="G13" s="33">
        <v>65045</v>
      </c>
      <c r="H13" s="33">
        <v>101130</v>
      </c>
      <c r="J13" s="32" t="s">
        <v>58</v>
      </c>
      <c r="K13" s="31">
        <v>2775</v>
      </c>
      <c r="L13" s="31">
        <v>1523</v>
      </c>
      <c r="M13" s="31">
        <v>2692</v>
      </c>
      <c r="N13" s="31">
        <v>2043</v>
      </c>
      <c r="O13" s="31">
        <v>1658</v>
      </c>
      <c r="P13" s="31">
        <v>1794</v>
      </c>
    </row>
    <row r="14" spans="2:21" ht="18" customHeight="1" x14ac:dyDescent="0.35">
      <c r="B14" s="34" t="s">
        <v>57</v>
      </c>
      <c r="C14" s="33">
        <v>152117</v>
      </c>
      <c r="D14" s="33">
        <v>53102</v>
      </c>
      <c r="E14" s="33">
        <v>112251</v>
      </c>
      <c r="F14" s="33">
        <v>114935</v>
      </c>
      <c r="G14" s="33">
        <v>189921</v>
      </c>
      <c r="H14" s="33">
        <v>114113</v>
      </c>
      <c r="J14" s="32" t="s">
        <v>57</v>
      </c>
      <c r="K14" s="31">
        <v>2647</v>
      </c>
      <c r="L14" s="31">
        <v>2320</v>
      </c>
      <c r="M14" s="31">
        <v>2267</v>
      </c>
      <c r="N14" s="31">
        <v>2434</v>
      </c>
      <c r="O14" s="31">
        <v>1784</v>
      </c>
      <c r="P14" s="31">
        <v>2487</v>
      </c>
    </row>
    <row r="15" spans="2:21" ht="18" customHeight="1" x14ac:dyDescent="0.35">
      <c r="B15" s="34" t="s">
        <v>56</v>
      </c>
      <c r="C15" s="33">
        <v>171657</v>
      </c>
      <c r="D15" s="33">
        <v>147041</v>
      </c>
      <c r="E15" s="33">
        <v>86328</v>
      </c>
      <c r="F15" s="33">
        <v>128741</v>
      </c>
      <c r="G15" s="33">
        <v>199002</v>
      </c>
      <c r="H15" s="33">
        <v>83911</v>
      </c>
      <c r="J15" s="32" t="s">
        <v>56</v>
      </c>
      <c r="K15" s="31">
        <v>2030</v>
      </c>
      <c r="L15" s="31">
        <v>2689</v>
      </c>
      <c r="M15" s="31">
        <v>1635</v>
      </c>
      <c r="N15" s="31">
        <v>2485</v>
      </c>
      <c r="O15" s="31">
        <v>1576</v>
      </c>
      <c r="P15" s="31">
        <v>2475</v>
      </c>
    </row>
    <row r="18" spans="1:2" ht="19.5" customHeight="1" x14ac:dyDescent="0.35">
      <c r="A18" s="28" t="s">
        <v>53</v>
      </c>
      <c r="B18" s="30" t="s">
        <v>59</v>
      </c>
    </row>
    <row r="19" spans="1:2" ht="19.5" customHeight="1" x14ac:dyDescent="0.35">
      <c r="A19" s="28" t="s">
        <v>51</v>
      </c>
      <c r="B19" s="30">
        <v>2019</v>
      </c>
    </row>
    <row r="20" spans="1:2" ht="19.5" customHeight="1" x14ac:dyDescent="0.35">
      <c r="A20" s="28" t="s">
        <v>68</v>
      </c>
      <c r="B20" s="29">
        <f ca="1">OFFSET(B3,MATCH(B18,B4:B15,0),MATCH(B19,C3:H3,0))</f>
        <v>76003</v>
      </c>
    </row>
  </sheetData>
  <dataValidations count="2">
    <dataValidation type="list" allowBlank="1" showInputMessage="1" showErrorMessage="1" sqref="B18" xr:uid="{47B3454F-5DED-4DE1-802F-1FEC6AB907FB}">
      <formula1>$B$4:$B$15</formula1>
    </dataValidation>
    <dataValidation type="list" allowBlank="1" showInputMessage="1" showErrorMessage="1" sqref="B19" xr:uid="{FA3ECB4B-31DE-48F0-AF2F-EAD4DFDCBEBE}">
      <formula1>$C$3:$H$3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showGridLines="0" zoomScale="115" zoomScaleNormal="115" workbookViewId="0">
      <selection activeCell="E2" sqref="E2"/>
    </sheetView>
  </sheetViews>
  <sheetFormatPr defaultRowHeight="14.5" x14ac:dyDescent="0.35"/>
  <cols>
    <col min="1" max="1" width="14.26953125" customWidth="1"/>
    <col min="2" max="2" width="12" customWidth="1"/>
    <col min="5" max="5" width="10.81640625" customWidth="1"/>
  </cols>
  <sheetData>
    <row r="1" spans="1:5" ht="15" thickBot="1" x14ac:dyDescent="0.4">
      <c r="A1" s="8" t="s">
        <v>10</v>
      </c>
      <c r="B1" s="8" t="s">
        <v>22</v>
      </c>
    </row>
    <row r="2" spans="1:5" ht="15" thickBot="1" x14ac:dyDescent="0.4">
      <c r="A2" s="9">
        <v>42669</v>
      </c>
      <c r="B2" s="10">
        <v>40</v>
      </c>
      <c r="D2" s="14" t="s">
        <v>23</v>
      </c>
      <c r="E2" s="18">
        <f ca="1">AVERAGE(OFFSET(B2,COUNT(B:B)-7,0,7))</f>
        <v>42.421428571428571</v>
      </c>
    </row>
    <row r="3" spans="1:5" ht="15" thickBot="1" x14ac:dyDescent="0.4">
      <c r="A3" s="9">
        <v>42670</v>
      </c>
      <c r="B3" s="10">
        <v>29</v>
      </c>
      <c r="E3" s="17"/>
    </row>
    <row r="4" spans="1:5" ht="15" thickBot="1" x14ac:dyDescent="0.4">
      <c r="A4" s="9">
        <v>42671</v>
      </c>
      <c r="B4" s="10">
        <v>32</v>
      </c>
    </row>
    <row r="5" spans="1:5" ht="15" thickBot="1" x14ac:dyDescent="0.4">
      <c r="A5" s="9">
        <v>42672</v>
      </c>
      <c r="B5" s="10">
        <v>10</v>
      </c>
    </row>
    <row r="6" spans="1:5" ht="15" thickBot="1" x14ac:dyDescent="0.4">
      <c r="A6" s="9">
        <v>42673</v>
      </c>
      <c r="B6" s="10">
        <v>36</v>
      </c>
    </row>
    <row r="7" spans="1:5" ht="15" thickBot="1" x14ac:dyDescent="0.4">
      <c r="A7" s="9">
        <v>42674</v>
      </c>
      <c r="B7" s="10">
        <v>30</v>
      </c>
    </row>
    <row r="8" spans="1:5" ht="15" thickBot="1" x14ac:dyDescent="0.4">
      <c r="A8" s="9">
        <v>42675</v>
      </c>
      <c r="B8" s="10">
        <v>13</v>
      </c>
    </row>
    <row r="9" spans="1:5" ht="15" thickBot="1" x14ac:dyDescent="0.4">
      <c r="A9" s="9">
        <v>42676</v>
      </c>
      <c r="B9" s="10">
        <v>15</v>
      </c>
    </row>
    <row r="10" spans="1:5" ht="15" thickBot="1" x14ac:dyDescent="0.4">
      <c r="A10" s="9">
        <v>42677</v>
      </c>
      <c r="B10" s="10">
        <v>32</v>
      </c>
    </row>
    <row r="11" spans="1:5" ht="15" thickBot="1" x14ac:dyDescent="0.4">
      <c r="A11" s="9">
        <v>42678</v>
      </c>
      <c r="B11" s="10">
        <v>24</v>
      </c>
    </row>
    <row r="12" spans="1:5" ht="15" thickBot="1" x14ac:dyDescent="0.4">
      <c r="A12" s="9">
        <v>42679</v>
      </c>
      <c r="B12" s="10">
        <v>48</v>
      </c>
    </row>
    <row r="13" spans="1:5" ht="15" thickBot="1" x14ac:dyDescent="0.4">
      <c r="A13" s="9">
        <v>42680</v>
      </c>
      <c r="B13" s="10">
        <v>39</v>
      </c>
    </row>
    <row r="14" spans="1:5" ht="15" thickBot="1" x14ac:dyDescent="0.4">
      <c r="A14" s="9">
        <v>42681</v>
      </c>
      <c r="B14" s="10">
        <v>28</v>
      </c>
    </row>
    <row r="15" spans="1:5" ht="15" thickBot="1" x14ac:dyDescent="0.4">
      <c r="A15" s="9">
        <v>42682</v>
      </c>
      <c r="B15" s="10">
        <v>49</v>
      </c>
    </row>
    <row r="16" spans="1:5" ht="15" thickBot="1" x14ac:dyDescent="0.4">
      <c r="A16" s="9">
        <v>42683</v>
      </c>
      <c r="B16" s="10">
        <v>20</v>
      </c>
    </row>
    <row r="17" spans="1:2" ht="15" thickBot="1" x14ac:dyDescent="0.4">
      <c r="A17" s="9">
        <v>42684</v>
      </c>
      <c r="B17" s="10">
        <v>50</v>
      </c>
    </row>
    <row r="18" spans="1:2" ht="15" thickBot="1" x14ac:dyDescent="0.4">
      <c r="A18" s="9">
        <v>42685</v>
      </c>
      <c r="B18" s="10">
        <v>28</v>
      </c>
    </row>
    <row r="19" spans="1:2" ht="15" thickBot="1" x14ac:dyDescent="0.4">
      <c r="A19" s="9">
        <v>42686</v>
      </c>
      <c r="B19" s="10">
        <v>41</v>
      </c>
    </row>
    <row r="20" spans="1:2" ht="15" thickBot="1" x14ac:dyDescent="0.4">
      <c r="A20" s="9">
        <v>42687</v>
      </c>
      <c r="B20" s="10">
        <v>49</v>
      </c>
    </row>
    <row r="21" spans="1:2" ht="15" thickBot="1" x14ac:dyDescent="0.4">
      <c r="A21" s="9">
        <v>42688</v>
      </c>
      <c r="B21" s="10">
        <v>32</v>
      </c>
    </row>
    <row r="22" spans="1:2" ht="15" thickBot="1" x14ac:dyDescent="0.4">
      <c r="A22" s="9">
        <v>42689</v>
      </c>
      <c r="B22" s="10">
        <v>17</v>
      </c>
    </row>
    <row r="23" spans="1:2" ht="15" thickBot="1" x14ac:dyDescent="0.4">
      <c r="A23" s="9">
        <v>42690</v>
      </c>
      <c r="B23" s="19">
        <v>19</v>
      </c>
    </row>
    <row r="24" spans="1:2" ht="15" thickBot="1" x14ac:dyDescent="0.4">
      <c r="A24" s="9">
        <v>42691</v>
      </c>
      <c r="B24" s="19">
        <v>32</v>
      </c>
    </row>
    <row r="25" spans="1:2" ht="15" thickBot="1" x14ac:dyDescent="0.4">
      <c r="A25" s="9">
        <v>42692</v>
      </c>
      <c r="B25" s="19">
        <v>36</v>
      </c>
    </row>
    <row r="26" spans="1:2" ht="15" thickBot="1" x14ac:dyDescent="0.4">
      <c r="A26" s="9">
        <v>42693</v>
      </c>
      <c r="B26" s="19">
        <v>49</v>
      </c>
    </row>
    <row r="27" spans="1:2" ht="15" thickBot="1" x14ac:dyDescent="0.4">
      <c r="A27" s="9">
        <v>42694</v>
      </c>
      <c r="B27" s="19">
        <v>49</v>
      </c>
    </row>
    <row r="28" spans="1:2" ht="15" thickBot="1" x14ac:dyDescent="0.4">
      <c r="A28" s="9">
        <v>42695</v>
      </c>
      <c r="B28" s="20">
        <v>21.95</v>
      </c>
    </row>
    <row r="29" spans="1:2" ht="15" thickBot="1" x14ac:dyDescent="0.4">
      <c r="A29" s="9">
        <v>42696</v>
      </c>
      <c r="B29" s="19">
        <v>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zoomScale="130" zoomScaleNormal="130" workbookViewId="0">
      <selection activeCell="C17" sqref="C17"/>
    </sheetView>
  </sheetViews>
  <sheetFormatPr defaultRowHeight="14.5" x14ac:dyDescent="0.35"/>
  <cols>
    <col min="1" max="1" width="11.7265625" customWidth="1"/>
    <col min="2" max="2" width="11.453125" customWidth="1"/>
    <col min="3" max="3" width="10.7265625" customWidth="1"/>
  </cols>
  <sheetData>
    <row r="1" spans="1:3" ht="15" thickBot="1" x14ac:dyDescent="0.4">
      <c r="A1" s="8" t="s">
        <v>10</v>
      </c>
      <c r="B1" s="8" t="s">
        <v>25</v>
      </c>
      <c r="C1" s="8" t="s">
        <v>26</v>
      </c>
    </row>
    <row r="2" spans="1:3" ht="15" thickBot="1" x14ac:dyDescent="0.4">
      <c r="A2" s="15">
        <v>44287</v>
      </c>
      <c r="B2" s="22">
        <v>8</v>
      </c>
      <c r="C2" s="16">
        <v>27</v>
      </c>
    </row>
    <row r="3" spans="1:3" ht="15" thickBot="1" x14ac:dyDescent="0.4">
      <c r="A3" s="15">
        <v>44288</v>
      </c>
      <c r="B3" s="22">
        <v>12</v>
      </c>
      <c r="C3" s="16">
        <v>27</v>
      </c>
    </row>
    <row r="4" spans="1:3" ht="15" thickBot="1" x14ac:dyDescent="0.4">
      <c r="A4" s="15">
        <v>44289</v>
      </c>
      <c r="B4" s="22">
        <v>12</v>
      </c>
      <c r="C4" s="16">
        <v>26</v>
      </c>
    </row>
    <row r="5" spans="1:3" ht="15" thickBot="1" x14ac:dyDescent="0.4">
      <c r="A5" s="15">
        <v>44290</v>
      </c>
      <c r="B5" s="22">
        <v>8</v>
      </c>
      <c r="C5" s="16">
        <v>28</v>
      </c>
    </row>
    <row r="6" spans="1:3" ht="15" thickBot="1" x14ac:dyDescent="0.4">
      <c r="A6" s="15">
        <v>44291</v>
      </c>
      <c r="B6" s="22">
        <v>8</v>
      </c>
      <c r="C6" s="16">
        <v>28</v>
      </c>
    </row>
    <row r="7" spans="1:3" ht="15" thickBot="1" x14ac:dyDescent="0.4">
      <c r="A7" s="15">
        <v>44292</v>
      </c>
      <c r="B7" s="22">
        <v>8</v>
      </c>
      <c r="C7" s="16">
        <v>28</v>
      </c>
    </row>
    <row r="8" spans="1:3" ht="15" thickBot="1" x14ac:dyDescent="0.4">
      <c r="A8" s="15">
        <v>44293</v>
      </c>
      <c r="B8" s="22">
        <v>8</v>
      </c>
      <c r="C8" s="16">
        <v>27</v>
      </c>
    </row>
    <row r="9" spans="1:3" ht="15" thickBot="1" x14ac:dyDescent="0.4">
      <c r="A9" s="15">
        <v>44294</v>
      </c>
      <c r="B9" s="22">
        <v>12</v>
      </c>
      <c r="C9" s="16">
        <v>26</v>
      </c>
    </row>
    <row r="10" spans="1:3" ht="15" thickBot="1" x14ac:dyDescent="0.4">
      <c r="A10" s="15">
        <v>44295</v>
      </c>
      <c r="B10" s="22">
        <v>8</v>
      </c>
      <c r="C10" s="16">
        <v>28</v>
      </c>
    </row>
    <row r="11" spans="1:3" ht="15" thickBot="1" x14ac:dyDescent="0.4">
      <c r="A11" s="15">
        <v>44296</v>
      </c>
      <c r="B11" s="22">
        <v>12</v>
      </c>
      <c r="C11" s="16">
        <v>26</v>
      </c>
    </row>
    <row r="12" spans="1:3" ht="15" thickBot="1" x14ac:dyDescent="0.4">
      <c r="A12" s="15">
        <v>44297</v>
      </c>
      <c r="B12" s="22">
        <v>8</v>
      </c>
      <c r="C12" s="16">
        <v>27</v>
      </c>
    </row>
    <row r="13" spans="1:3" ht="15" thickBot="1" x14ac:dyDescent="0.4">
      <c r="A13" s="15">
        <v>44298</v>
      </c>
      <c r="B13" s="22">
        <v>12</v>
      </c>
      <c r="C13" s="16">
        <v>25</v>
      </c>
    </row>
    <row r="14" spans="1:3" ht="15" thickBot="1" x14ac:dyDescent="0.4">
      <c r="A14" s="15">
        <v>44299</v>
      </c>
      <c r="B14" s="22">
        <v>12</v>
      </c>
      <c r="C14" s="16">
        <v>28</v>
      </c>
    </row>
    <row r="15" spans="1:3" ht="15" thickBot="1" x14ac:dyDescent="0.4">
      <c r="A15" s="15">
        <v>44300</v>
      </c>
      <c r="B15" s="22">
        <v>8</v>
      </c>
      <c r="C15" s="16">
        <v>28</v>
      </c>
    </row>
    <row r="17" spans="2:3" x14ac:dyDescent="0.35">
      <c r="B17" s="14" t="s">
        <v>27</v>
      </c>
      <c r="C17" s="21">
        <f>SUMPRODUCT(B2:B15,C2:C15)</f>
        <v>3664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tabSelected="1" zoomScale="81" zoomScaleNormal="81" workbookViewId="0">
      <selection activeCell="J18" sqref="J18"/>
    </sheetView>
  </sheetViews>
  <sheetFormatPr defaultRowHeight="14.5" x14ac:dyDescent="0.35"/>
  <cols>
    <col min="1" max="1" width="6.26953125" customWidth="1"/>
    <col min="2" max="2" width="22.453125" customWidth="1"/>
    <col min="3" max="3" width="21.81640625" customWidth="1"/>
    <col min="4" max="4" width="16.54296875" customWidth="1"/>
    <col min="5" max="5" width="12.81640625" bestFit="1" customWidth="1"/>
    <col min="6" max="6" width="13.54296875" customWidth="1"/>
  </cols>
  <sheetData>
    <row r="1" spans="1:6" ht="20" thickBot="1" x14ac:dyDescent="0.5">
      <c r="A1" s="24" t="s">
        <v>47</v>
      </c>
      <c r="B1" s="24"/>
    </row>
    <row r="2" spans="1:6" ht="15" thickBot="1" x14ac:dyDescent="0.4">
      <c r="A2" s="23" t="s">
        <v>24</v>
      </c>
      <c r="B2" s="23" t="s">
        <v>45</v>
      </c>
      <c r="C2" s="8" t="s">
        <v>46</v>
      </c>
      <c r="D2" s="8" t="s">
        <v>48</v>
      </c>
      <c r="E2" s="25" t="s">
        <v>49</v>
      </c>
      <c r="F2" s="25" t="s">
        <v>50</v>
      </c>
    </row>
    <row r="3" spans="1:6" ht="15" thickBot="1" x14ac:dyDescent="0.4">
      <c r="A3" s="22">
        <v>1</v>
      </c>
      <c r="B3" s="22" t="s">
        <v>39</v>
      </c>
      <c r="C3" s="22" t="s">
        <v>29</v>
      </c>
      <c r="D3" s="22">
        <v>33</v>
      </c>
      <c r="E3" s="26">
        <f>LARGE($D$3:$D$12,A3)</f>
        <v>126</v>
      </c>
      <c r="F3" s="26">
        <f>RANK(D3,$D$3:$D$12)</f>
        <v>7</v>
      </c>
    </row>
    <row r="4" spans="1:6" ht="15" thickBot="1" x14ac:dyDescent="0.4">
      <c r="A4" s="22">
        <v>2</v>
      </c>
      <c r="B4" s="22" t="s">
        <v>40</v>
      </c>
      <c r="C4" s="22" t="s">
        <v>41</v>
      </c>
      <c r="D4" s="22">
        <v>29</v>
      </c>
      <c r="E4" s="26">
        <f t="shared" ref="E4:E12" si="0">LARGE($D$3:$D$12,A4)</f>
        <v>117</v>
      </c>
      <c r="F4" s="26">
        <f t="shared" ref="F4:F12" si="1">RANK(D4,$D$3:$D$12)</f>
        <v>8</v>
      </c>
    </row>
    <row r="5" spans="1:6" ht="15" thickBot="1" x14ac:dyDescent="0.4">
      <c r="A5" s="22">
        <v>3</v>
      </c>
      <c r="B5" s="27" t="s">
        <v>44</v>
      </c>
      <c r="C5" s="22" t="s">
        <v>38</v>
      </c>
      <c r="D5" s="22">
        <v>27</v>
      </c>
      <c r="E5" s="26">
        <f t="shared" si="0"/>
        <v>96</v>
      </c>
      <c r="F5" s="26">
        <f t="shared" si="1"/>
        <v>10</v>
      </c>
    </row>
    <row r="6" spans="1:6" ht="15" thickBot="1" x14ac:dyDescent="0.4">
      <c r="A6" s="22">
        <v>4</v>
      </c>
      <c r="B6" s="22" t="s">
        <v>34</v>
      </c>
      <c r="C6" s="22" t="s">
        <v>33</v>
      </c>
      <c r="D6" s="22">
        <v>42</v>
      </c>
      <c r="E6" s="26">
        <f t="shared" si="0"/>
        <v>42</v>
      </c>
      <c r="F6" s="26">
        <f t="shared" si="1"/>
        <v>4</v>
      </c>
    </row>
    <row r="7" spans="1:6" ht="15" thickBot="1" x14ac:dyDescent="0.4">
      <c r="A7" s="22">
        <v>5</v>
      </c>
      <c r="B7" s="22" t="s">
        <v>30</v>
      </c>
      <c r="C7" s="22" t="s">
        <v>31</v>
      </c>
      <c r="D7" s="22">
        <v>117</v>
      </c>
      <c r="E7" s="26">
        <f t="shared" si="0"/>
        <v>37</v>
      </c>
      <c r="F7" s="26">
        <f t="shared" si="1"/>
        <v>2</v>
      </c>
    </row>
    <row r="8" spans="1:6" ht="15" thickBot="1" x14ac:dyDescent="0.4">
      <c r="A8" s="22">
        <v>6</v>
      </c>
      <c r="B8" s="22" t="s">
        <v>28</v>
      </c>
      <c r="C8" s="22" t="s">
        <v>29</v>
      </c>
      <c r="D8" s="22">
        <v>126</v>
      </c>
      <c r="E8" s="26">
        <f t="shared" si="0"/>
        <v>34</v>
      </c>
      <c r="F8" s="26">
        <f t="shared" si="1"/>
        <v>1</v>
      </c>
    </row>
    <row r="9" spans="1:6" ht="15" thickBot="1" x14ac:dyDescent="0.4">
      <c r="A9" s="22">
        <v>7</v>
      </c>
      <c r="B9" s="22" t="s">
        <v>35</v>
      </c>
      <c r="C9" s="22" t="s">
        <v>36</v>
      </c>
      <c r="D9" s="22">
        <v>37</v>
      </c>
      <c r="E9" s="26">
        <f t="shared" si="0"/>
        <v>33</v>
      </c>
      <c r="F9" s="26">
        <f t="shared" si="1"/>
        <v>5</v>
      </c>
    </row>
    <row r="10" spans="1:6" ht="15" thickBot="1" x14ac:dyDescent="0.4">
      <c r="A10" s="22">
        <v>8</v>
      </c>
      <c r="B10" s="22" t="s">
        <v>32</v>
      </c>
      <c r="C10" s="22" t="s">
        <v>33</v>
      </c>
      <c r="D10" s="22">
        <v>96</v>
      </c>
      <c r="E10" s="26">
        <f t="shared" si="0"/>
        <v>29</v>
      </c>
      <c r="F10" s="26">
        <f t="shared" si="1"/>
        <v>3</v>
      </c>
    </row>
    <row r="11" spans="1:6" ht="15" thickBot="1" x14ac:dyDescent="0.4">
      <c r="A11" s="22">
        <v>9</v>
      </c>
      <c r="B11" s="22" t="s">
        <v>37</v>
      </c>
      <c r="C11" s="22" t="s">
        <v>38</v>
      </c>
      <c r="D11" s="22">
        <v>34</v>
      </c>
      <c r="E11" s="26">
        <f t="shared" si="0"/>
        <v>28</v>
      </c>
      <c r="F11" s="26">
        <f t="shared" si="1"/>
        <v>6</v>
      </c>
    </row>
    <row r="12" spans="1:6" ht="15" thickBot="1" x14ac:dyDescent="0.4">
      <c r="A12" s="22">
        <v>10</v>
      </c>
      <c r="B12" s="22" t="s">
        <v>42</v>
      </c>
      <c r="C12" s="22" t="s">
        <v>43</v>
      </c>
      <c r="D12" s="22">
        <v>28</v>
      </c>
      <c r="E12" s="26">
        <f t="shared" si="0"/>
        <v>27</v>
      </c>
      <c r="F12" s="26">
        <f t="shared" si="1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ВПР</vt:lpstr>
      <vt:lpstr>ГПР</vt:lpstr>
      <vt:lpstr>ИНДЕКС</vt:lpstr>
      <vt:lpstr>ИНДЕКС, ПОИСКПОЗ</vt:lpstr>
      <vt:lpstr>СМЕЩ (2)</vt:lpstr>
      <vt:lpstr>СМЕЩ</vt:lpstr>
      <vt:lpstr>СУММПРОИЗВ</vt:lpstr>
      <vt:lpstr>НАИМЕНЬШИЙ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2006-09-16T00:00:00Z</dcterms:created>
  <dcterms:modified xsi:type="dcterms:W3CDTF">2024-03-24T20:51:42Z</dcterms:modified>
  <cp:category/>
  <cp:contentStatus/>
</cp:coreProperties>
</file>