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DA @ NH\WKDays\EXCEL\Project\"/>
    </mc:Choice>
  </mc:AlternateContent>
  <xr:revisionPtr revIDLastSave="0" documentId="13_ncr:1_{E912B0AF-AC35-4609-959D-29E62A324A9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STRUCTIONS AND TASK" sheetId="1" r:id="rId1"/>
    <sheet name="CLUBDATA" sheetId="2" r:id="rId2"/>
    <sheet name="FITNESS TABLE" sheetId="3" r:id="rId3"/>
    <sheet name="ALLFEMALESPORTS" sheetId="12" r:id="rId4"/>
    <sheet name="ALLFEMALE" sheetId="11" r:id="rId5"/>
    <sheet name="RECORDCOUNT" sheetId="10" r:id="rId6"/>
    <sheet name="PIVOT" sheetId="5" r:id="rId7"/>
  </sheets>
  <definedNames>
    <definedName name="_xlnm._FilterDatabase" localSheetId="1" hidden="1">CLUBDATA!$A$2:$AC$52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1" l="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B4" i="2"/>
  <c r="AC4" i="2" s="1"/>
  <c r="AB7" i="2"/>
  <c r="AC7" i="2" s="1"/>
  <c r="AB8" i="2"/>
  <c r="AC8" i="2" s="1"/>
  <c r="AB12" i="2"/>
  <c r="AC12" i="2" s="1"/>
  <c r="AB16" i="2"/>
  <c r="AC16" i="2" s="1"/>
  <c r="AB20" i="2"/>
  <c r="AC20" i="2" s="1"/>
  <c r="AB24" i="2"/>
  <c r="AC24" i="2" s="1"/>
  <c r="AB28" i="2"/>
  <c r="AC28" i="2" s="1"/>
  <c r="AB32" i="2"/>
  <c r="AC32" i="2" s="1"/>
  <c r="AB36" i="2"/>
  <c r="AC36" i="2" s="1"/>
  <c r="AB40" i="2"/>
  <c r="AC40" i="2" s="1"/>
  <c r="AB44" i="2"/>
  <c r="AC44" i="2" s="1"/>
  <c r="AB48" i="2"/>
  <c r="AC48" i="2" s="1"/>
  <c r="AB52" i="2"/>
  <c r="AC52" i="2" s="1"/>
  <c r="AA9" i="2"/>
  <c r="AB9" i="2" s="1"/>
  <c r="AC9" i="2" s="1"/>
  <c r="AA10" i="2"/>
  <c r="AB10" i="2" s="1"/>
  <c r="AC10" i="2" s="1"/>
  <c r="AA11" i="2"/>
  <c r="AB11" i="2" s="1"/>
  <c r="AC11" i="2" s="1"/>
  <c r="AA12" i="2"/>
  <c r="AA13" i="2"/>
  <c r="AB13" i="2" s="1"/>
  <c r="AC13" i="2" s="1"/>
  <c r="AA14" i="2"/>
  <c r="AB14" i="2" s="1"/>
  <c r="AC14" i="2" s="1"/>
  <c r="AA15" i="2"/>
  <c r="AB15" i="2" s="1"/>
  <c r="AC15" i="2" s="1"/>
  <c r="AA16" i="2"/>
  <c r="AA17" i="2"/>
  <c r="AB17" i="2" s="1"/>
  <c r="AC17" i="2" s="1"/>
  <c r="AA18" i="2"/>
  <c r="AB18" i="2" s="1"/>
  <c r="AC18" i="2" s="1"/>
  <c r="AA19" i="2"/>
  <c r="AB19" i="2" s="1"/>
  <c r="AC19" i="2" s="1"/>
  <c r="AA20" i="2"/>
  <c r="AA21" i="2"/>
  <c r="AB21" i="2" s="1"/>
  <c r="AC21" i="2" s="1"/>
  <c r="AA22" i="2"/>
  <c r="AB22" i="2" s="1"/>
  <c r="AC22" i="2" s="1"/>
  <c r="AA23" i="2"/>
  <c r="AB23" i="2" s="1"/>
  <c r="AC23" i="2" s="1"/>
  <c r="AA24" i="2"/>
  <c r="AA25" i="2"/>
  <c r="AB25" i="2" s="1"/>
  <c r="AC25" i="2" s="1"/>
  <c r="AA26" i="2"/>
  <c r="AB26" i="2" s="1"/>
  <c r="AC26" i="2" s="1"/>
  <c r="AA27" i="2"/>
  <c r="AB27" i="2" s="1"/>
  <c r="AC27" i="2" s="1"/>
  <c r="AA28" i="2"/>
  <c r="AA29" i="2"/>
  <c r="AB29" i="2" s="1"/>
  <c r="AC29" i="2" s="1"/>
  <c r="AA30" i="2"/>
  <c r="AB30" i="2" s="1"/>
  <c r="AC30" i="2" s="1"/>
  <c r="AA31" i="2"/>
  <c r="AB31" i="2" s="1"/>
  <c r="AC31" i="2" s="1"/>
  <c r="AA32" i="2"/>
  <c r="AA33" i="2"/>
  <c r="AB33" i="2" s="1"/>
  <c r="AC33" i="2" s="1"/>
  <c r="AA34" i="2"/>
  <c r="AB34" i="2" s="1"/>
  <c r="AC34" i="2" s="1"/>
  <c r="AA35" i="2"/>
  <c r="AB35" i="2" s="1"/>
  <c r="AC35" i="2" s="1"/>
  <c r="AA36" i="2"/>
  <c r="AA37" i="2"/>
  <c r="AB37" i="2" s="1"/>
  <c r="AC37" i="2" s="1"/>
  <c r="AA38" i="2"/>
  <c r="AB38" i="2" s="1"/>
  <c r="AC38" i="2" s="1"/>
  <c r="AA39" i="2"/>
  <c r="AB39" i="2" s="1"/>
  <c r="AC39" i="2" s="1"/>
  <c r="AA40" i="2"/>
  <c r="AA41" i="2"/>
  <c r="AB41" i="2" s="1"/>
  <c r="AC41" i="2" s="1"/>
  <c r="AA42" i="2"/>
  <c r="AB42" i="2" s="1"/>
  <c r="AC42" i="2" s="1"/>
  <c r="AA43" i="2"/>
  <c r="AB43" i="2" s="1"/>
  <c r="AC43" i="2" s="1"/>
  <c r="AA44" i="2"/>
  <c r="AA45" i="2"/>
  <c r="AB45" i="2" s="1"/>
  <c r="AC45" i="2" s="1"/>
  <c r="AA46" i="2"/>
  <c r="AB46" i="2" s="1"/>
  <c r="AC46" i="2" s="1"/>
  <c r="AA47" i="2"/>
  <c r="AB47" i="2" s="1"/>
  <c r="AC47" i="2" s="1"/>
  <c r="AA48" i="2"/>
  <c r="AA49" i="2"/>
  <c r="AB49" i="2" s="1"/>
  <c r="AC49" i="2" s="1"/>
  <c r="AA50" i="2"/>
  <c r="AB50" i="2" s="1"/>
  <c r="AC50" i="2" s="1"/>
  <c r="AA51" i="2"/>
  <c r="AB51" i="2" s="1"/>
  <c r="AC51" i="2" s="1"/>
  <c r="AA52" i="2"/>
  <c r="AA4" i="2"/>
  <c r="AA5" i="2"/>
  <c r="AB5" i="2" s="1"/>
  <c r="AC5" i="2" s="1"/>
  <c r="AA6" i="2"/>
  <c r="AB6" i="2" s="1"/>
  <c r="AC6" i="2" s="1"/>
  <c r="AA7" i="2"/>
  <c r="AA8" i="2"/>
  <c r="AA3" i="2"/>
  <c r="AB3" i="2" s="1"/>
  <c r="AC3" i="2" s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3" i="2"/>
  <c r="K14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B7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  <c r="M57" i="1"/>
  <c r="L57" i="1"/>
  <c r="K57" i="1"/>
  <c r="J57" i="1"/>
  <c r="I57" i="1"/>
  <c r="H57" i="1"/>
  <c r="G57" i="1"/>
  <c r="F57" i="1"/>
  <c r="E57" i="1"/>
  <c r="D57" i="1"/>
  <c r="C57" i="1"/>
</calcChain>
</file>

<file path=xl/sharedStrings.xml><?xml version="1.0" encoding="utf-8"?>
<sst xmlns="http://schemas.openxmlformats.org/spreadsheetml/2006/main" count="1805" uniqueCount="482">
  <si>
    <t>EXCEL SKILLS AND FAMILIARITY REQUIRED</t>
  </si>
  <si>
    <t xml:space="preserve">The Patagonia Exploration Club International (PECI) is a group of diverse individuals across many countries. 
Jennifer Cardozo, the club's President, has taken up the challenge to systematize the membership roster. 
In a very short time, she has pulled together a lot of information! 
An extract of 50 such records is available on the tab, CLUBDATA. 
This is the portion, where PECI needs your EXCEL expertise... </t>
  </si>
  <si>
    <t>Starting with the tab, CLUBDATA, Jennifer would like you to help her solve the following queries:</t>
  </si>
  <si>
    <t>TAB</t>
  </si>
  <si>
    <t>COLUMN</t>
  </si>
  <si>
    <t xml:space="preserve">Inputting data </t>
  </si>
  <si>
    <t xml:space="preserve">Formatting data </t>
  </si>
  <si>
    <t xml:space="preserve">Using tabs </t>
  </si>
  <si>
    <t xml:space="preserve">Using formulas </t>
  </si>
  <si>
    <t xml:space="preserve">Creating pivot tables </t>
  </si>
  <si>
    <t xml:space="preserve">Filtering and sorting data </t>
  </si>
  <si>
    <t xml:space="preserve">Creating graphs and charts </t>
  </si>
  <si>
    <t xml:space="preserve">Printing documents </t>
  </si>
  <si>
    <t xml:space="preserve">Using VLOOKUP </t>
  </si>
  <si>
    <t xml:space="preserve">Inputting data using flashfill </t>
  </si>
  <si>
    <t xml:space="preserve">Creating IF formulas </t>
  </si>
  <si>
    <t>ACTIVITIES</t>
  </si>
  <si>
    <t>INSTRUCTION</t>
  </si>
  <si>
    <t>EXAMPLES</t>
  </si>
  <si>
    <t>STAGE 1: STANDARDIZING THE DATASET</t>
  </si>
  <si>
    <t>CLUBDATA</t>
  </si>
  <si>
    <t xml:space="preserve">Col 2. </t>
  </si>
  <si>
    <t>Y</t>
  </si>
  <si>
    <t>Populate the FULLNAME consisting of the following fields ONLY, in the prescribed format: PREFIX FIRSTNAME LASTNAME. (Note: All UPPERCASE)</t>
  </si>
  <si>
    <t>JOHN DOE</t>
  </si>
  <si>
    <t>Col 10.</t>
  </si>
  <si>
    <t>Generate the EMAIL ADDRESS for those members, who speak English, in the prescribed format : lastname.firstname@pecinow.org. (Note: All lowercase)</t>
  </si>
  <si>
    <t>doe.john@pecinow.org</t>
  </si>
  <si>
    <t>Col 11.</t>
  </si>
  <si>
    <t>Generate the USER NAME for only those members, who don't speak English, in the prescribed format : FIRSTNAME(Initial in Uppercase)LASTNAME(lowercase)COUNTRYCODE.INDEX</t>
  </si>
  <si>
    <t>JdoeUS.72</t>
  </si>
  <si>
    <t>THIS IS A GOOD TIME TO VERIFY WE HAVE MET THE FOLLOWING OBJECTIVES :</t>
  </si>
  <si>
    <t>A. All members who speak English, have an email address?</t>
  </si>
  <si>
    <t>B. All members who don't speak English, have a user name?</t>
  </si>
  <si>
    <t xml:space="preserve">C. No members have both an email address and a user name? </t>
  </si>
  <si>
    <t>STAGE 2: CONVERSIONS</t>
  </si>
  <si>
    <t>Col.25</t>
  </si>
  <si>
    <t>Col.13 has the members' height in CENTIMETERS. Jennifer needs it converted to INCHES in column 25, rounded to ONE significant digit. ( Note: 1 cm = 0.3937007874 inch. )</t>
  </si>
  <si>
    <t>Col.26</t>
  </si>
  <si>
    <t>Col.14 has the members' weight in KILOGRAMS. Jennifer needs it converted to POUNDS in column 26, rounded to TWO significant digits. ( Note: 1 Kg = 2.2046226218 Lbs. )</t>
  </si>
  <si>
    <t>Col.27</t>
  </si>
  <si>
    <t>Using data computed in Col.25 and Col.26, calculate PECI-SCORE in Col.27 using the formula : 703 x Weight [ LBS] / ( Height [ INCH]^2 ). Ensure that the calculated number is ROUNDED to one significant digit after decimal.</t>
  </si>
  <si>
    <t>Col.28</t>
  </si>
  <si>
    <t xml:space="preserve">Using data computed in Col.27, use VLOOKUP to populate PECI-CODE from the tab FITNESS TABLE. Use AUTOFILL. Right justify the results. </t>
  </si>
  <si>
    <t>P</t>
  </si>
  <si>
    <t>Col.29</t>
  </si>
  <si>
    <t xml:space="preserve">Use IF formula to tag the PECI-CODE in Col.28 with these conditional STATUS : If 'W', tag 'POSTPONE'. If 'U', tag 'EXAMINE', if 'P', tag 'REFUSE', if 'F',  tag 'ADMIT'. Right justify the results. </t>
  </si>
  <si>
    <t>REFUSE</t>
  </si>
  <si>
    <t>A. All members have their height listed in INCHES in the format ##.#</t>
  </si>
  <si>
    <t>B. All members have their weight listed in POUNDS in the format ###.##</t>
  </si>
  <si>
    <t>C. All members have their PECI-SCORE as a WHOLE NUMBER in format ##.#</t>
  </si>
  <si>
    <t xml:space="preserve">D. All members have their PECI-CODE assigned to them. </t>
  </si>
  <si>
    <t>STAGE 3: PIVOT TABLE 1</t>
  </si>
  <si>
    <t>PIVOT</t>
  </si>
  <si>
    <t xml:space="preserve">Create a PIVOT table in the tab, PIVOT, starting at cell B3, with the following details: </t>
  </si>
  <si>
    <t>In COLUMNS (Group : YEARS only. Remove QUARTERS and BIRTHDATE.)</t>
  </si>
  <si>
    <t>In ROWS (Group : SEX. COUNTRY.)</t>
  </si>
  <si>
    <t>In VALUES (Calculate AVERAGE OF HEIGHT IN INCHES, formatted as ##.#)</t>
  </si>
  <si>
    <t>Remove GRAND TOTAL</t>
  </si>
  <si>
    <t>Freeze both panes from cell D5.</t>
  </si>
  <si>
    <t>Adjust COLUMN WIDTH from D to the end of the PIVOT table, to the value, 8.</t>
  </si>
  <si>
    <t>STAGE 4: PIVOT TABLE 2</t>
  </si>
  <si>
    <t>Make a duplicate of the PIVOT tab. RENAME it to RECORDCOUNT</t>
  </si>
  <si>
    <t>RECORDCOUNT</t>
  </si>
  <si>
    <t>Change VALUE to COUNT.</t>
  </si>
  <si>
    <t>In the GRAND TOTAL column, double click the total for row FEMALE TOTAL. (This will result in a separate tab with all records where SEX = Female).</t>
  </si>
  <si>
    <t>RENAME the resulting tab, ALLFEMALE.</t>
  </si>
  <si>
    <t>STAGE 5: SORTING AND PIVOTCHART</t>
  </si>
  <si>
    <t>ALLFEMALE</t>
  </si>
  <si>
    <t>In a SINGLE STEP, SORT the tab ALLFEMALE, in the following NESTING order : 1. Alphabetically descending order for LASTNAME. 2. By newest to oldest BIRTHDATE.</t>
  </si>
  <si>
    <t>Add a column at the end of this table, YEAR. EXTRACT the YEAR for each record from the BIRTHDATE, using the appropriate formula.</t>
  </si>
  <si>
    <t>On its OWN TAB, create a PIVOT CHART using the following COLUMNS: SPORTS LOCATION, SPORTS, FAVORITE COLOR, SEX, LANGUAGE, COUNTRY. Name this tab, ALLFEMALESPORTS.</t>
  </si>
  <si>
    <t>ALLFEMALESPORTS</t>
  </si>
  <si>
    <t>Under LEGENDS: Show SPORTS LOCATION (E.g. OUTDOOR and INDOOR)</t>
  </si>
  <si>
    <t>Under VALUES: Show COUNT OF SPORTS</t>
  </si>
  <si>
    <t>Under AXIS: Show COUNTRY in ALPHABETICAL ORDER.</t>
  </si>
  <si>
    <t xml:space="preserve">Ensure the chart height is 4 and width is 6. Then Lock Aspect Ratios. </t>
  </si>
  <si>
    <t xml:space="preserve">Format the resulting chart to showcase your skills with making it aesthetically presentable. </t>
  </si>
  <si>
    <t>STAGE 6: PRINT SETUP AND OUTPUT</t>
  </si>
  <si>
    <t>Insert the following details into the HEADER using the PAGE SETUP:</t>
  </si>
  <si>
    <t>In LEFT section : Enter your FIRSTNAME LASTNAME in Calibri 12 BOLD.</t>
  </si>
  <si>
    <t>In CENTER section: Insert link for FILENAME and SHEETNAME in Calibri 12 BOLD.</t>
  </si>
  <si>
    <t>In RIGHT section:  Insert link for TIME and DATE in Calibri 12 BOLD.</t>
  </si>
  <si>
    <t>Insert the following details into the FOOTER using the PAGE SETUP:</t>
  </si>
  <si>
    <t>In CENTER section: Insert path to FILENAME in Calibri 10 BOLD.</t>
  </si>
  <si>
    <t>Next, PRINT this chart as a PDF with the following filename in this computer's Document folder : ALLFEMALESPORTS CHART BY &lt;YOUR FIRSTNAME LASTNAME&gt;</t>
  </si>
  <si>
    <t>TALLY OF EXCEL REFERENCES &gt;</t>
  </si>
  <si>
    <t>Col.2</t>
  </si>
  <si>
    <t>Col.3</t>
  </si>
  <si>
    <t>Col.4</t>
  </si>
  <si>
    <t>Col.5</t>
  </si>
  <si>
    <t>Col.6</t>
  </si>
  <si>
    <t>Col.7</t>
  </si>
  <si>
    <t>Col.8</t>
  </si>
  <si>
    <t>Col.9</t>
  </si>
  <si>
    <t>Col.10</t>
  </si>
  <si>
    <t>Col.11</t>
  </si>
  <si>
    <t>Col.12</t>
  </si>
  <si>
    <t>Col.13</t>
  </si>
  <si>
    <t>Col.14</t>
  </si>
  <si>
    <t>Col.15</t>
  </si>
  <si>
    <t>Col.16</t>
  </si>
  <si>
    <t>Col.17</t>
  </si>
  <si>
    <t>Col.18</t>
  </si>
  <si>
    <t>Col.19</t>
  </si>
  <si>
    <t>Col.20</t>
  </si>
  <si>
    <t>Col.21</t>
  </si>
  <si>
    <t>Col.22</t>
  </si>
  <si>
    <t>Col.23</t>
  </si>
  <si>
    <t>Col.24</t>
  </si>
  <si>
    <t>INDEX</t>
  </si>
  <si>
    <t>FULL NAME</t>
  </si>
  <si>
    <t>PREFIX</t>
  </si>
  <si>
    <t>FIRSTNAME</t>
  </si>
  <si>
    <t>MIDDLENAME</t>
  </si>
  <si>
    <t>LASTNAME</t>
  </si>
  <si>
    <t>SUFFIX</t>
  </si>
  <si>
    <t>BIRTHDATE</t>
  </si>
  <si>
    <t>ZODIAC</t>
  </si>
  <si>
    <t>EMAIL ADDRESS</t>
  </si>
  <si>
    <t>USERNAME</t>
  </si>
  <si>
    <t>HEIGHT (CMS)</t>
  </si>
  <si>
    <t>WEIGHT (KGS)</t>
  </si>
  <si>
    <t>EYECOLOR</t>
  </si>
  <si>
    <t>BLOODTYPE</t>
  </si>
  <si>
    <t>HAIRTYPE</t>
  </si>
  <si>
    <t>HAIRCOLOR</t>
  </si>
  <si>
    <t>SPORTS LOCATION</t>
  </si>
  <si>
    <t>SPORTS</t>
  </si>
  <si>
    <t>FAVORITE COLOR</t>
  </si>
  <si>
    <t>SEX</t>
  </si>
  <si>
    <t>LANGUAGE</t>
  </si>
  <si>
    <t>COUNTRY</t>
  </si>
  <si>
    <t>COUNTRYCODE</t>
  </si>
  <si>
    <t>HEIGHT (INCHES)</t>
  </si>
  <si>
    <t>WEIGHT (LBS)</t>
  </si>
  <si>
    <t>PECI-SCORE</t>
  </si>
  <si>
    <t>PECI-CODE</t>
  </si>
  <si>
    <t>STATUS</t>
  </si>
  <si>
    <t>Ms.</t>
  </si>
  <si>
    <t>Annie</t>
  </si>
  <si>
    <t>Abbott</t>
  </si>
  <si>
    <t>DVM</t>
  </si>
  <si>
    <t>Libra</t>
  </si>
  <si>
    <t>Green</t>
  </si>
  <si>
    <t>A−</t>
  </si>
  <si>
    <t>Strands</t>
  </si>
  <si>
    <t>Black</t>
  </si>
  <si>
    <t>INDOOR</t>
  </si>
  <si>
    <t>Cycling Track</t>
  </si>
  <si>
    <t>silver</t>
  </si>
  <si>
    <t>Female</t>
  </si>
  <si>
    <t>English</t>
  </si>
  <si>
    <t>USA</t>
  </si>
  <si>
    <t>US</t>
  </si>
  <si>
    <t>Aurelie</t>
  </si>
  <si>
    <t>Liesuchke</t>
  </si>
  <si>
    <t>Aquarius</t>
  </si>
  <si>
    <t>Brown</t>
  </si>
  <si>
    <t>O−</t>
  </si>
  <si>
    <t>Curly</t>
  </si>
  <si>
    <t>Blond</t>
  </si>
  <si>
    <t>Boxing</t>
  </si>
  <si>
    <t>blue</t>
  </si>
  <si>
    <t>Sr.</t>
  </si>
  <si>
    <t>Tomas</t>
  </si>
  <si>
    <t>Ferreira</t>
  </si>
  <si>
    <t>Filho</t>
  </si>
  <si>
    <t>Cancer</t>
  </si>
  <si>
    <t>Amber</t>
  </si>
  <si>
    <t>Straight</t>
  </si>
  <si>
    <t>OUTDOOR</t>
  </si>
  <si>
    <t>Football</t>
  </si>
  <si>
    <t>teal</t>
  </si>
  <si>
    <t>Male</t>
  </si>
  <si>
    <t>Portuguese</t>
  </si>
  <si>
    <t>BRAZIL</t>
  </si>
  <si>
    <t>BR</t>
  </si>
  <si>
    <t>Darby</t>
  </si>
  <si>
    <t>Cruickshank</t>
  </si>
  <si>
    <t>Taurus</t>
  </si>
  <si>
    <t>Alpine Skiing</t>
  </si>
  <si>
    <t>aqua</t>
  </si>
  <si>
    <t>Dr.</t>
  </si>
  <si>
    <t>Jaydon</t>
  </si>
  <si>
    <t>Borer</t>
  </si>
  <si>
    <t>MD</t>
  </si>
  <si>
    <t>Blue</t>
  </si>
  <si>
    <t>B−</t>
  </si>
  <si>
    <t>Wavy</t>
  </si>
  <si>
    <t>Water Polo</t>
  </si>
  <si>
    <t>gray</t>
  </si>
  <si>
    <t>Mr.</t>
  </si>
  <si>
    <t xml:space="preserve">Moriah </t>
  </si>
  <si>
    <t>Lynch</t>
  </si>
  <si>
    <t>Sagittarius</t>
  </si>
  <si>
    <t>Fencing</t>
  </si>
  <si>
    <t>Amiya</t>
  </si>
  <si>
    <t>Eichmann</t>
  </si>
  <si>
    <t>Leo</t>
  </si>
  <si>
    <t>Cycling Road</t>
  </si>
  <si>
    <t>olive</t>
  </si>
  <si>
    <t>Pierce</t>
  </si>
  <si>
    <t>Rau</t>
  </si>
  <si>
    <t>A+</t>
  </si>
  <si>
    <t>Auburn</t>
  </si>
  <si>
    <t>Curling</t>
  </si>
  <si>
    <t>black</t>
  </si>
  <si>
    <t>Amelia</t>
  </si>
  <si>
    <t>Stevens</t>
  </si>
  <si>
    <t>Shooting</t>
  </si>
  <si>
    <t>UK</t>
  </si>
  <si>
    <t>GB</t>
  </si>
  <si>
    <t>Toby</t>
  </si>
  <si>
    <t>Simpson</t>
  </si>
  <si>
    <t>O+</t>
  </si>
  <si>
    <t>Sir</t>
  </si>
  <si>
    <t>Ethan</t>
  </si>
  <si>
    <t>Murphy</t>
  </si>
  <si>
    <t>Scorpio</t>
  </si>
  <si>
    <t>Freestyle Skiing</t>
  </si>
  <si>
    <t>maroon</t>
  </si>
  <si>
    <t>Mrs.</t>
  </si>
  <si>
    <t>Ashley</t>
  </si>
  <si>
    <t>Wood</t>
  </si>
  <si>
    <t>Archery</t>
  </si>
  <si>
    <t>Megan</t>
  </si>
  <si>
    <t>Scott</t>
  </si>
  <si>
    <t>Rugby</t>
  </si>
  <si>
    <t>white</t>
  </si>
  <si>
    <t>Hr.</t>
  </si>
  <si>
    <t>Helmut</t>
  </si>
  <si>
    <t>Weinhae</t>
  </si>
  <si>
    <t>Virgo</t>
  </si>
  <si>
    <t>Gray</t>
  </si>
  <si>
    <t>Very curly</t>
  </si>
  <si>
    <t>Canoe Sprint</t>
  </si>
  <si>
    <t>green</t>
  </si>
  <si>
    <t>German</t>
  </si>
  <si>
    <t>GERMANY</t>
  </si>
  <si>
    <t>DE</t>
  </si>
  <si>
    <t>Prof.</t>
  </si>
  <si>
    <t>Milena</t>
  </si>
  <si>
    <t>Schotin</t>
  </si>
  <si>
    <t>Pisces</t>
  </si>
  <si>
    <t>Cycling BMX</t>
  </si>
  <si>
    <t>Lothar</t>
  </si>
  <si>
    <t>Birnbaum</t>
  </si>
  <si>
    <t>Pietro</t>
  </si>
  <si>
    <t>Stolze</t>
  </si>
  <si>
    <t>Handball</t>
  </si>
  <si>
    <t xml:space="preserve">Richard </t>
  </si>
  <si>
    <t>Tlustek</t>
  </si>
  <si>
    <t>B.A.</t>
  </si>
  <si>
    <t>Cycling Mountain Bike</t>
  </si>
  <si>
    <t>fuchsia</t>
  </si>
  <si>
    <t>Earnestine</t>
  </si>
  <si>
    <t>Raynor</t>
  </si>
  <si>
    <t>Short Track Speed Skating</t>
  </si>
  <si>
    <t>navy</t>
  </si>
  <si>
    <t>AUSTRALIA</t>
  </si>
  <si>
    <t>OZ</t>
  </si>
  <si>
    <t>Jason</t>
  </si>
  <si>
    <t>Gaylord</t>
  </si>
  <si>
    <t>Capricorn</t>
  </si>
  <si>
    <t>Basketball</t>
  </si>
  <si>
    <t>purple</t>
  </si>
  <si>
    <t>Kendrick</t>
  </si>
  <si>
    <t>Sauer</t>
  </si>
  <si>
    <t>Triathlon</t>
  </si>
  <si>
    <t>Annabell</t>
  </si>
  <si>
    <t>Olson</t>
  </si>
  <si>
    <t>Aries</t>
  </si>
  <si>
    <t>Equestrian / Dressage</t>
  </si>
  <si>
    <t>Jena</t>
  </si>
  <si>
    <t>Upton</t>
  </si>
  <si>
    <t>Beach Volleyball</t>
  </si>
  <si>
    <t>Shanny</t>
  </si>
  <si>
    <t>Bins</t>
  </si>
  <si>
    <t>Canoe Slalom</t>
  </si>
  <si>
    <t>Tia</t>
  </si>
  <si>
    <t>Abshire</t>
  </si>
  <si>
    <t>Isabel</t>
  </si>
  <si>
    <t>Runolfsdottir</t>
  </si>
  <si>
    <t>B+</t>
  </si>
  <si>
    <t>Barney</t>
  </si>
  <si>
    <t>Wesack</t>
  </si>
  <si>
    <t>Volleyball</t>
  </si>
  <si>
    <t>AUSTRIA</t>
  </si>
  <si>
    <t>AU</t>
  </si>
  <si>
    <t>Baruch</t>
  </si>
  <si>
    <t>Kade</t>
  </si>
  <si>
    <t>Chestnut</t>
  </si>
  <si>
    <t>Liesbeth</t>
  </si>
  <si>
    <t>Rosemann</t>
  </si>
  <si>
    <t>MBA.</t>
  </si>
  <si>
    <t>Mme.</t>
  </si>
  <si>
    <t>Valentine</t>
  </si>
  <si>
    <t>Moreau</t>
  </si>
  <si>
    <t>Golf</t>
  </si>
  <si>
    <t>French</t>
  </si>
  <si>
    <t>FRANCE</t>
  </si>
  <si>
    <t>FR</t>
  </si>
  <si>
    <t>Paulette</t>
  </si>
  <si>
    <t>Durand</t>
  </si>
  <si>
    <t>Laure-Alix</t>
  </si>
  <si>
    <t>Chevalier</t>
  </si>
  <si>
    <t>yellow</t>
  </si>
  <si>
    <t>M.</t>
  </si>
  <si>
    <t>Claude</t>
  </si>
  <si>
    <t>Toussaint</t>
  </si>
  <si>
    <t>Diving</t>
  </si>
  <si>
    <t>Victor</t>
  </si>
  <si>
    <t>Lenoir</t>
  </si>
  <si>
    <t>Arthur</t>
  </si>
  <si>
    <t>Hockey</t>
  </si>
  <si>
    <t>Benjamin</t>
  </si>
  <si>
    <t>Lebrun-Brun</t>
  </si>
  <si>
    <t>Antoine</t>
  </si>
  <si>
    <t>Maillard</t>
  </si>
  <si>
    <t>Sailing</t>
  </si>
  <si>
    <t>Bernard</t>
  </si>
  <si>
    <t>Hoarau-Guyon</t>
  </si>
  <si>
    <t>Hidalgo</t>
  </si>
  <si>
    <t>Cantu</t>
  </si>
  <si>
    <t>Tercero</t>
  </si>
  <si>
    <t>lime</t>
  </si>
  <si>
    <t>Spanish</t>
  </si>
  <si>
    <t>ARGENTINA</t>
  </si>
  <si>
    <t>AG</t>
  </si>
  <si>
    <t>Hadalgo</t>
  </si>
  <si>
    <t>Polanco</t>
  </si>
  <si>
    <t>Gemini</t>
  </si>
  <si>
    <t>Sra.</t>
  </si>
  <si>
    <t>Laura</t>
  </si>
  <si>
    <t>Oliviera</t>
  </si>
  <si>
    <t>Athletics</t>
  </si>
  <si>
    <t>Ainhoa</t>
  </si>
  <si>
    <t>Garza</t>
  </si>
  <si>
    <t>Gymnastics Artistic</t>
  </si>
  <si>
    <t>SPAIN</t>
  </si>
  <si>
    <t>ES</t>
  </si>
  <si>
    <t>Banda</t>
  </si>
  <si>
    <t>Carolota</t>
  </si>
  <si>
    <t>Mateos</t>
  </si>
  <si>
    <t>Mw.</t>
  </si>
  <si>
    <t>Elize</t>
  </si>
  <si>
    <t>Prins</t>
  </si>
  <si>
    <t>Judo</t>
  </si>
  <si>
    <t>donkergroen</t>
  </si>
  <si>
    <t>Dutch</t>
  </si>
  <si>
    <t>NETHERLANDS</t>
  </si>
  <si>
    <t>DU</t>
  </si>
  <si>
    <t>dhr.</t>
  </si>
  <si>
    <t>Ryan</t>
  </si>
  <si>
    <t>Pham</t>
  </si>
  <si>
    <t>groenblauw</t>
  </si>
  <si>
    <t>Mw</t>
  </si>
  <si>
    <t>Elise</t>
  </si>
  <si>
    <t>Rotteveel</t>
  </si>
  <si>
    <t>zwart</t>
  </si>
  <si>
    <t>Fru.</t>
  </si>
  <si>
    <t>Mirjam</t>
  </si>
  <si>
    <t>Soderberg</t>
  </si>
  <si>
    <t>Swedish</t>
  </si>
  <si>
    <t>SWEDEN</t>
  </si>
  <si>
    <t>SV</t>
  </si>
  <si>
    <t>H.</t>
  </si>
  <si>
    <t>Berndt</t>
  </si>
  <si>
    <t>Palsson</t>
  </si>
  <si>
    <t>Biathlon</t>
  </si>
  <si>
    <t>Adriano</t>
  </si>
  <si>
    <t>Pontes</t>
  </si>
  <si>
    <t>Sobrinho</t>
  </si>
  <si>
    <t>Swimming</t>
  </si>
  <si>
    <t>PR</t>
  </si>
  <si>
    <t>PECI-LEVEL</t>
  </si>
  <si>
    <t xml:space="preserve">WEAK </t>
  </si>
  <si>
    <t>W</t>
  </si>
  <si>
    <t>FIT</t>
  </si>
  <si>
    <t>F</t>
  </si>
  <si>
    <t>UNFIT</t>
  </si>
  <si>
    <t>U</t>
  </si>
  <si>
    <t>POOR</t>
  </si>
  <si>
    <t>Col. 1</t>
  </si>
  <si>
    <t>ISABELbanda_ES</t>
  </si>
  <si>
    <t xml:space="preserve"> </t>
  </si>
  <si>
    <t>Column Labels</t>
  </si>
  <si>
    <t>1955</t>
  </si>
  <si>
    <t>1959</t>
  </si>
  <si>
    <t>1960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</si>
  <si>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</si>
  <si>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</si>
  <si>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</si>
  <si>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</si>
  <si>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</si>
  <si>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</si>
  <si>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</si>
  <si>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</si>
  <si>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</si>
  <si>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</si>
  <si>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</si>
  <si>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</si>
  <si>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</si>
  <si>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</si>
  <si>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</si>
  <si>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</si>
  <si>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</si>
  <si>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</si>
  <si>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</si>
  <si>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</si>
  <si>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</si>
  <si>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1986</t>
  </si>
  <si>
    <t>1987</t>
  </si>
  <si>
    <t>1988</t>
  </si>
  <si>
    <t>1989</t>
  </si>
  <si>
    <t>1990</t>
  </si>
  <si>
    <t>1992</t>
  </si>
  <si>
    <t>1993</t>
  </si>
  <si>
    <t>1994</t>
  </si>
  <si>
    <t>1996</t>
  </si>
  <si>
    <t>1997</t>
  </si>
  <si>
    <t>1999</t>
  </si>
  <si>
    <t>Row Labels</t>
  </si>
  <si>
    <t>Average of HEIGHT (INCHES)</t>
  </si>
  <si>
    <t>Count of HEIGHT (INCHES)</t>
  </si>
  <si>
    <t>Grand Total</t>
  </si>
  <si>
    <t>None</t>
  </si>
  <si>
    <t>ADMIT</t>
  </si>
  <si>
    <t>EXAMINE</t>
  </si>
  <si>
    <t>POSTPONE</t>
  </si>
  <si>
    <t>SRA. LAURA OLIVIERA</t>
  </si>
  <si>
    <t>LAURAoliviera_AG</t>
  </si>
  <si>
    <t>DR. JENA UPTON</t>
  </si>
  <si>
    <t>upton.jena@pecinow.org</t>
  </si>
  <si>
    <t>DR. ANNABELL OLSON</t>
  </si>
  <si>
    <t>olson.annabell@pecinow.org</t>
  </si>
  <si>
    <t>DR. TIA ABSHIRE</t>
  </si>
  <si>
    <t>abshire.tia@pecinow.org</t>
  </si>
  <si>
    <t>DR. EARNESTINE RAYNOR</t>
  </si>
  <si>
    <t>raynor.earnestine@pecinow.org</t>
  </si>
  <si>
    <t>MS. ISABEL RUNOLFSDOTTIR</t>
  </si>
  <si>
    <t>runolfsdottir.isabel@pecinow.org</t>
  </si>
  <si>
    <t>DR. SHANNY BINS</t>
  </si>
  <si>
    <t>bins.shanny@pecinow.org</t>
  </si>
  <si>
    <t>PROF. LIESBETH ROSEMANN</t>
  </si>
  <si>
    <t>LIESBETHrosemann_AU</t>
  </si>
  <si>
    <t>MME. LAURE-ALIX CHEVALIER</t>
  </si>
  <si>
    <t>LAURE-ALIXchevalier_FR</t>
  </si>
  <si>
    <t>MME. VALENTINE MOREAU</t>
  </si>
  <si>
    <t>VALENTINEmoreau_AU</t>
  </si>
  <si>
    <t>MME. PAULETTE DURAND</t>
  </si>
  <si>
    <t>PAULETTEdurand_FR</t>
  </si>
  <si>
    <t>PROF. MILENA SCHOTIN</t>
  </si>
  <si>
    <t>MILENAschotin_DE</t>
  </si>
  <si>
    <t>MW. ELIZE PRINS</t>
  </si>
  <si>
    <t>ELIZEprins_ES</t>
  </si>
  <si>
    <t>MW ELISE ROTTEVEEL</t>
  </si>
  <si>
    <t>ELISErotteveel_DU</t>
  </si>
  <si>
    <t>SRA. ISABEL BANDA</t>
  </si>
  <si>
    <t>SRA. CAROLOTA MATEOS</t>
  </si>
  <si>
    <t>CAROLOTAmateos_ES</t>
  </si>
  <si>
    <t>SRA. AINHOA GARZA</t>
  </si>
  <si>
    <t>AINHOAgarza_AG</t>
  </si>
  <si>
    <t>FRU. MIRJAM SODERBERG</t>
  </si>
  <si>
    <t>MIRJAMsoderberg_DU</t>
  </si>
  <si>
    <t>MS. AMELIA STEVENS</t>
  </si>
  <si>
    <t>stevens.amelia@pecinow.org</t>
  </si>
  <si>
    <t>MRS. ASHLEY WOOD</t>
  </si>
  <si>
    <t>wood.ashley@pecinow.org</t>
  </si>
  <si>
    <t>MS. MEGAN SCOTT</t>
  </si>
  <si>
    <t>scott.megan@pecinow.org</t>
  </si>
  <si>
    <t>MS. DARBY CRUICKSHANK</t>
  </si>
  <si>
    <t>cruickshank.darby@pecinow.org</t>
  </si>
  <si>
    <t>MS. AURELIE LIESUCHKE</t>
  </si>
  <si>
    <t>liesuchke.aurelie@pecinow.org</t>
  </si>
  <si>
    <t>MS. ANNIE ABBOTT</t>
  </si>
  <si>
    <t>abbott.annie@pecinow.org</t>
  </si>
  <si>
    <t>MS. AMIYA EICHMANN</t>
  </si>
  <si>
    <t>eichmann.amiya@pecinow.org</t>
  </si>
  <si>
    <t>YEAR</t>
  </si>
  <si>
    <t>Count of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</si>
</sst>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18" x14ac:knownFonts="1">
    <font>
      <sz val="10"/>
      <color theme="1"/>
      <name val="Calibri"/>
    </font>
    <font>
      <b/>
      <i/>
      <sz val="18"/>
      <color theme="1"/>
      <name val="Calibri"/>
    </font>
    <font>
      <sz val="10"/>
      <name val="Calibri"/>
    </font>
    <font>
      <b/>
      <i/>
      <sz val="12"/>
      <color theme="1"/>
      <name val="Calibri"/>
    </font>
    <font>
      <i/>
      <sz val="10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theme="0"/>
      <name val="Calibri"/>
      <family val="2"/>
    </font>
    <font>
      <b/>
      <sz val="12"/>
      <color theme="0"/>
      <name val="Calibri"/>
      <family val="2"/>
    </font>
    <font>
      <b/>
      <sz val="18"/>
      <color theme="0"/>
      <name val="Calibri"/>
      <family val="2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</font>
    <font>
      <b/>
      <sz val="18"/>
      <color theme="4" tint="-0.499984740745262"/>
      <name val="Calibri"/>
      <family val="2"/>
    </font>
    <font>
      <b/>
      <sz val="10"/>
      <color theme="9" tint="-0.249977111117893"/>
      <name val="Calibri"/>
      <family val="2"/>
    </font>
    <font>
      <sz val="10"/>
      <color theme="9" tint="-0.249977111117893"/>
      <name val="Calibri"/>
      <family val="2"/>
    </font>
    <font>
      <b/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0D0E2"/>
        <bgColor rgb="FFB0D0E2"/>
      </patternFill>
    </fill>
    <fill>
      <patternFill patternType="solid">
        <fgColor rgb="FFFEE69B"/>
        <bgColor rgb="FFFEE69B"/>
      </patternFill>
    </fill>
    <fill>
      <patternFill patternType="solid">
        <fgColor rgb="FFCDCDCD"/>
        <bgColor rgb="FFCDCDCD"/>
      </patternFill>
    </fill>
    <fill>
      <patternFill patternType="solid">
        <fgColor rgb="FFD3E070"/>
        <bgColor rgb="FFD3E070"/>
      </patternFill>
    </fill>
    <fill>
      <patternFill patternType="solid">
        <fgColor rgb="FFF8DCD3"/>
        <bgColor rgb="FFF8DCD3"/>
      </patternFill>
    </fill>
    <fill>
      <patternFill patternType="solid">
        <fgColor rgb="FFFF0000"/>
        <bgColor rgb="FFFFBE6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B0D0E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EE69B"/>
      </patternFill>
    </fill>
    <fill>
      <patternFill patternType="solid">
        <fgColor rgb="FF92D050"/>
        <bgColor rgb="FF89B9D4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4" borderId="6" xfId="0" applyFont="1" applyFill="1" applyBorder="1" applyAlignment="1">
      <alignment vertical="center" wrapText="1"/>
    </xf>
    <xf numFmtId="0" fontId="4" fillId="0" borderId="7" xfId="0" applyFont="1" applyBorder="1"/>
    <xf numFmtId="0" fontId="4" fillId="0" borderId="0" xfId="0" applyFont="1"/>
    <xf numFmtId="0" fontId="0" fillId="0" borderId="8" xfId="0" applyBorder="1"/>
    <xf numFmtId="0" fontId="6" fillId="0" borderId="0" xfId="0" applyFont="1" applyAlignment="1">
      <alignment wrapText="1"/>
    </xf>
    <xf numFmtId="0" fontId="0" fillId="0" borderId="10" xfId="0" applyBorder="1"/>
    <xf numFmtId="0" fontId="7" fillId="0" borderId="8" xfId="0" applyFont="1" applyBorder="1"/>
    <xf numFmtId="0" fontId="7" fillId="0" borderId="0" xfId="0" applyFont="1"/>
    <xf numFmtId="0" fontId="7" fillId="0" borderId="0" xfId="0" applyFont="1" applyAlignment="1">
      <alignment horizontal="center" textRotation="90"/>
    </xf>
    <xf numFmtId="0" fontId="7" fillId="0" borderId="0" xfId="0" applyFont="1" applyAlignment="1">
      <alignment wrapText="1"/>
    </xf>
    <xf numFmtId="0" fontId="7" fillId="0" borderId="10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7" fillId="4" borderId="9" xfId="0" applyFont="1" applyFill="1" applyBorder="1" applyAlignment="1">
      <alignment textRotation="90"/>
    </xf>
    <xf numFmtId="164" fontId="7" fillId="4" borderId="9" xfId="0" applyNumberFormat="1" applyFont="1" applyFill="1" applyBorder="1" applyAlignment="1">
      <alignment textRotation="90"/>
    </xf>
    <xf numFmtId="0" fontId="7" fillId="2" borderId="9" xfId="0" applyFont="1" applyFill="1" applyBorder="1" applyAlignment="1">
      <alignment textRotation="90"/>
    </xf>
    <xf numFmtId="0" fontId="7" fillId="5" borderId="9" xfId="0" applyFont="1" applyFill="1" applyBorder="1" applyAlignment="1">
      <alignment textRotation="90"/>
    </xf>
    <xf numFmtId="165" fontId="7" fillId="2" borderId="9" xfId="0" applyNumberFormat="1" applyFont="1" applyFill="1" applyBorder="1" applyAlignment="1">
      <alignment horizontal="right" textRotation="90"/>
    </xf>
    <xf numFmtId="164" fontId="7" fillId="2" borderId="9" xfId="0" applyNumberFormat="1" applyFont="1" applyFill="1" applyBorder="1" applyAlignment="1">
      <alignment textRotation="90"/>
    </xf>
    <xf numFmtId="0" fontId="7" fillId="2" borderId="9" xfId="0" applyFont="1" applyFill="1" applyBorder="1" applyAlignment="1">
      <alignment horizontal="right" textRotation="90"/>
    </xf>
    <xf numFmtId="164" fontId="7" fillId="5" borderId="9" xfId="0" applyNumberFormat="1" applyFont="1" applyFill="1" applyBorder="1" applyAlignment="1">
      <alignment textRotation="90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7" fillId="0" borderId="18" xfId="0" applyFont="1" applyBorder="1" applyAlignment="1">
      <alignment horizontal="center" textRotation="90"/>
    </xf>
    <xf numFmtId="0" fontId="7" fillId="0" borderId="19" xfId="0" applyFont="1" applyBorder="1" applyAlignment="1">
      <alignment horizontal="center" textRotation="90"/>
    </xf>
    <xf numFmtId="0" fontId="7" fillId="0" borderId="20" xfId="0" applyFont="1" applyBorder="1" applyAlignment="1">
      <alignment horizontal="center" textRotation="90"/>
    </xf>
    <xf numFmtId="0" fontId="0" fillId="2" borderId="21" xfId="0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9" fillId="7" borderId="11" xfId="0" applyFont="1" applyFill="1" applyBorder="1"/>
    <xf numFmtId="0" fontId="9" fillId="7" borderId="9" xfId="0" applyFont="1" applyFill="1" applyBorder="1"/>
    <xf numFmtId="0" fontId="9" fillId="7" borderId="9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9" fillId="8" borderId="0" xfId="0" applyFont="1" applyFill="1"/>
    <xf numFmtId="0" fontId="0" fillId="10" borderId="0" xfId="0" applyFill="1" applyAlignment="1">
      <alignment horizontal="center"/>
    </xf>
    <xf numFmtId="0" fontId="4" fillId="9" borderId="6" xfId="0" applyFont="1" applyFill="1" applyBorder="1"/>
    <xf numFmtId="0" fontId="0" fillId="9" borderId="9" xfId="0" applyFill="1" applyBorder="1" applyAlignment="1">
      <alignment horizontal="center"/>
    </xf>
    <xf numFmtId="0" fontId="7" fillId="9" borderId="9" xfId="0" applyFont="1" applyFill="1" applyBorder="1" applyAlignment="1">
      <alignment horizontal="center" textRotation="90"/>
    </xf>
    <xf numFmtId="0" fontId="0" fillId="9" borderId="6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3" fillId="11" borderId="6" xfId="0" applyFont="1" applyFill="1" applyBorder="1"/>
    <xf numFmtId="0" fontId="5" fillId="11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textRotation="90"/>
    </xf>
    <xf numFmtId="0" fontId="5" fillId="11" borderId="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1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7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15" xfId="0" applyFont="1" applyBorder="1" applyAlignment="1">
      <alignment wrapText="1"/>
    </xf>
    <xf numFmtId="0" fontId="7" fillId="12" borderId="9" xfId="0" applyFont="1" applyFill="1" applyBorder="1"/>
    <xf numFmtId="0" fontId="0" fillId="12" borderId="9" xfId="0" applyFill="1" applyBorder="1"/>
    <xf numFmtId="0" fontId="7" fillId="12" borderId="9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7" fillId="4" borderId="9" xfId="0" applyFont="1" applyFill="1" applyBorder="1" applyAlignment="1">
      <alignment textRotation="90"/>
    </xf>
    <xf numFmtId="2" fontId="7" fillId="5" borderId="9" xfId="0" applyNumberFormat="1" applyFont="1" applyFill="1" applyBorder="1" applyAlignment="1">
      <alignment textRotation="90"/>
    </xf>
    <xf numFmtId="2" fontId="17" fillId="4" borderId="9" xfId="0" applyNumberFormat="1" applyFont="1" applyFill="1" applyBorder="1" applyAlignment="1">
      <alignment textRotation="90"/>
    </xf>
    <xf numFmtId="0" fontId="17" fillId="0" borderId="9" xfId="0" applyFont="1" applyBorder="1" applyAlignment="1">
      <alignment horizontal="center" textRotation="90"/>
    </xf>
    <xf numFmtId="0" fontId="7" fillId="4" borderId="9" xfId="0" applyFont="1" applyFill="1" applyBorder="1" applyAlignment="1">
      <alignment horizontal="right" textRotation="90"/>
    </xf>
    <xf numFmtId="0" fontId="7" fillId="5" borderId="9" xfId="0" applyFont="1" applyFill="1" applyBorder="1" applyAlignment="1">
      <alignment horizontal="right" textRotation="90"/>
    </xf>
    <xf numFmtId="164" fontId="7" fillId="4" borderId="9" xfId="0" applyNumberFormat="1" applyFont="1" applyFill="1" applyBorder="1" applyAlignment="1" applyProtection="1">
      <alignment textRotation="90"/>
      <protection locked="0"/>
    </xf>
    <xf numFmtId="164" fontId="7" fillId="5" borderId="9" xfId="0" applyNumberFormat="1" applyFont="1" applyFill="1" applyBorder="1" applyAlignment="1" applyProtection="1">
      <alignment textRotation="90"/>
      <protection locked="0"/>
    </xf>
    <xf numFmtId="164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11" fillId="7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wrapText="1"/>
    </xf>
    <xf numFmtId="0" fontId="14" fillId="7" borderId="12" xfId="0" applyFont="1" applyFill="1" applyBorder="1" applyAlignment="1">
      <alignment horizontal="center" wrapText="1"/>
    </xf>
    <xf numFmtId="0" fontId="13" fillId="8" borderId="13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/>
    <xf numFmtId="0" fontId="2" fillId="10" borderId="5" xfId="0" applyFont="1" applyFill="1" applyBorder="1"/>
    <xf numFmtId="0" fontId="9" fillId="8" borderId="13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EDEDE9"/>
      <color rgb="FFF5F7DC"/>
      <color rgb="FFE8F7EE"/>
      <color rgb="FFF3EFE0"/>
      <color rgb="FF94B9AF"/>
      <color rgb="FF9D8420"/>
      <color rgb="FF90A582"/>
      <color rgb="FF593837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Project.xlsx]ALLFEMALESPORTS!PivotTable1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Count of Sports by Country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ALLFEMALESPORTS!$B$3:$B$4</c:f>
              <c:strCache>
                <c:ptCount val="1"/>
                <c:pt idx="0">
                  <c:v>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ALLFEMALESPORTS!$A$5:$A$15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ALLFEMALESPORTS!$B$5:$B$15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51B-42CD-8E44-1D2BFCADE4E9}"/>
            </c:ext>
          </c:extLst>
        </c:ser>
        <c:ser>
          <c:idx val="1"/>
          <c:order val="1"/>
          <c:tx>
            <c:strRef>
              <c:f>ALLFEMALESPORTS!$C$3:$C$4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ALLFEMALESPORTS!$A$5:$A$15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ALLFEMALESPORTS!$C$5:$C$15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51B-42CD-8E44-1D2BFCA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40132783"/>
        <c:axId val="82393391"/>
      </c:barChart>
      <c:catAx>
        <c:axId val="1401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3391"/>
        <c:crosses val="autoZero"/>
        <c:auto val="1"/>
        <c:lblAlgn val="ctr"/>
        <c:lblOffset val="100"/>
        <c:noMultiLvlLbl val="0"/>
      </c:catAx>
      <c:valAx>
        <c:axId val="823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EDE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</xdr:row>
      <xdr:rowOff>142875</xdr:rowOff>
    </xdr:from>
    <xdr:to>
      <xdr:col>15</xdr:col>
      <xdr:colOff>433387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B268D0-D9FC-4740-9CB9-DFB518E994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2.013100115742" createdVersion="8" refreshedVersion="8" minRefreshableVersion="3" recordCount="50" xr:uid="{4020F97A-AEFC-4D2C-8FDD-FCB6C2F25335}">
  <cacheSource type="worksheet">
    <worksheetSource ref="B2:AC52" sheet="CLUBDATA"/>
  </cacheSource>
  <cacheFields count="30">
    <cacheField name="FULL NAME" numFmtId="0">
      <sharedItems/>
    </cacheField>
    <cacheField name="PREFIX" numFmtId="0">
      <sharedItems/>
    </cacheField>
    <cacheField name="FIRSTNAME" numFmtId="0">
      <sharedItems/>
    </cacheField>
    <cacheField name="MIDDLENAME" numFmtId="0">
      <sharedItems containsBlank="1"/>
    </cacheField>
    <cacheField name="LASTNAME" numFmtId="0">
      <sharedItems/>
    </cacheField>
    <cacheField name="SUFFIX" numFmtId="0">
      <sharedItems containsBlank="1"/>
    </cacheField>
    <cacheField name="BIRTHDATE" numFmtId="165">
      <sharedItems containsSemiMixedTypes="0" containsNonDate="0" containsDate="1" containsString="0" minDate="1955-07-30T00:00:00" maxDate="1999-08-29T00:00:00" count="50">
        <d v="1997-09-26T00:00:00"/>
        <d v="1992-02-07T00:00:00"/>
        <d v="1969-07-10T00:00:00"/>
        <d v="1975-05-18T00:00:00"/>
        <d v="1970-05-18T00:00:00"/>
        <d v="1992-12-06T00:00:00"/>
        <d v="1999-07-29T00:00:00"/>
        <d v="1963-05-10T00:00:00"/>
        <d v="1971-02-01T00:00:00"/>
        <d v="1964-12-21T00:00:00"/>
        <d v="1986-11-17T00:00:00"/>
        <d v="1977-10-14T00:00:00"/>
        <d v="1977-02-12T00:00:00"/>
        <d v="1959-08-26T00:00:00"/>
        <d v="1965-03-03T00:00:00"/>
        <d v="1969-07-21T00:00:00"/>
        <d v="1972-10-10T00:00:00"/>
        <d v="1959-08-31T00:00:00"/>
        <d v="1977-05-17T00:00:00"/>
        <d v="1976-01-08T00:00:00"/>
        <d v="1996-07-22T00:00:00"/>
        <d v="1964-04-16T00:00:00"/>
        <d v="1955-12-14T00:00:00"/>
        <d v="1999-08-28T00:00:00"/>
        <d v="1966-07-21T00:00:00"/>
        <d v="1978-03-21T00:00:00"/>
        <d v="1970-07-18T00:00:00"/>
        <d v="1982-03-10T00:00:00"/>
        <d v="1994-01-27T00:00:00"/>
        <d v="1979-10-09T00:00:00"/>
        <d v="1989-12-25T00:00:00"/>
        <d v="1970-12-23T00:00:00"/>
        <d v="1980-11-04T00:00:00"/>
        <d v="1981-10-16T00:00:00"/>
        <d v="1955-07-30T00:00:00"/>
        <d v="1975-02-03T00:00:00"/>
        <d v="1986-06-22T00:00:00"/>
        <d v="1983-01-11T00:00:00"/>
        <d v="1984-11-30T00:00:00"/>
        <d v="1988-06-20T00:00:00"/>
        <d v="1974-02-16T00:00:00"/>
        <d v="1990-03-09T00:00:00"/>
        <d v="1960-01-12T00:00:00"/>
        <d v="1965-07-29T00:00:00"/>
        <d v="1960-05-08T00:00:00"/>
        <d v="1973-10-03T00:00:00"/>
        <d v="1968-04-08T00:00:00"/>
        <d v="1997-05-17T00:00:00"/>
        <d v="1987-02-24T00:00:00"/>
        <d v="1993-07-28T00:00:00"/>
      </sharedItems>
      <fieldGroup par="29" base="6">
        <rangePr groupBy="months" startDate="1955-07-30T00:00:00" endDate="1999-08-29T00:00:00"/>
        <groupItems count="14">
          <s v="&lt;7/30/195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1999"/>
        </groupItems>
      </fieldGroup>
    </cacheField>
    <cacheField name="ZODIAC" numFmtId="0">
      <sharedItems/>
    </cacheField>
    <cacheField name="EMAIL ADDRESS" numFmtId="0">
      <sharedItems/>
    </cacheField>
    <cacheField name="USERNAME" numFmtId="0">
      <sharedItems/>
    </cacheField>
    <cacheField name="HEIGHT (CMS)" numFmtId="0">
      <sharedItems containsSemiMixedTypes="0" containsString="0" containsNumber="1" containsInteger="1" minValue="146" maxValue="206"/>
    </cacheField>
    <cacheField name="WEIGHT (KGS)" numFmtId="164">
      <sharedItems containsSemiMixedTypes="0" containsString="0" containsNumber="1" minValue="45.9" maxValue="105.9"/>
    </cacheField>
    <cacheField name="EYECOLOR" numFmtId="0">
      <sharedItems/>
    </cacheField>
    <cacheField name="BLOODTYPE" numFmtId="0">
      <sharedItems/>
    </cacheField>
    <cacheField name="HAIRTYPE" numFmtId="0">
      <sharedItems/>
    </cacheField>
    <cacheField name="HAIRCOLOR" numFmtId="0">
      <sharedItems/>
    </cacheField>
    <cacheField name="SPORTS LOCATION" numFmtId="0">
      <sharedItems/>
    </cacheField>
    <cacheField name="SPORTS" numFmtId="0">
      <sharedItems/>
    </cacheField>
    <cacheField name="FAVORITE COLOR" numFmtId="0">
      <sharedItems/>
    </cacheField>
    <cacheField name="SEX" numFmtId="0">
      <sharedItems count="2">
        <s v="Female"/>
        <s v="Male"/>
      </sharedItems>
    </cacheField>
    <cacheField name="LANGUAGE" numFmtId="0">
      <sharedItems/>
    </cacheField>
    <cacheField name="COUNTRY" numFmtId="0">
      <sharedItems count="11"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COUNTRYCODE" numFmtId="0">
      <sharedItems/>
    </cacheField>
    <cacheField name="HEIGHT (INCHES)" numFmtId="164">
      <sharedItems containsSemiMixedTypes="0" containsString="0" containsNumber="1" minValue="57.480314960629926" maxValue="81.102362204724415" count="38">
        <n v="80.708661417322844"/>
        <n v="72.834645669291348"/>
        <n v="68.897637795275585"/>
        <n v="66.141732283464577"/>
        <n v="79.133858267716533"/>
        <n v="64.566929133858267"/>
        <n v="75.196850393700785"/>
        <n v="65.748031496062993"/>
        <n v="62.99212598425197"/>
        <n v="74.803149606299215"/>
        <n v="71.259842519685037"/>
        <n v="72.047244094488192"/>
        <n v="61.417322834645667"/>
        <n v="64.960629921259837"/>
        <n v="60.629921259842526"/>
        <n v="72.440944881889763"/>
        <n v="61.023622047244096"/>
        <n v="66.929133858267718"/>
        <n v="63.385826771653548"/>
        <n v="75.984251968503941"/>
        <n v="81.102362204724415"/>
        <n v="79.921259842519689"/>
        <n v="78.346456692913392"/>
        <n v="68.503937007874015"/>
        <n v="57.874015748031496"/>
        <n v="70.866141732283467"/>
        <n v="58.661417322834652"/>
        <n v="57.480314960629926"/>
        <n v="74.409448818897644"/>
        <n v="77.559055118110237"/>
        <n v="70.472440944881896"/>
        <n v="77.165354330708666"/>
        <n v="62.598425196850393"/>
        <n v="70.078740157480311"/>
        <n v="73.622047244094489"/>
        <n v="67.716535433070874"/>
        <n v="62.204724409448822"/>
        <n v="78.740157480314963"/>
      </sharedItems>
    </cacheField>
    <cacheField name="WEIGHT (LBS)" numFmtId="2">
      <sharedItems containsSemiMixedTypes="0" containsString="0" containsNumber="1" minValue="101.19217834285881" maxValue="233.46953565378536"/>
    </cacheField>
    <cacheField name="PECI-SCORE" numFmtId="164">
      <sharedItems containsSemiMixedTypes="0" containsString="0" containsNumber="1" containsInteger="1" minValue="1" maxValue="50"/>
    </cacheField>
    <cacheField name="PECI-CODE" numFmtId="0">
      <sharedItems/>
    </cacheField>
    <cacheField name="STATUS" numFmtId="0">
      <sharedItems/>
    </cacheField>
    <cacheField name="Quarters" numFmtId="0" databaseField="0">
      <fieldGroup base="6">
        <rangePr groupBy="quarters" startDate="1955-07-30T00:00:00" endDate="1999-08-29T00:00:00"/>
        <groupItems count="6">
          <s v="&lt;7/30/1955"/>
          <s v="Qtr1"/>
          <s v="Qtr2"/>
          <s v="Qtr3"/>
          <s v="Qtr4"/>
          <s v="&gt;8/29/1999"/>
        </groupItems>
      </fieldGroup>
    </cacheField>
    <cacheField name="Years" numFmtId="0" databaseField="0">
      <fieldGroup base="6">
        <rangePr groupBy="years" startDate="1955-07-30T00:00:00" endDate="1999-08-29T00:00:00"/>
        <groupItems count="47">
          <s v="&lt;7/30/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&gt;8/29/19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2.966090972222" createdVersion="7" refreshedVersion="7" minRefreshableVersion="3" recordCount="25" xr:uid="{3716F5C1-B90A-4B37-B208-ADFD6BC1D2A2}">
  <cacheSource type="worksheet">
    <worksheetSource name="Table2"/>
  </cacheSource>
  <cacheFields count="29">
    <cacheField name="FULL NAME" numFmtId="0">
      <sharedItems/>
    </cacheField>
    <cacheField name="PREFIX" numFmtId="0">
      <sharedItems/>
    </cacheField>
    <cacheField name="FIRSTNAME" numFmtId="0">
      <sharedItems/>
    </cacheField>
    <cacheField name="MIDDLENAME" numFmtId="0">
      <sharedItems containsNonDate="0" containsString="0" containsBlank="1"/>
    </cacheField>
    <cacheField name="LASTNAME" numFmtId="0">
      <sharedItems/>
    </cacheField>
    <cacheField name="SUFFIX" numFmtId="0">
      <sharedItems containsBlank="1"/>
    </cacheField>
    <cacheField name="BIRTHDATE" numFmtId="14">
      <sharedItems containsSemiMixedTypes="0" containsNonDate="0" containsDate="1" containsString="0" minDate="1955-12-14T00:00:00" maxDate="1999-08-29T00:00:00"/>
    </cacheField>
    <cacheField name="ZODIAC" numFmtId="0">
      <sharedItems/>
    </cacheField>
    <cacheField name="EMAIL ADDRESS" numFmtId="0">
      <sharedItems/>
    </cacheField>
    <cacheField name="USERNAME" numFmtId="0">
      <sharedItems/>
    </cacheField>
    <cacheField name="HEIGHT (CMS)" numFmtId="0">
      <sharedItems containsSemiMixedTypes="0" containsString="0" containsNumber="1" containsInteger="1" minValue="147" maxValue="206"/>
    </cacheField>
    <cacheField name="WEIGHT (KGS)" numFmtId="0">
      <sharedItems containsSemiMixedTypes="0" containsString="0" containsNumber="1" minValue="48.9" maxValue="105.3"/>
    </cacheField>
    <cacheField name="EYECOLOR" numFmtId="0">
      <sharedItems/>
    </cacheField>
    <cacheField name="BLOODTYPE" numFmtId="0">
      <sharedItems/>
    </cacheField>
    <cacheField name="HAIRTYPE" numFmtId="0">
      <sharedItems/>
    </cacheField>
    <cacheField name="HAIRCOLOR" numFmtId="0">
      <sharedItems/>
    </cacheField>
    <cacheField name="SPORTS LOCATION" numFmtId="0">
      <sharedItems count="2">
        <s v="OUTDOOR"/>
        <s v="INDOOR"/>
      </sharedItems>
    </cacheField>
    <cacheField name="SPORTS" numFmtId="0">
      <sharedItems count="18">
        <s v="Canoe Slalom"/>
        <s v="Cycling Road"/>
        <s v="Cycling Track"/>
        <s v="Football"/>
        <s v="Boxing"/>
        <s v="Gymnastics Artistic"/>
        <s v="Volleyball"/>
        <s v="Golf"/>
        <s v="Archery"/>
        <s v="Short Track Speed Skating"/>
        <s v="Rugby"/>
        <s v="Alpine Skiing"/>
        <s v="Athletics"/>
        <s v="Shooting"/>
        <s v="Beach Volleyball"/>
        <s v="Cycling BMX"/>
        <s v="Equestrian / Dressage"/>
        <s v="Judo"/>
      </sharedItems>
    </cacheField>
    <cacheField name="FAVORITE COLOR" numFmtId="0">
      <sharedItems count="14">
        <s v="silver"/>
        <s v="olive"/>
        <s v="purple"/>
        <s v="green"/>
        <s v="blue"/>
        <s v="aqua"/>
        <s v="maroon"/>
        <s v="black"/>
        <s v="navy"/>
        <s v="white"/>
        <s v="yellow"/>
        <s v="zwart"/>
        <s v="gray"/>
        <s v="donkergroen"/>
      </sharedItems>
    </cacheField>
    <cacheField name="SEX" numFmtId="0">
      <sharedItems count="1">
        <s v="Female"/>
      </sharedItems>
    </cacheField>
    <cacheField name="LANGUAGE" numFmtId="0">
      <sharedItems count="6">
        <s v="English"/>
        <s v="Swedish"/>
        <s v="German"/>
        <s v="Spanish"/>
        <s v="French"/>
        <s v="Dutch"/>
      </sharedItems>
    </cacheField>
    <cacheField name="COUNTRY" numFmtId="0">
      <sharedItems count="10">
        <s v="AUSTRALIA"/>
        <s v="USA"/>
        <s v="SWEDEN"/>
        <s v="AUSTRIA"/>
        <s v="SPAIN"/>
        <s v="FRANCE"/>
        <s v="UK"/>
        <s v="ARGENTINA"/>
        <s v="NETHERLANDS"/>
        <s v="GERMANY"/>
      </sharedItems>
    </cacheField>
    <cacheField name="COUNTRYCODE" numFmtId="0">
      <sharedItems/>
    </cacheField>
    <cacheField name="HEIGHT (INCHES)" numFmtId="0">
      <sharedItems containsSemiMixedTypes="0" containsString="0" containsNumber="1" minValue="57.874015748031496" maxValue="81.102362204724415"/>
    </cacheField>
    <cacheField name="WEIGHT (LBS)" numFmtId="0">
      <sharedItems containsSemiMixedTypes="0" containsString="0" containsNumber="1" minValue="107.80604620840514" maxValue="232.14676208067607"/>
    </cacheField>
    <cacheField name="PECI-SCORE" numFmtId="0">
      <sharedItems containsSemiMixedTypes="0" containsString="0" containsNumber="1" containsInteger="1" minValue="1" maxValue="48"/>
    </cacheField>
    <cacheField name="PECI-CODE" numFmtId="0">
      <sharedItems/>
    </cacheField>
    <cacheField name="STATUS" numFmtId="0">
      <sharedItems/>
    </cacheField>
    <cacheField name="YEAR" numFmtId="0">
      <sharedItems containsSemiMixedTypes="0" containsString="0" containsNumber="1" containsInteger="1" minValue="1955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S. ANNIE ABBOTT"/>
    <s v="Ms."/>
    <s v="Annie"/>
    <m/>
    <s v="Abbott"/>
    <s v="DVM"/>
    <x v="0"/>
    <s v="Libra"/>
    <s v="abbott.annie@pecinow.org"/>
    <s v="None"/>
    <n v="205"/>
    <n v="94"/>
    <s v="Green"/>
    <s v="A−"/>
    <s v="Strands"/>
    <s v="Black"/>
    <s v="INDOOR"/>
    <s v="Cycling Track"/>
    <s v="silver"/>
    <x v="0"/>
    <s v="English"/>
    <x v="0"/>
    <s v="US"/>
    <x v="0"/>
    <n v="207.23452645378492"/>
    <n v="1"/>
    <s v="W"/>
    <s v="POSTPONE"/>
  </r>
  <r>
    <s v="MS. AURELIE LIESUCHKE"/>
    <s v="Ms."/>
    <s v="Aurelie"/>
    <m/>
    <s v="Liesuchke"/>
    <m/>
    <x v="1"/>
    <s v="Aquarius"/>
    <s v="liesuchke.aurelie@pecinow.org"/>
    <s v="None"/>
    <n v="205"/>
    <n v="84.2"/>
    <s v="Brown"/>
    <s v="O−"/>
    <s v="Curly"/>
    <s v="Blond"/>
    <s v="INDOOR"/>
    <s v="Boxing"/>
    <s v="blue"/>
    <x v="0"/>
    <s v="English"/>
    <x v="0"/>
    <s v="US"/>
    <x v="0"/>
    <n v="185.62922475966693"/>
    <n v="2"/>
    <s v="W"/>
    <s v="POSTPONE"/>
  </r>
  <r>
    <s v="SR. TOMAS FILHO"/>
    <s v="Sr."/>
    <s v="Tomas"/>
    <s v="Ferreira"/>
    <s v="Filho"/>
    <m/>
    <x v="2"/>
    <s v="Cancer"/>
    <s v="None"/>
    <s v="TOMASfilho_US"/>
    <n v="185"/>
    <n v="52.9"/>
    <s v="Amber"/>
    <s v="A−"/>
    <s v="Straight"/>
    <s v="Blond"/>
    <s v="OUTDOOR"/>
    <s v="Football"/>
    <s v="teal"/>
    <x v="1"/>
    <s v="Portuguese"/>
    <x v="1"/>
    <s v="BR"/>
    <x v="1"/>
    <n v="116.62453669580023"/>
    <n v="3"/>
    <s v="W"/>
    <s v="POSTPONE"/>
  </r>
  <r>
    <s v="MS. DARBY CRUICKSHANK"/>
    <s v="Ms."/>
    <s v="Darby"/>
    <m/>
    <s v="Cruickshank"/>
    <s v="Sr."/>
    <x v="3"/>
    <s v="Taurus"/>
    <s v="cruickshank.darby@pecinow.org"/>
    <s v="None"/>
    <n v="175"/>
    <n v="48.9"/>
    <s v="Green"/>
    <s v="O−"/>
    <s v="Strands"/>
    <s v="Black"/>
    <s v="OUTDOOR"/>
    <s v="Alpine Skiing"/>
    <s v="aqua"/>
    <x v="0"/>
    <s v="English"/>
    <x v="0"/>
    <s v="US"/>
    <x v="2"/>
    <n v="107.80604620840514"/>
    <n v="4"/>
    <s v="W"/>
    <s v="POSTPONE"/>
  </r>
  <r>
    <s v="DR. JAYDON BORER"/>
    <s v="Dr."/>
    <s v="Jaydon"/>
    <m/>
    <s v="Borer"/>
    <s v="MD"/>
    <x v="4"/>
    <s v="Taurus"/>
    <s v="borer.jaydon@pecinow.org"/>
    <s v="None"/>
    <n v="168"/>
    <n v="84.8"/>
    <s v="Blue"/>
    <s v="B−"/>
    <s v="Wavy"/>
    <s v="Brown"/>
    <s v="INDOOR"/>
    <s v="Water Polo"/>
    <s v="gray"/>
    <x v="1"/>
    <s v="English"/>
    <x v="0"/>
    <s v="US"/>
    <x v="3"/>
    <n v="186.95199833277618"/>
    <n v="5"/>
    <s v="W"/>
    <s v="POSTPONE"/>
  </r>
  <r>
    <s v="MR. MORIAH  LYNCH"/>
    <s v="Mr."/>
    <s v="Moriah "/>
    <m/>
    <s v="Lynch"/>
    <m/>
    <x v="5"/>
    <s v="Sagittarius"/>
    <s v="lynch.moriah @pecinow.org"/>
    <s v="None"/>
    <n v="201"/>
    <n v="83.2"/>
    <s v="Blue"/>
    <s v="O−"/>
    <s v="Wavy"/>
    <s v="Black"/>
    <s v="INDOOR"/>
    <s v="Fencing"/>
    <s v="teal"/>
    <x v="1"/>
    <s v="English"/>
    <x v="0"/>
    <s v="US"/>
    <x v="4"/>
    <n v="183.42460213781814"/>
    <n v="6"/>
    <s v="W"/>
    <s v="POSTPONE"/>
  </r>
  <r>
    <s v="MS. AMIYA EICHMANN"/>
    <s v="Ms."/>
    <s v="Amiya"/>
    <m/>
    <s v="Eichmann"/>
    <m/>
    <x v="6"/>
    <s v="Leo"/>
    <s v="eichmann.amiya@pecinow.org"/>
    <s v="None"/>
    <n v="164"/>
    <n v="61.1"/>
    <s v="Blue"/>
    <s v="B−"/>
    <s v="Wavy"/>
    <s v="Brown"/>
    <s v="OUTDOOR"/>
    <s v="Cycling Road"/>
    <s v="olive"/>
    <x v="0"/>
    <s v="English"/>
    <x v="0"/>
    <s v="US"/>
    <x v="5"/>
    <n v="134.70244219496018"/>
    <n v="7"/>
    <s v="W"/>
    <s v="POSTPONE"/>
  </r>
  <r>
    <s v="MR. PIERCE RAU"/>
    <s v="Mr."/>
    <s v="Pierce"/>
    <m/>
    <s v="Rau"/>
    <m/>
    <x v="7"/>
    <s v="Taurus"/>
    <s v="rau.pierce@pecinow.org"/>
    <s v="None"/>
    <n v="191"/>
    <n v="105.7"/>
    <s v="Amber"/>
    <s v="A+"/>
    <s v="Straight"/>
    <s v="Auburn"/>
    <s v="INDOOR"/>
    <s v="Curling"/>
    <s v="black"/>
    <x v="1"/>
    <s v="English"/>
    <x v="0"/>
    <s v="US"/>
    <x v="6"/>
    <n v="233.02861112941562"/>
    <n v="8"/>
    <s v="W"/>
    <s v="POSTPONE"/>
  </r>
  <r>
    <s v="MS. AMELIA STEVENS"/>
    <s v="Ms."/>
    <s v="Amelia"/>
    <m/>
    <s v="Stevens"/>
    <m/>
    <x v="8"/>
    <s v="Aquarius"/>
    <s v="stevens.amelia@pecinow.org"/>
    <s v="None"/>
    <n v="167"/>
    <n v="65.3"/>
    <s v="Blue"/>
    <s v="A+"/>
    <s v="Wavy"/>
    <s v="Blond"/>
    <s v="INDOOR"/>
    <s v="Shooting"/>
    <s v="silver"/>
    <x v="0"/>
    <s v="English"/>
    <x v="2"/>
    <s v="GB"/>
    <x v="7"/>
    <n v="143.96185720672506"/>
    <n v="9"/>
    <s v="W"/>
    <s v="POSTPONE"/>
  </r>
  <r>
    <s v="MR. TOBY SIMPSON"/>
    <s v="Mr."/>
    <s v="Toby"/>
    <m/>
    <s v="Simpson"/>
    <m/>
    <x v="9"/>
    <s v="Sagittarius"/>
    <s v="simpson.toby@pecinow.org"/>
    <s v="None"/>
    <n v="160"/>
    <n v="62.9"/>
    <s v="Amber"/>
    <s v="O+"/>
    <s v="Straight"/>
    <s v="Brown"/>
    <s v="OUTDOOR"/>
    <s v="Cycling Road"/>
    <s v="blue"/>
    <x v="1"/>
    <s v="English"/>
    <x v="2"/>
    <s v="GB"/>
    <x v="8"/>
    <n v="138.67076291428799"/>
    <n v="10"/>
    <s v="W"/>
    <s v="POSTPONE"/>
  </r>
  <r>
    <s v="SIR ETHAN MURPHY"/>
    <s v="Sir"/>
    <s v="Ethan"/>
    <m/>
    <s v="Murphy"/>
    <m/>
    <x v="10"/>
    <s v="Scorpio"/>
    <s v="murphy.ethan@pecinow.org"/>
    <s v="None"/>
    <n v="190"/>
    <n v="104.3"/>
    <s v="Brown"/>
    <s v="O+"/>
    <s v="Curly"/>
    <s v="Auburn"/>
    <s v="OUTDOOR"/>
    <s v="Freestyle Skiing"/>
    <s v="maroon"/>
    <x v="1"/>
    <s v="English"/>
    <x v="2"/>
    <s v="GB"/>
    <x v="9"/>
    <n v="229.94213945882731"/>
    <n v="11"/>
    <s v="W"/>
    <s v="POSTPONE"/>
  </r>
  <r>
    <s v="MRS. ASHLEY WOOD"/>
    <s v="Mrs."/>
    <s v="Ashley"/>
    <m/>
    <s v="Wood"/>
    <m/>
    <x v="11"/>
    <s v="Libra"/>
    <s v="wood.ashley@pecinow.org"/>
    <s v="None"/>
    <n v="181"/>
    <n v="100.7"/>
    <s v="Brown"/>
    <s v="O+"/>
    <s v="Curly"/>
    <s v="Black"/>
    <s v="OUTDOOR"/>
    <s v="Archery"/>
    <s v="black"/>
    <x v="0"/>
    <s v="English"/>
    <x v="2"/>
    <s v="GB"/>
    <x v="10"/>
    <n v="222.00549802017173"/>
    <n v="12"/>
    <s v="W"/>
    <s v="POSTPONE"/>
  </r>
  <r>
    <s v="MS. MEGAN SCOTT"/>
    <s v="Ms."/>
    <s v="Megan"/>
    <m/>
    <s v="Scott"/>
    <m/>
    <x v="12"/>
    <s v="Aquarius"/>
    <s v="scott.megan@pecinow.org"/>
    <s v="None"/>
    <n v="183"/>
    <n v="70.900000000000006"/>
    <s v="Green"/>
    <s v="A−"/>
    <s v="Strands"/>
    <s v="Blond"/>
    <s v="OUTDOOR"/>
    <s v="Rugby"/>
    <s v="white"/>
    <x v="0"/>
    <s v="English"/>
    <x v="2"/>
    <s v="GB"/>
    <x v="11"/>
    <n v="156.30774388907821"/>
    <n v="13"/>
    <s v="W"/>
    <s v="POSTPONE"/>
  </r>
  <r>
    <s v="HR. HELMUT WEINHAE"/>
    <s v="Hr."/>
    <s v="Helmut"/>
    <m/>
    <s v="Weinhae"/>
    <m/>
    <x v="13"/>
    <s v="Virgo"/>
    <s v="None"/>
    <s v="HELMUTweinhae_GB"/>
    <n v="156"/>
    <n v="68.3"/>
    <s v="Gray"/>
    <s v="A+"/>
    <s v="Very curly"/>
    <s v="Brown"/>
    <s v="OUTDOOR"/>
    <s v="Canoe Sprint"/>
    <s v="green"/>
    <x v="1"/>
    <s v="German"/>
    <x v="3"/>
    <s v="DE"/>
    <x v="12"/>
    <n v="150.57572507227138"/>
    <n v="14"/>
    <s v="W"/>
    <s v="POSTPONE"/>
  </r>
  <r>
    <s v="PROF. MILENA SCHOTIN"/>
    <s v="Prof."/>
    <s v="Milena"/>
    <m/>
    <s v="Schotin"/>
    <m/>
    <x v="14"/>
    <s v="Pisces"/>
    <s v="None"/>
    <s v="MILENAschotin_DE"/>
    <n v="156"/>
    <n v="105.3"/>
    <s v="Gray"/>
    <s v="O+"/>
    <s v="Very curly"/>
    <s v="Auburn"/>
    <s v="INDOOR"/>
    <s v="Cycling BMX"/>
    <s v="gray"/>
    <x v="0"/>
    <s v="German"/>
    <x v="3"/>
    <s v="DE"/>
    <x v="12"/>
    <n v="232.14676208067607"/>
    <n v="15"/>
    <s v="W"/>
    <s v="POSTPONE"/>
  </r>
  <r>
    <s v="HR. LOTHAR BIRNBAUM"/>
    <s v="Hr."/>
    <s v="Lothar"/>
    <m/>
    <s v="Birnbaum"/>
    <m/>
    <x v="15"/>
    <s v="Cancer"/>
    <s v="None"/>
    <s v="LOTHARbirnbaum_DE"/>
    <n v="165"/>
    <n v="48.6"/>
    <s v="Blue"/>
    <s v="O+"/>
    <s v="Wavy"/>
    <s v="Brown"/>
    <s v="OUTDOOR"/>
    <s v="Alpine Skiing"/>
    <s v="blue"/>
    <x v="1"/>
    <s v="German"/>
    <x v="3"/>
    <s v="DE"/>
    <x v="13"/>
    <n v="107.14465942185051"/>
    <n v="16"/>
    <s v="W"/>
    <s v="POSTPONE"/>
  </r>
  <r>
    <s v="HR. PIETRO STOLZE"/>
    <s v="Hr."/>
    <s v="Pietro"/>
    <m/>
    <s v="Stolze"/>
    <m/>
    <x v="16"/>
    <s v="Libra"/>
    <s v="None"/>
    <s v="PIETROstolze_DE"/>
    <n v="154"/>
    <n v="105.9"/>
    <s v="Blue"/>
    <s v="A−"/>
    <s v="Wavy"/>
    <s v="Blond"/>
    <s v="INDOOR"/>
    <s v="Handball"/>
    <s v="silver"/>
    <x v="1"/>
    <s v="German"/>
    <x v="3"/>
    <s v="DE"/>
    <x v="14"/>
    <n v="233.46953565378536"/>
    <n v="17"/>
    <s v="W"/>
    <s v="POSTPONE"/>
  </r>
  <r>
    <s v="HR. RICHARD  TLUSTEK"/>
    <s v="Hr."/>
    <s v="Richard "/>
    <m/>
    <s v="Tlustek"/>
    <s v="B.A."/>
    <x v="17"/>
    <s v="Virgo"/>
    <s v="None"/>
    <s v="RICHARD tlustek_DE"/>
    <n v="184"/>
    <n v="71.099999999999994"/>
    <s v="Blue"/>
    <s v="A−"/>
    <s v="Wavy"/>
    <s v="Auburn"/>
    <s v="OUTDOOR"/>
    <s v="Cycling Mountain Bike"/>
    <s v="fuchsia"/>
    <x v="1"/>
    <s v="German"/>
    <x v="3"/>
    <s v="DE"/>
    <x v="15"/>
    <n v="156.74866841344794"/>
    <n v="18"/>
    <s v="W"/>
    <s v="POSTPONE"/>
  </r>
  <r>
    <s v="DR. EARNESTINE RAYNOR"/>
    <s v="Dr."/>
    <s v="Earnestine"/>
    <m/>
    <s v="Raynor"/>
    <s v="DVM"/>
    <x v="18"/>
    <s v="Taurus"/>
    <s v="raynor.earnestine@pecinow.org"/>
    <s v="None"/>
    <n v="155"/>
    <n v="70.3"/>
    <s v="Blue"/>
    <s v="A+"/>
    <s v="Wavy"/>
    <s v="Blond"/>
    <s v="INDOOR"/>
    <s v="Short Track Speed Skating"/>
    <s v="navy"/>
    <x v="0"/>
    <s v="English"/>
    <x v="4"/>
    <s v="OZ"/>
    <x v="16"/>
    <n v="154.98497031596892"/>
    <n v="19"/>
    <s v="F"/>
    <s v="ADMIT"/>
  </r>
  <r>
    <s v="MR. JASON GAYLORD"/>
    <s v="Mr."/>
    <s v="Jason"/>
    <m/>
    <s v="Gaylord"/>
    <m/>
    <x v="19"/>
    <s v="Capricorn"/>
    <s v="gaylord.jason@pecinow.org"/>
    <s v="None"/>
    <n v="170"/>
    <n v="54.7"/>
    <s v="Brown"/>
    <s v="O−"/>
    <s v="Curly"/>
    <s v="Blond"/>
    <s v="INDOOR"/>
    <s v="Basketball"/>
    <s v="purple"/>
    <x v="1"/>
    <s v="English"/>
    <x v="4"/>
    <s v="OZ"/>
    <x v="17"/>
    <n v="120.59285741512804"/>
    <n v="20"/>
    <s v="F"/>
    <s v="ADMIT"/>
  </r>
  <r>
    <s v="MR. KENDRICK SAUER"/>
    <s v="Mr."/>
    <s v="Kendrick"/>
    <m/>
    <s v="Sauer"/>
    <m/>
    <x v="20"/>
    <s v="Cancer"/>
    <s v="sauer.kendrick@pecinow.org"/>
    <s v="None"/>
    <n v="161"/>
    <n v="100.9"/>
    <s v="Blue"/>
    <s v="B−"/>
    <s v="Wavy"/>
    <s v="Black"/>
    <s v="OUTDOOR"/>
    <s v="Triathlon"/>
    <s v="olive"/>
    <x v="1"/>
    <s v="English"/>
    <x v="4"/>
    <s v="OZ"/>
    <x v="18"/>
    <n v="222.44642254454146"/>
    <n v="21"/>
    <s v="F"/>
    <s v="ADMIT"/>
  </r>
  <r>
    <s v="DR. ANNABELL OLSON"/>
    <s v="Dr."/>
    <s v="Annabell"/>
    <m/>
    <s v="Olson"/>
    <m/>
    <x v="21"/>
    <s v="Aries"/>
    <s v="olson.annabell@pecinow.org"/>
    <s v="None"/>
    <n v="193"/>
    <n v="84.3"/>
    <s v="Green"/>
    <s v="A+"/>
    <s v="Strands"/>
    <s v="Black"/>
    <s v="OUTDOOR"/>
    <s v="Equestrian / Dressage"/>
    <s v="blue"/>
    <x v="0"/>
    <s v="English"/>
    <x v="4"/>
    <s v="OZ"/>
    <x v="19"/>
    <n v="185.84968702185179"/>
    <n v="22"/>
    <s v="F"/>
    <s v="ADMIT"/>
  </r>
  <r>
    <s v="DR. JENA UPTON"/>
    <s v="Dr."/>
    <s v="Jena"/>
    <m/>
    <s v="Upton"/>
    <m/>
    <x v="22"/>
    <s v="Sagittarius"/>
    <s v="upton.jena@pecinow.org"/>
    <s v="None"/>
    <n v="164"/>
    <n v="66.8"/>
    <s v="Blue"/>
    <s v="O+"/>
    <s v="Wavy"/>
    <s v="Auburn"/>
    <s v="OUTDOOR"/>
    <s v="Beach Volleyball"/>
    <s v="olive"/>
    <x v="0"/>
    <s v="English"/>
    <x v="4"/>
    <s v="OZ"/>
    <x v="5"/>
    <n v="147.26879113949821"/>
    <n v="23"/>
    <s v="F"/>
    <s v="ADMIT"/>
  </r>
  <r>
    <s v="DR. SHANNY BINS"/>
    <s v="Dr."/>
    <s v="Shanny"/>
    <m/>
    <s v="Bins"/>
    <m/>
    <x v="23"/>
    <s v="Virgo"/>
    <s v="bins.shanny@pecinow.org"/>
    <s v="None"/>
    <n v="206"/>
    <n v="59.4"/>
    <s v="Amber"/>
    <s v="B−"/>
    <s v="Straight"/>
    <s v="Blond"/>
    <s v="OUTDOOR"/>
    <s v="Canoe Slalom"/>
    <s v="silver"/>
    <x v="0"/>
    <s v="English"/>
    <x v="4"/>
    <s v="OZ"/>
    <x v="20"/>
    <n v="130.95458373781727"/>
    <n v="24"/>
    <s v="F"/>
    <s v="ADMIT"/>
  </r>
  <r>
    <s v="DR. TIA ABSHIRE"/>
    <s v="Dr."/>
    <s v="Tia"/>
    <m/>
    <s v="Abshire"/>
    <m/>
    <x v="24"/>
    <s v="Cancer"/>
    <s v="abshire.tia@pecinow.org"/>
    <s v="None"/>
    <n v="203"/>
    <n v="77.8"/>
    <s v="Amber"/>
    <s v="A+"/>
    <s v="Straight"/>
    <s v="Brown"/>
    <s v="OUTDOOR"/>
    <s v="Cycling Road"/>
    <s v="navy"/>
    <x v="0"/>
    <s v="English"/>
    <x v="4"/>
    <s v="OZ"/>
    <x v="21"/>
    <n v="171.51963997983475"/>
    <n v="25"/>
    <s v="U"/>
    <s v="EXAMINE"/>
  </r>
  <r>
    <s v="MS. ISABEL RUNOLFSDOTTIR"/>
    <s v="Ms."/>
    <s v="Isabel"/>
    <m/>
    <s v="Runolfsdottir"/>
    <m/>
    <x v="25"/>
    <s v="Aries"/>
    <s v="runolfsdottir.isabel@pecinow.org"/>
    <s v="None"/>
    <n v="201"/>
    <n v="85.9"/>
    <s v="Blue"/>
    <s v="B+"/>
    <s v="Wavy"/>
    <s v="Blond"/>
    <s v="INDOOR"/>
    <s v="Cycling Track"/>
    <s v="aqua"/>
    <x v="0"/>
    <s v="English"/>
    <x v="4"/>
    <s v="OZ"/>
    <x v="4"/>
    <n v="189.37708321680984"/>
    <n v="26"/>
    <s v="U"/>
    <s v="EXAMINE"/>
  </r>
  <r>
    <s v="HR. BARNEY WESACK"/>
    <s v="Hr."/>
    <s v="Barney"/>
    <m/>
    <s v="Wesack"/>
    <s v="B.A."/>
    <x v="26"/>
    <s v="Cancer"/>
    <s v="None"/>
    <s v="BARNEYwesack_OZ"/>
    <n v="199"/>
    <n v="93.4"/>
    <s v="Amber"/>
    <s v="B+"/>
    <s v="Straight"/>
    <s v="Black"/>
    <s v="INDOOR"/>
    <s v="Volleyball"/>
    <s v="white"/>
    <x v="1"/>
    <s v="German"/>
    <x v="5"/>
    <s v="AU"/>
    <x v="22"/>
    <n v="205.91175288067566"/>
    <n v="27"/>
    <s v="U"/>
    <s v="EXAMINE"/>
  </r>
  <r>
    <s v="HR. BARUCH KADE"/>
    <s v="Hr."/>
    <s v="Baruch"/>
    <m/>
    <s v="Kade"/>
    <m/>
    <x v="27"/>
    <s v="Pisces"/>
    <s v="None"/>
    <s v="BARUCHkade_AU"/>
    <n v="174"/>
    <n v="95.5"/>
    <s v="Gray"/>
    <s v="O−"/>
    <s v="Very curly"/>
    <s v="Chestnut"/>
    <s v="OUTDOOR"/>
    <s v="Rugby"/>
    <s v="teal"/>
    <x v="1"/>
    <s v="German"/>
    <x v="5"/>
    <s v="AU"/>
    <x v="23"/>
    <n v="210.54146038655807"/>
    <n v="28"/>
    <s v="U"/>
    <s v="EXAMINE"/>
  </r>
  <r>
    <s v="PROF. LIESBETH ROSEMANN"/>
    <s v="Prof."/>
    <s v="Liesbeth"/>
    <m/>
    <s v="Rosemann"/>
    <s v="MBA."/>
    <x v="28"/>
    <s v="Aquarius"/>
    <s v="None"/>
    <s v="LIESBETHrosemann_AU"/>
    <n v="206"/>
    <n v="52.2"/>
    <s v="Blue"/>
    <s v="O+"/>
    <s v="Wavy"/>
    <s v="Blond"/>
    <s v="OUTDOOR"/>
    <s v="Cycling Road"/>
    <s v="green"/>
    <x v="0"/>
    <s v="German"/>
    <x v="5"/>
    <s v="AU"/>
    <x v="20"/>
    <n v="115.08130086050609"/>
    <n v="29"/>
    <s v="U"/>
    <s v="EXAMINE"/>
  </r>
  <r>
    <s v="MME. VALENTINE MOREAU"/>
    <s v="Mme."/>
    <s v="Valentine"/>
    <m/>
    <s v="Moreau"/>
    <m/>
    <x v="29"/>
    <s v="Libra"/>
    <s v="None"/>
    <s v="VALENTINEmoreau_AU"/>
    <n v="147"/>
    <n v="74.599999999999994"/>
    <s v="Blue"/>
    <s v="B+"/>
    <s v="Wavy"/>
    <s v="Brown"/>
    <s v="OUTDOOR"/>
    <s v="Golf"/>
    <s v="maroon"/>
    <x v="0"/>
    <s v="French"/>
    <x v="6"/>
    <s v="FR"/>
    <x v="24"/>
    <n v="164.46484758991866"/>
    <n v="30"/>
    <s v="U"/>
    <s v="EXAMINE"/>
  </r>
  <r>
    <s v="MME. PAULETTE DURAND"/>
    <s v="Mme."/>
    <s v="Paulette"/>
    <m/>
    <s v="Durand"/>
    <m/>
    <x v="30"/>
    <s v="Capricorn"/>
    <s v="None"/>
    <s v="PAULETTEdurand_FR"/>
    <n v="180"/>
    <n v="81.7"/>
    <s v="Amber"/>
    <s v="O−"/>
    <s v="Straight"/>
    <s v="Chestnut"/>
    <s v="INDOOR"/>
    <s v="Volleyball"/>
    <s v="aqua"/>
    <x v="0"/>
    <s v="French"/>
    <x v="6"/>
    <s v="FR"/>
    <x v="25"/>
    <n v="180.11766820504499"/>
    <n v="31"/>
    <s v="P"/>
    <s v="REFUSE"/>
  </r>
  <r>
    <s v="MME. LAURE-ALIX CHEVALIER"/>
    <s v="Mme."/>
    <s v="Laure-Alix"/>
    <m/>
    <s v="Chevalier"/>
    <m/>
    <x v="31"/>
    <s v="Capricorn"/>
    <s v="None"/>
    <s v="LAURE-ALIXchevalier_FR"/>
    <n v="181"/>
    <n v="78.099999999999994"/>
    <s v="Blue"/>
    <s v="O+"/>
    <s v="Wavy"/>
    <s v="Brown"/>
    <s v="OUTDOOR"/>
    <s v="Beach Volleyball"/>
    <s v="yellow"/>
    <x v="0"/>
    <s v="French"/>
    <x v="6"/>
    <s v="FR"/>
    <x v="10"/>
    <n v="172.18102676638938"/>
    <n v="32"/>
    <s v="P"/>
    <s v="REFUSE"/>
  </r>
  <r>
    <s v="M. CLAUDE TOUSSAINT"/>
    <s v="M."/>
    <s v="Claude"/>
    <m/>
    <s v="Toussaint"/>
    <m/>
    <x v="32"/>
    <s v="Scorpio"/>
    <s v="None"/>
    <s v="CLAUDEtoussaint_FR"/>
    <n v="149"/>
    <n v="57.1"/>
    <s v="Green"/>
    <s v="O+"/>
    <s v="Strands"/>
    <s v="Blond"/>
    <s v="INDOOR"/>
    <s v="Diving"/>
    <s v="gray"/>
    <x v="1"/>
    <s v="French"/>
    <x v="6"/>
    <s v="FR"/>
    <x v="26"/>
    <n v="125.88395170756509"/>
    <n v="33"/>
    <s v="P"/>
    <s v="REFUSE"/>
  </r>
  <r>
    <s v="M. VICTOR LENOIR"/>
    <s v="M."/>
    <s v="Victor"/>
    <m/>
    <s v="Lenoir"/>
    <m/>
    <x v="33"/>
    <s v="Libra"/>
    <s v="None"/>
    <s v="VICTORlenoir_FR"/>
    <n v="146"/>
    <n v="56"/>
    <s v="Blue"/>
    <s v="B+"/>
    <s v="Wavy"/>
    <s v="Brown"/>
    <s v="OUTDOOR"/>
    <s v="Triathlon"/>
    <s v="fuchsia"/>
    <x v="1"/>
    <s v="French"/>
    <x v="6"/>
    <s v="FR"/>
    <x v="27"/>
    <n v="123.45886682353144"/>
    <n v="34"/>
    <s v="P"/>
    <s v="REFUSE"/>
  </r>
  <r>
    <s v="M. ARTHUR LENOIR"/>
    <s v="M."/>
    <s v="Arthur"/>
    <m/>
    <s v="Lenoir"/>
    <m/>
    <x v="34"/>
    <s v="Leo"/>
    <s v="None"/>
    <s v="ARTHURlenoir_FR"/>
    <n v="189"/>
    <n v="88.6"/>
    <s v="Amber"/>
    <s v="O+"/>
    <s v="Straight"/>
    <s v="Brown"/>
    <s v="OUTDOOR"/>
    <s v="Hockey"/>
    <s v="aqua"/>
    <x v="1"/>
    <s v="French"/>
    <x v="6"/>
    <s v="FR"/>
    <x v="28"/>
    <n v="195.3295642958015"/>
    <n v="35"/>
    <s v="P"/>
    <s v="REFUSE"/>
  </r>
  <r>
    <s v="M. BENJAMIN LEBRUN-BRUN"/>
    <s v="M."/>
    <s v="Benjamin"/>
    <m/>
    <s v="Lebrun-Brun"/>
    <m/>
    <x v="35"/>
    <s v="Aquarius"/>
    <s v="None"/>
    <s v="BENJAMINlebrun-brun_FR"/>
    <n v="155"/>
    <n v="78.2"/>
    <s v="Brown"/>
    <s v="O−"/>
    <s v="Curly"/>
    <s v="Auburn"/>
    <s v="OUTDOOR"/>
    <s v="Triathlon"/>
    <s v="black"/>
    <x v="1"/>
    <s v="French"/>
    <x v="6"/>
    <s v="FR"/>
    <x v="16"/>
    <n v="172.40148902857428"/>
    <n v="36"/>
    <s v="P"/>
    <s v="REFUSE"/>
  </r>
  <r>
    <s v="M. ANTOINE MAILLARD"/>
    <s v="M."/>
    <s v="Antoine"/>
    <m/>
    <s v="Maillard"/>
    <m/>
    <x v="36"/>
    <s v="Cancer"/>
    <s v="None"/>
    <s v="ANTOINEmaillard_FR"/>
    <n v="197"/>
    <n v="95.8"/>
    <s v="Blue"/>
    <s v="B−"/>
    <s v="Wavy"/>
    <s v="Brown"/>
    <s v="OUTDOOR"/>
    <s v="Sailing"/>
    <s v="olive"/>
    <x v="1"/>
    <s v="French"/>
    <x v="6"/>
    <s v="FR"/>
    <x v="29"/>
    <n v="211.20284717311273"/>
    <n v="37"/>
    <s v="P"/>
    <s v="REFUSE"/>
  </r>
  <r>
    <s v="M. BERNARD HOARAU-GUYON"/>
    <s v="M."/>
    <s v="Bernard"/>
    <m/>
    <s v="Hoarau-Guyon"/>
    <m/>
    <x v="37"/>
    <s v="Capricorn"/>
    <s v="None"/>
    <s v="BERNARDhoarau-guyon_FR"/>
    <n v="179"/>
    <n v="59.7"/>
    <s v="Gray"/>
    <s v="O−"/>
    <s v="Very curly"/>
    <s v="Blond"/>
    <s v="INDOOR"/>
    <s v="Cycling Track"/>
    <s v="navy"/>
    <x v="1"/>
    <s v="French"/>
    <x v="6"/>
    <s v="FR"/>
    <x v="30"/>
    <n v="131.6159705243719"/>
    <n v="38"/>
    <s v="P"/>
    <s v="REFUSE"/>
  </r>
  <r>
    <s v="SR. HIDALGO TERCERO"/>
    <s v="Sr."/>
    <s v="Hidalgo"/>
    <s v="Cantu"/>
    <s v="Tercero"/>
    <m/>
    <x v="38"/>
    <s v="Sagittarius"/>
    <s v="None"/>
    <s v="HIDALGOtercero_FR"/>
    <n v="196"/>
    <n v="77.7"/>
    <s v="Gray"/>
    <s v="B−"/>
    <s v="Very curly"/>
    <s v="Black"/>
    <s v="OUTDOOR"/>
    <s v="Canoe Slalom"/>
    <s v="lime"/>
    <x v="1"/>
    <s v="Spanish"/>
    <x v="7"/>
    <s v="AG"/>
    <x v="31"/>
    <n v="171.29917771764988"/>
    <n v="39"/>
    <s v="P"/>
    <s v="REFUSE"/>
  </r>
  <r>
    <s v="SR. HADALGO POLANCO"/>
    <s v="Sr."/>
    <s v="Hadalgo"/>
    <m/>
    <s v="Polanco"/>
    <m/>
    <x v="39"/>
    <s v="Gemini"/>
    <s v="None"/>
    <s v="HADALGOpolanco_AG"/>
    <n v="159"/>
    <n v="98"/>
    <s v="Blue"/>
    <s v="A−"/>
    <s v="Wavy"/>
    <s v="Black"/>
    <s v="OUTDOOR"/>
    <s v="Beach Volleyball"/>
    <s v="olive"/>
    <x v="1"/>
    <s v="Spanish"/>
    <x v="7"/>
    <s v="AG"/>
    <x v="32"/>
    <n v="216.05301694118"/>
    <n v="40"/>
    <s v="P"/>
    <s v="REFUSE"/>
  </r>
  <r>
    <s v="SRA. LAURA OLIVIERA"/>
    <s v="Sra."/>
    <s v="Laura"/>
    <m/>
    <s v="Oliviera"/>
    <m/>
    <x v="40"/>
    <s v="Aquarius"/>
    <s v="None"/>
    <s v="LAURAoliviera_AG"/>
    <n v="154"/>
    <n v="51.9"/>
    <s v="Amber"/>
    <s v="O−"/>
    <s v="Straight"/>
    <s v="Auburn"/>
    <s v="OUTDOOR"/>
    <s v="Athletics"/>
    <s v="navy"/>
    <x v="0"/>
    <s v="Spanish"/>
    <x v="7"/>
    <s v="AG"/>
    <x v="14"/>
    <n v="114.41991407395146"/>
    <n v="41"/>
    <s v="P"/>
    <s v="REFUSE"/>
  </r>
  <r>
    <s v="SRA. AINHOA GARZA"/>
    <s v="Sra."/>
    <s v="Ainhoa"/>
    <m/>
    <s v="Garza"/>
    <m/>
    <x v="41"/>
    <s v="Pisces"/>
    <s v="None"/>
    <s v="AINHOAgarza_AG"/>
    <n v="185"/>
    <n v="55.6"/>
    <s v="Brown"/>
    <s v="O+"/>
    <s v="Curly"/>
    <s v="Blond"/>
    <s v="INDOOR"/>
    <s v="Gymnastics Artistic"/>
    <s v="blue"/>
    <x v="0"/>
    <s v="Spanish"/>
    <x v="8"/>
    <s v="ES"/>
    <x v="1"/>
    <n v="122.57701777479194"/>
    <n v="42"/>
    <s v="P"/>
    <s v="REFUSE"/>
  </r>
  <r>
    <s v="SRA. ISABEL BANDA"/>
    <s v="Sra."/>
    <s v="Isabel"/>
    <m/>
    <s v="Banda"/>
    <m/>
    <x v="42"/>
    <s v="Capricorn"/>
    <s v="None"/>
    <s v="ISABELbanda_ES"/>
    <n v="178"/>
    <n v="102.3"/>
    <s v="Amber"/>
    <s v="O+"/>
    <s v="Straight"/>
    <s v="Brown"/>
    <s v="OUTDOOR"/>
    <s v="Canoe Slalom"/>
    <s v="gray"/>
    <x v="0"/>
    <s v="Spanish"/>
    <x v="8"/>
    <s v="ES"/>
    <x v="33"/>
    <n v="225.53289421512977"/>
    <n v="43"/>
    <s v="P"/>
    <s v="REFUSE"/>
  </r>
  <r>
    <s v="SRA. CAROLOTA MATEOS"/>
    <s v="Sra."/>
    <s v="Carolota"/>
    <m/>
    <s v="Mateos"/>
    <m/>
    <x v="43"/>
    <s v="Leo"/>
    <s v="None"/>
    <s v="CAROLOTAmateos_ES"/>
    <n v="187"/>
    <n v="58.8"/>
    <s v="Gray"/>
    <s v="O−"/>
    <s v="Very curly"/>
    <s v="Brown"/>
    <s v="OUTDOOR"/>
    <s v="Athletics"/>
    <s v="purple"/>
    <x v="0"/>
    <s v="Spanish"/>
    <x v="8"/>
    <s v="ES"/>
    <x v="34"/>
    <n v="129.63181016470801"/>
    <n v="44"/>
    <s v="P"/>
    <s v="REFUSE"/>
  </r>
  <r>
    <s v="MW. ELIZE PRINS"/>
    <s v="Mw."/>
    <s v="Elize"/>
    <m/>
    <s v="Prins"/>
    <m/>
    <x v="44"/>
    <s v="Taurus"/>
    <s v="None"/>
    <s v="ELIZEprins_ES"/>
    <n v="160"/>
    <n v="63.8"/>
    <s v="Blue"/>
    <s v="O+"/>
    <s v="Wavy"/>
    <s v="Brown"/>
    <s v="INDOOR"/>
    <s v="Judo"/>
    <s v="donkergroen"/>
    <x v="0"/>
    <s v="Dutch"/>
    <x v="9"/>
    <s v="DU"/>
    <x v="8"/>
    <n v="140.65492327395188"/>
    <n v="45"/>
    <s v="P"/>
    <s v="REFUSE"/>
  </r>
  <r>
    <s v="DHR. RYAN PHAM"/>
    <s v="dhr."/>
    <s v="Ryan"/>
    <m/>
    <s v="Pham"/>
    <m/>
    <x v="45"/>
    <s v="Libra"/>
    <s v="None"/>
    <s v="RYANpham_DU"/>
    <n v="172"/>
    <n v="98.6"/>
    <s v="Amber"/>
    <s v="B+"/>
    <s v="Straight"/>
    <s v="Auburn"/>
    <s v="OUTDOOR"/>
    <s v="Beach Volleyball"/>
    <s v="groenblauw"/>
    <x v="1"/>
    <s v="Dutch"/>
    <x v="9"/>
    <s v="DU"/>
    <x v="35"/>
    <n v="217.37579051428926"/>
    <n v="46"/>
    <s v="P"/>
    <s v="REFUSE"/>
  </r>
  <r>
    <s v="MW ELISE ROTTEVEEL"/>
    <s v="Mw"/>
    <s v="Elise"/>
    <m/>
    <s v="Rotteveel"/>
    <m/>
    <x v="46"/>
    <s v="Aries"/>
    <s v="None"/>
    <s v="ELISErotteveel_DU"/>
    <n v="184"/>
    <n v="61.8"/>
    <s v="Gray"/>
    <s v="O−"/>
    <s v="Very curly"/>
    <s v="Brown"/>
    <s v="OUTDOOR"/>
    <s v="Beach Volleyball"/>
    <s v="zwart"/>
    <x v="0"/>
    <s v="Dutch"/>
    <x v="9"/>
    <s v="DU"/>
    <x v="15"/>
    <n v="136.24567803025434"/>
    <n v="47"/>
    <s v="P"/>
    <s v="REFUSE"/>
  </r>
  <r>
    <s v="FRU. MIRJAM SODERBERG"/>
    <s v="Fru."/>
    <s v="Mirjam"/>
    <m/>
    <s v="Soderberg"/>
    <m/>
    <x v="47"/>
    <s v="Taurus"/>
    <s v="None"/>
    <s v="MIRJAMsoderberg_DU"/>
    <n v="158"/>
    <n v="50"/>
    <s v="Amber"/>
    <s v="O+"/>
    <s v="Straight"/>
    <s v="Brown"/>
    <s v="OUTDOOR"/>
    <s v="Football"/>
    <s v="purple"/>
    <x v="0"/>
    <s v="Swedish"/>
    <x v="10"/>
    <s v="SV"/>
    <x v="36"/>
    <n v="110.23113109243879"/>
    <n v="48"/>
    <s v="P"/>
    <s v="REFUSE"/>
  </r>
  <r>
    <s v="H. BERNDT PALSSON"/>
    <s v="H."/>
    <s v="Berndt"/>
    <m/>
    <s v="Palsson"/>
    <m/>
    <x v="48"/>
    <s v="Pisces"/>
    <s v="None"/>
    <s v="BERNDTpalsson_SV"/>
    <n v="200"/>
    <n v="45.9"/>
    <s v="Blue"/>
    <s v="A−"/>
    <s v="Wavy"/>
    <s v="Brown"/>
    <s v="OUTDOOR"/>
    <s v="Biathlon"/>
    <s v="blue"/>
    <x v="1"/>
    <s v="Swedish"/>
    <x v="10"/>
    <s v="SV"/>
    <x v="37"/>
    <n v="101.19217834285881"/>
    <n v="49"/>
    <s v="P"/>
    <s v="REFUSE"/>
  </r>
  <r>
    <s v="SR. ADRIANO SOBRINHO"/>
    <s v="Sr."/>
    <s v="Adriano"/>
    <s v="Pontes"/>
    <s v="Sobrinho"/>
    <m/>
    <x v="49"/>
    <s v="Leo"/>
    <s v="None"/>
    <s v="ADRIANOsobrinho_SV"/>
    <n v="203"/>
    <n v="92.5"/>
    <s v="Green"/>
    <s v="A+"/>
    <s v="Strands"/>
    <s v="Blond"/>
    <s v="INDOOR"/>
    <s v="Swimming"/>
    <s v="maroon"/>
    <x v="1"/>
    <s v="Portuguese"/>
    <x v="1"/>
    <s v="PR"/>
    <x v="21"/>
    <n v="203.92759252101175"/>
    <n v="50"/>
    <s v="P"/>
    <s v="REFU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DR. SHANNY BINS"/>
    <s v="Dr."/>
    <s v="Shanny"/>
    <m/>
    <s v="Bins"/>
    <m/>
    <d v="1999-08-28T00:00:00"/>
    <s v="Virgo"/>
    <s v="bins.shanny@pecinow.org"/>
    <s v="None"/>
    <n v="206"/>
    <n v="59.4"/>
    <s v="Amber"/>
    <s v="B−"/>
    <s v="Straight"/>
    <s v="Blond"/>
    <x v="0"/>
    <x v="0"/>
    <x v="0"/>
    <x v="0"/>
    <x v="0"/>
    <x v="0"/>
    <s v="OZ"/>
    <n v="81.102362204724415"/>
    <n v="130.95458373781727"/>
    <n v="24"/>
    <s v="F"/>
    <s v="ADMIT"/>
    <n v="1999"/>
  </r>
  <r>
    <s v="MS. AMIYA EICHMANN"/>
    <s v="Ms."/>
    <s v="Amiya"/>
    <m/>
    <s v="Eichmann"/>
    <m/>
    <d v="1999-07-29T00:00:00"/>
    <s v="Leo"/>
    <s v="eichmann.amiya@pecinow.org"/>
    <s v="None"/>
    <n v="164"/>
    <n v="61.1"/>
    <s v="Blue"/>
    <s v="B−"/>
    <s v="Wavy"/>
    <s v="Brown"/>
    <x v="0"/>
    <x v="1"/>
    <x v="1"/>
    <x v="0"/>
    <x v="0"/>
    <x v="1"/>
    <s v="US"/>
    <n v="64.566929133858267"/>
    <n v="134.70244219496018"/>
    <n v="7"/>
    <s v="W"/>
    <s v="POSTPONE"/>
    <n v="1999"/>
  </r>
  <r>
    <s v="MS. ANNIE ABBOTT"/>
    <s v="Ms."/>
    <s v="Annie"/>
    <m/>
    <s v="Abbott"/>
    <s v="DVM"/>
    <d v="1997-09-26T00:00:00"/>
    <s v="Libra"/>
    <s v="abbott.annie@pecinow.org"/>
    <s v="None"/>
    <n v="205"/>
    <n v="94"/>
    <s v="Green"/>
    <s v="A−"/>
    <s v="Strands"/>
    <s v="Black"/>
    <x v="1"/>
    <x v="2"/>
    <x v="0"/>
    <x v="0"/>
    <x v="0"/>
    <x v="1"/>
    <s v="US"/>
    <n v="80.708661417322844"/>
    <n v="207.23452645378492"/>
    <n v="1"/>
    <s v="W"/>
    <s v="POSTPONE"/>
    <n v="1997"/>
  </r>
  <r>
    <s v="FRU. MIRJAM SODERBERG"/>
    <s v="Fru."/>
    <s v="Mirjam"/>
    <m/>
    <s v="Soderberg"/>
    <m/>
    <d v="1997-05-17T00:00:00"/>
    <s v="Taurus"/>
    <s v="None"/>
    <s v="MIRJAMsoderberg_DU"/>
    <n v="158"/>
    <n v="50"/>
    <s v="Amber"/>
    <s v="O+"/>
    <s v="Straight"/>
    <s v="Brown"/>
    <x v="0"/>
    <x v="3"/>
    <x v="2"/>
    <x v="0"/>
    <x v="1"/>
    <x v="2"/>
    <s v="SV"/>
    <n v="62.204724409448822"/>
    <n v="110.23113109243879"/>
    <n v="48"/>
    <s v="P"/>
    <s v="REFUSE"/>
    <n v="1997"/>
  </r>
  <r>
    <s v="PROF. LIESBETH ROSEMANN"/>
    <s v="Prof."/>
    <s v="Liesbeth"/>
    <m/>
    <s v="Rosemann"/>
    <s v="MBA."/>
    <d v="1994-01-27T00:00:00"/>
    <s v="Aquarius"/>
    <s v="None"/>
    <s v="LIESBETHrosemann_AU"/>
    <n v="206"/>
    <n v="52.2"/>
    <s v="Blue"/>
    <s v="O+"/>
    <s v="Wavy"/>
    <s v="Blond"/>
    <x v="0"/>
    <x v="1"/>
    <x v="3"/>
    <x v="0"/>
    <x v="2"/>
    <x v="3"/>
    <s v="AU"/>
    <n v="81.102362204724415"/>
    <n v="115.08130086050609"/>
    <n v="29"/>
    <s v="U"/>
    <s v="EXAMINE"/>
    <n v="1994"/>
  </r>
  <r>
    <s v="MS. AURELIE LIESUCHKE"/>
    <s v="Ms."/>
    <s v="Aurelie"/>
    <m/>
    <s v="Liesuchke"/>
    <m/>
    <d v="1992-02-07T00:00:00"/>
    <s v="Aquarius"/>
    <s v="liesuchke.aurelie@pecinow.org"/>
    <s v="None"/>
    <n v="205"/>
    <n v="84.2"/>
    <s v="Brown"/>
    <s v="O−"/>
    <s v="Curly"/>
    <s v="Blond"/>
    <x v="1"/>
    <x v="4"/>
    <x v="4"/>
    <x v="0"/>
    <x v="0"/>
    <x v="1"/>
    <s v="US"/>
    <n v="80.708661417322844"/>
    <n v="185.62922475966693"/>
    <n v="2"/>
    <s v="W"/>
    <s v="POSTPONE"/>
    <n v="1992"/>
  </r>
  <r>
    <s v="SRA. AINHOA GARZA"/>
    <s v="Sra."/>
    <s v="Ainhoa"/>
    <m/>
    <s v="Garza"/>
    <m/>
    <d v="1990-03-09T00:00:00"/>
    <s v="Pisces"/>
    <s v="None"/>
    <s v="AINHOAgarza_AG"/>
    <n v="185"/>
    <n v="55.6"/>
    <s v="Brown"/>
    <s v="O+"/>
    <s v="Curly"/>
    <s v="Blond"/>
    <x v="1"/>
    <x v="5"/>
    <x v="4"/>
    <x v="0"/>
    <x v="3"/>
    <x v="4"/>
    <s v="ES"/>
    <n v="72.834645669291348"/>
    <n v="122.57701777479194"/>
    <n v="42"/>
    <s v="P"/>
    <s v="REFUSE"/>
    <n v="1990"/>
  </r>
  <r>
    <s v="MME. PAULETTE DURAND"/>
    <s v="Mme."/>
    <s v="Paulette"/>
    <m/>
    <s v="Durand"/>
    <m/>
    <d v="1989-12-25T00:00:00"/>
    <s v="Capricorn"/>
    <s v="None"/>
    <s v="PAULETTEdurand_FR"/>
    <n v="180"/>
    <n v="81.7"/>
    <s v="Amber"/>
    <s v="O−"/>
    <s v="Straight"/>
    <s v="Chestnut"/>
    <x v="1"/>
    <x v="6"/>
    <x v="5"/>
    <x v="0"/>
    <x v="4"/>
    <x v="5"/>
    <s v="FR"/>
    <n v="70.866141732283467"/>
    <n v="180.11766820504499"/>
    <n v="31"/>
    <s v="P"/>
    <s v="REFUSE"/>
    <n v="1989"/>
  </r>
  <r>
    <s v="MME. VALENTINE MOREAU"/>
    <s v="Mme."/>
    <s v="Valentine"/>
    <m/>
    <s v="Moreau"/>
    <m/>
    <d v="1979-10-09T00:00:00"/>
    <s v="Libra"/>
    <s v="None"/>
    <s v="VALENTINEmoreau_AU"/>
    <n v="147"/>
    <n v="74.599999999999994"/>
    <s v="Blue"/>
    <s v="B+"/>
    <s v="Wavy"/>
    <s v="Brown"/>
    <x v="0"/>
    <x v="7"/>
    <x v="6"/>
    <x v="0"/>
    <x v="4"/>
    <x v="5"/>
    <s v="FR"/>
    <n v="57.874015748031496"/>
    <n v="164.46484758991866"/>
    <n v="30"/>
    <s v="U"/>
    <s v="EXAMINE"/>
    <n v="1979"/>
  </r>
  <r>
    <s v="MS. ISABEL RUNOLFSDOTTIR"/>
    <s v="Ms."/>
    <s v="Isabel"/>
    <m/>
    <s v="Runolfsdottir"/>
    <m/>
    <d v="1978-03-21T00:00:00"/>
    <s v="Aries"/>
    <s v="runolfsdottir.isabel@pecinow.org"/>
    <s v="None"/>
    <n v="201"/>
    <n v="85.9"/>
    <s v="Blue"/>
    <s v="B+"/>
    <s v="Wavy"/>
    <s v="Blond"/>
    <x v="1"/>
    <x v="2"/>
    <x v="5"/>
    <x v="0"/>
    <x v="0"/>
    <x v="0"/>
    <s v="OZ"/>
    <n v="79.133858267716533"/>
    <n v="189.37708321680984"/>
    <n v="26"/>
    <s v="U"/>
    <s v="EXAMINE"/>
    <n v="1978"/>
  </r>
  <r>
    <s v="MRS. ASHLEY WOOD"/>
    <s v="Mrs."/>
    <s v="Ashley"/>
    <m/>
    <s v="Wood"/>
    <m/>
    <d v="1977-10-14T00:00:00"/>
    <s v="Libra"/>
    <s v="wood.ashley@pecinow.org"/>
    <s v="None"/>
    <n v="181"/>
    <n v="100.7"/>
    <s v="Brown"/>
    <s v="O+"/>
    <s v="Curly"/>
    <s v="Black"/>
    <x v="0"/>
    <x v="8"/>
    <x v="7"/>
    <x v="0"/>
    <x v="0"/>
    <x v="6"/>
    <s v="GB"/>
    <n v="71.259842519685037"/>
    <n v="222.00549802017173"/>
    <n v="12"/>
    <s v="W"/>
    <s v="POSTPONE"/>
    <n v="1977"/>
  </r>
  <r>
    <s v="DR. EARNESTINE RAYNOR"/>
    <s v="Dr."/>
    <s v="Earnestine"/>
    <m/>
    <s v="Raynor"/>
    <s v="DVM"/>
    <d v="1977-05-17T00:00:00"/>
    <s v="Taurus"/>
    <s v="raynor.earnestine@pecinow.org"/>
    <s v="None"/>
    <n v="155"/>
    <n v="70.3"/>
    <s v="Blue"/>
    <s v="A+"/>
    <s v="Wavy"/>
    <s v="Blond"/>
    <x v="1"/>
    <x v="9"/>
    <x v="8"/>
    <x v="0"/>
    <x v="0"/>
    <x v="0"/>
    <s v="OZ"/>
    <n v="61.023622047244096"/>
    <n v="154.98497031596892"/>
    <n v="19"/>
    <s v="F"/>
    <s v="ADMIT"/>
    <n v="1977"/>
  </r>
  <r>
    <s v="MS. MEGAN SCOTT"/>
    <s v="Ms."/>
    <s v="Megan"/>
    <m/>
    <s v="Scott"/>
    <m/>
    <d v="1977-02-12T00:00:00"/>
    <s v="Aquarius"/>
    <s v="scott.megan@pecinow.org"/>
    <s v="None"/>
    <n v="183"/>
    <n v="70.900000000000006"/>
    <s v="Green"/>
    <s v="A−"/>
    <s v="Strands"/>
    <s v="Blond"/>
    <x v="0"/>
    <x v="10"/>
    <x v="9"/>
    <x v="0"/>
    <x v="0"/>
    <x v="6"/>
    <s v="GB"/>
    <n v="72.047244094488192"/>
    <n v="156.30774388907821"/>
    <n v="13"/>
    <s v="W"/>
    <s v="POSTPONE"/>
    <n v="1977"/>
  </r>
  <r>
    <s v="MS. DARBY CRUICKSHANK"/>
    <s v="Ms."/>
    <s v="Darby"/>
    <m/>
    <s v="Cruickshank"/>
    <s v="Sr."/>
    <d v="1975-05-18T00:00:00"/>
    <s v="Taurus"/>
    <s v="cruickshank.darby@pecinow.org"/>
    <s v="None"/>
    <n v="175"/>
    <n v="48.9"/>
    <s v="Green"/>
    <s v="O−"/>
    <s v="Strands"/>
    <s v="Black"/>
    <x v="0"/>
    <x v="11"/>
    <x v="5"/>
    <x v="0"/>
    <x v="0"/>
    <x v="1"/>
    <s v="US"/>
    <n v="68.897637795275585"/>
    <n v="107.80604620840514"/>
    <n v="4"/>
    <s v="W"/>
    <s v="POSTPONE"/>
    <n v="1975"/>
  </r>
  <r>
    <s v="SRA. LAURA OLIVIERA"/>
    <s v="Sra."/>
    <s v="Laura"/>
    <m/>
    <s v="Oliviera"/>
    <m/>
    <d v="1974-02-16T00:00:00"/>
    <s v="Aquarius"/>
    <s v="None"/>
    <s v="LAURAoliviera_AG"/>
    <n v="154"/>
    <n v="51.9"/>
    <s v="Amber"/>
    <s v="O−"/>
    <s v="Straight"/>
    <s v="Auburn"/>
    <x v="0"/>
    <x v="12"/>
    <x v="8"/>
    <x v="0"/>
    <x v="3"/>
    <x v="7"/>
    <s v="AG"/>
    <n v="60.629921259842526"/>
    <n v="114.41991407395146"/>
    <n v="41"/>
    <s v="P"/>
    <s v="REFUSE"/>
    <n v="1974"/>
  </r>
  <r>
    <s v="MS. AMELIA STEVENS"/>
    <s v="Ms."/>
    <s v="Amelia"/>
    <m/>
    <s v="Stevens"/>
    <m/>
    <d v="1971-02-01T00:00:00"/>
    <s v="Aquarius"/>
    <s v="stevens.amelia@pecinow.org"/>
    <s v="None"/>
    <n v="167"/>
    <n v="65.3"/>
    <s v="Blue"/>
    <s v="A+"/>
    <s v="Wavy"/>
    <s v="Blond"/>
    <x v="1"/>
    <x v="13"/>
    <x v="0"/>
    <x v="0"/>
    <x v="0"/>
    <x v="6"/>
    <s v="GB"/>
    <n v="65.748031496062993"/>
    <n v="143.96185720672506"/>
    <n v="9"/>
    <s v="W"/>
    <s v="POSTPONE"/>
    <n v="1971"/>
  </r>
  <r>
    <s v="MME. LAURE-ALIX CHEVALIER"/>
    <s v="Mme."/>
    <s v="Laure-Alix"/>
    <m/>
    <s v="Chevalier"/>
    <m/>
    <d v="1970-12-23T00:00:00"/>
    <s v="Capricorn"/>
    <s v="None"/>
    <s v="LAURE-ALIXchevalier_FR"/>
    <n v="181"/>
    <n v="78.099999999999994"/>
    <s v="Blue"/>
    <s v="O+"/>
    <s v="Wavy"/>
    <s v="Brown"/>
    <x v="0"/>
    <x v="14"/>
    <x v="10"/>
    <x v="0"/>
    <x v="4"/>
    <x v="5"/>
    <s v="FR"/>
    <n v="71.259842519685037"/>
    <n v="172.18102676638938"/>
    <n v="32"/>
    <s v="P"/>
    <s v="REFUSE"/>
    <n v="1970"/>
  </r>
  <r>
    <s v="MW ELISE ROTTEVEEL"/>
    <s v="Mw"/>
    <s v="Elise"/>
    <m/>
    <s v="Rotteveel"/>
    <m/>
    <d v="1968-04-08T00:00:00"/>
    <s v="Aries"/>
    <s v="None"/>
    <s v="ELISErotteveel_DU"/>
    <n v="184"/>
    <n v="61.8"/>
    <s v="Gray"/>
    <s v="O−"/>
    <s v="Very curly"/>
    <s v="Brown"/>
    <x v="0"/>
    <x v="14"/>
    <x v="11"/>
    <x v="0"/>
    <x v="5"/>
    <x v="8"/>
    <s v="DU"/>
    <n v="72.440944881889763"/>
    <n v="136.24567803025434"/>
    <n v="47"/>
    <s v="P"/>
    <s v="REFUSE"/>
    <n v="1968"/>
  </r>
  <r>
    <s v="DR. TIA ABSHIRE"/>
    <s v="Dr."/>
    <s v="Tia"/>
    <m/>
    <s v="Abshire"/>
    <m/>
    <d v="1966-07-21T00:00:00"/>
    <s v="Cancer"/>
    <s v="abshire.tia@pecinow.org"/>
    <s v="None"/>
    <n v="203"/>
    <n v="77.8"/>
    <s v="Amber"/>
    <s v="A+"/>
    <s v="Straight"/>
    <s v="Brown"/>
    <x v="0"/>
    <x v="1"/>
    <x v="8"/>
    <x v="0"/>
    <x v="0"/>
    <x v="0"/>
    <s v="OZ"/>
    <n v="79.921259842519689"/>
    <n v="171.51963997983475"/>
    <n v="25"/>
    <s v="U"/>
    <s v="EXAMINE"/>
    <n v="1966"/>
  </r>
  <r>
    <s v="SRA. CAROLOTA MATEOS"/>
    <s v="Sra."/>
    <s v="Carolota"/>
    <m/>
    <s v="Mateos"/>
    <m/>
    <d v="1965-07-29T00:00:00"/>
    <s v="Leo"/>
    <s v="None"/>
    <s v="CAROLOTAmateos_ES"/>
    <n v="187"/>
    <n v="58.8"/>
    <s v="Gray"/>
    <s v="O−"/>
    <s v="Very curly"/>
    <s v="Brown"/>
    <x v="0"/>
    <x v="12"/>
    <x v="2"/>
    <x v="0"/>
    <x v="3"/>
    <x v="4"/>
    <s v="ES"/>
    <n v="73.622047244094489"/>
    <n v="129.63181016470801"/>
    <n v="44"/>
    <s v="P"/>
    <s v="REFUSE"/>
    <n v="1965"/>
  </r>
  <r>
    <s v="PROF. MILENA SCHOTIN"/>
    <s v="Prof."/>
    <s v="Milena"/>
    <m/>
    <s v="Schotin"/>
    <m/>
    <d v="1965-03-03T00:00:00"/>
    <s v="Pisces"/>
    <s v="None"/>
    <s v="MILENAschotin_DE"/>
    <n v="156"/>
    <n v="105.3"/>
    <s v="Gray"/>
    <s v="O+"/>
    <s v="Very curly"/>
    <s v="Auburn"/>
    <x v="1"/>
    <x v="15"/>
    <x v="12"/>
    <x v="0"/>
    <x v="2"/>
    <x v="9"/>
    <s v="DE"/>
    <n v="61.417322834645667"/>
    <n v="232.14676208067607"/>
    <n v="15"/>
    <s v="W"/>
    <s v="POSTPONE"/>
    <n v="1965"/>
  </r>
  <r>
    <s v="DR. ANNABELL OLSON"/>
    <s v="Dr."/>
    <s v="Annabell"/>
    <m/>
    <s v="Olson"/>
    <m/>
    <d v="1964-04-16T00:00:00"/>
    <s v="Aries"/>
    <s v="olson.annabell@pecinow.org"/>
    <s v="None"/>
    <n v="193"/>
    <n v="84.3"/>
    <s v="Green"/>
    <s v="A+"/>
    <s v="Strands"/>
    <s v="Black"/>
    <x v="0"/>
    <x v="16"/>
    <x v="4"/>
    <x v="0"/>
    <x v="0"/>
    <x v="0"/>
    <s v="OZ"/>
    <n v="75.984251968503941"/>
    <n v="185.84968702185179"/>
    <n v="22"/>
    <s v="F"/>
    <s v="ADMIT"/>
    <n v="1964"/>
  </r>
  <r>
    <s v="MW. ELIZE PRINS"/>
    <s v="Mw."/>
    <s v="Elize"/>
    <m/>
    <s v="Prins"/>
    <m/>
    <d v="1960-05-08T00:00:00"/>
    <s v="Taurus"/>
    <s v="None"/>
    <s v="ELIZEprins_ES"/>
    <n v="160"/>
    <n v="63.8"/>
    <s v="Blue"/>
    <s v="O+"/>
    <s v="Wavy"/>
    <s v="Brown"/>
    <x v="1"/>
    <x v="17"/>
    <x v="13"/>
    <x v="0"/>
    <x v="5"/>
    <x v="8"/>
    <s v="DU"/>
    <n v="62.99212598425197"/>
    <n v="140.65492327395188"/>
    <n v="45"/>
    <s v="P"/>
    <s v="REFUSE"/>
    <n v="1960"/>
  </r>
  <r>
    <s v="SRA. ISABEL BANDA"/>
    <s v="Sra."/>
    <s v="Isabel"/>
    <m/>
    <s v="Banda"/>
    <m/>
    <d v="1960-01-12T00:00:00"/>
    <s v="Capricorn"/>
    <s v="None"/>
    <s v="ISABELbanda_ES"/>
    <n v="178"/>
    <n v="102.3"/>
    <s v="Amber"/>
    <s v="O+"/>
    <s v="Straight"/>
    <s v="Brown"/>
    <x v="0"/>
    <x v="0"/>
    <x v="12"/>
    <x v="0"/>
    <x v="3"/>
    <x v="4"/>
    <s v="ES"/>
    <n v="70.078740157480311"/>
    <n v="225.53289421512977"/>
    <n v="43"/>
    <s v="P"/>
    <s v="REFUSE"/>
    <n v="1960"/>
  </r>
  <r>
    <s v="DR. JENA UPTON"/>
    <s v="Dr."/>
    <s v="Jena"/>
    <m/>
    <s v="Upton"/>
    <m/>
    <d v="1955-12-14T00:00:00"/>
    <s v="Sagittarius"/>
    <s v="upton.jena@pecinow.org"/>
    <s v="None"/>
    <n v="164"/>
    <n v="66.8"/>
    <s v="Blue"/>
    <s v="O+"/>
    <s v="Wavy"/>
    <s v="Auburn"/>
    <x v="0"/>
    <x v="14"/>
    <x v="1"/>
    <x v="0"/>
    <x v="0"/>
    <x v="0"/>
    <s v="OZ"/>
    <n v="64.566929133858267"/>
    <n v="147.26879113949821"/>
    <n v="23"/>
    <s v="F"/>
    <s v="ADMIT"/>
    <n v="19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A613E-805B-43AC-8164-4B25C300A4F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5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19">
        <item x="11"/>
        <item x="8"/>
        <item x="12"/>
        <item x="14"/>
        <item x="4"/>
        <item x="0"/>
        <item x="15"/>
        <item x="1"/>
        <item x="2"/>
        <item x="16"/>
        <item x="3"/>
        <item x="7"/>
        <item x="5"/>
        <item x="17"/>
        <item x="10"/>
        <item x="13"/>
        <item x="9"/>
        <item x="6"/>
        <item t="default"/>
      </items>
    </pivotField>
    <pivotField showAll="0">
      <items count="15">
        <item x="5"/>
        <item x="7"/>
        <item x="4"/>
        <item x="13"/>
        <item x="12"/>
        <item x="3"/>
        <item x="6"/>
        <item x="8"/>
        <item x="1"/>
        <item x="2"/>
        <item x="0"/>
        <item x="9"/>
        <item x="10"/>
        <item x="11"/>
        <item t="default"/>
      </items>
    </pivotField>
    <pivotField showAll="0">
      <items count="2">
        <item x="0"/>
        <item t="default"/>
      </items>
    </pivotField>
    <pivotField showAll="0">
      <items count="7">
        <item x="5"/>
        <item x="0"/>
        <item x="4"/>
        <item x="2"/>
        <item x="3"/>
        <item x="1"/>
        <item t="default"/>
      </items>
    </pivotField>
    <pivotField axis="axisRow" showAll="0" sortType="ascending">
      <items count="11">
        <item x="7"/>
        <item x="0"/>
        <item x="3"/>
        <item x="5"/>
        <item x="9"/>
        <item x="8"/>
        <item x="4"/>
        <item x="2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SPORTS" fld="17" subtotal="count" baseField="0" baseItem="0"/>
  </dataFields>
  <chartFormats count="2"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CA837-265A-444F-BA86-666A05E611F3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8" indent="0" outline="1" outlineData="1" multipleFieldFilters="0">
  <location ref="A3:AK26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showAll="0"/>
    <pivotField dataField="1" numFmtId="164" showAll="0"/>
    <pivotField numFmtId="2" showAll="0"/>
    <pivotField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2">
    <field x="19"/>
    <field x="21"/>
  </rowFields>
  <rowItems count="2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</rowItems>
  <colFields count="1">
    <field x="29"/>
  </colFields>
  <colItems count="36">
    <i>
      <x v="1"/>
    </i>
    <i>
      <x v="5"/>
    </i>
    <i>
      <x v="6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5"/>
    </i>
    <i t="grand">
      <x/>
    </i>
  </colItems>
  <dataFields count="1">
    <dataField name="Count of HEIGHT (INCHES)" fld="23" subtotal="count" baseField="21" baseItem="1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730CE-9266-4D51-ACC2-48046B93204A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8" indent="0" outline="1" outlineData="1" multipleFieldFilters="0">
  <location ref="A3:AK26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showAll="0"/>
    <pivotField dataField="1" numFmtId="164" showAll="0"/>
    <pivotField numFmtId="2" showAll="0"/>
    <pivotField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2">
    <field x="19"/>
    <field x="21"/>
  </rowFields>
  <rowItems count="2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</rowItems>
  <colFields count="1">
    <field x="29"/>
  </colFields>
  <colItems count="36">
    <i>
      <x v="1"/>
    </i>
    <i>
      <x v="5"/>
    </i>
    <i>
      <x v="6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5"/>
    </i>
    <i t="grand">
      <x/>
    </i>
  </colItems>
  <dataFields count="1">
    <dataField name="Average of HEIGHT (INCHES)" fld="23" subtotal="average" baseField="19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FF8C51-3249-494A-BD0C-C189D6E07E7C}" name="Table2" displayName="Table2" ref="A1:AC26" totalsRowShown="0">
  <autoFilter ref="A1:AC26" xr:uid="{BDFF8C51-3249-494A-BD0C-C189D6E07E7C}"/>
  <sortState xmlns:xlrd2="http://schemas.microsoft.com/office/spreadsheetml/2017/richdata2" ref="A2:AB26">
    <sortCondition descending="1" ref="G1:G26"/>
  </sortState>
  <tableColumns count="29">
    <tableColumn id="1" xr3:uid="{E4BA8990-8839-4592-A499-2E3F8028C6DD}" name="FULL NAME"/>
    <tableColumn id="2" xr3:uid="{F02B7942-2517-40DD-9C75-DF03D86EEAD0}" name="PREFIX"/>
    <tableColumn id="3" xr3:uid="{F3066002-F359-4392-8B9C-BA0CB2E82E6C}" name="FIRSTNAME"/>
    <tableColumn id="4" xr3:uid="{CE9D394F-8399-4309-96E4-49A382A39695}" name="MIDDLENAME"/>
    <tableColumn id="5" xr3:uid="{C781D030-773D-46E2-AA02-0F26796B5A7E}" name="LASTNAME"/>
    <tableColumn id="6" xr3:uid="{E2D9CC31-CBB5-4CC9-945F-04107B5249EB}" name="SUFFIX"/>
    <tableColumn id="7" xr3:uid="{22F01CB1-5C12-4242-9EB5-DC35C2C5729D}" name="BIRTHDATE" dataDxfId="1"/>
    <tableColumn id="8" xr3:uid="{B87D6A2C-EAFA-48C6-BD45-12034161B48F}" name="ZODIAC"/>
    <tableColumn id="9" xr3:uid="{04D765CC-643B-4FDC-BAC5-CE5B5124A337}" name="EMAIL ADDRESS"/>
    <tableColumn id="10" xr3:uid="{ED4243FA-FCE2-4C63-8D54-64883E27B9B7}" name="USERNAME"/>
    <tableColumn id="11" xr3:uid="{59A099A9-4E6A-4B77-80E3-42D42ED90FCB}" name="HEIGHT (CMS)"/>
    <tableColumn id="12" xr3:uid="{7CC1C70C-B9F5-421F-99AD-E3F65991B641}" name="WEIGHT (KGS)"/>
    <tableColumn id="13" xr3:uid="{A18F0B40-4B2C-46A1-A2EE-7684029F658C}" name="EYECOLOR"/>
    <tableColumn id="14" xr3:uid="{0BE372A6-A26A-4A4A-B853-5ACDF9501C79}" name="BLOODTYPE"/>
    <tableColumn id="15" xr3:uid="{0709EBA4-C12B-4E40-8F1E-07CED02533C3}" name="HAIRTYPE"/>
    <tableColumn id="16" xr3:uid="{BE0F7CA3-93D9-478E-AA34-FD448CB496DF}" name="HAIRCOLOR"/>
    <tableColumn id="17" xr3:uid="{DFE4DA01-A9BB-439D-B614-ACA1FD87BF2B}" name="SPORTS LOCATION"/>
    <tableColumn id="18" xr3:uid="{77799D0A-18F3-4AA4-9E99-9641BE2FBDD1}" name="SPORTS"/>
    <tableColumn id="19" xr3:uid="{B493C39E-6D3B-413A-8F23-D841F1211516}" name="FAVORITE COLOR"/>
    <tableColumn id="20" xr3:uid="{263B2F1C-49F5-4BA9-8509-DB9496441974}" name="SEX"/>
    <tableColumn id="21" xr3:uid="{BC401474-40A8-4EDE-AB69-C30E38E01C89}" name="LANGUAGE"/>
    <tableColumn id="22" xr3:uid="{84480AD3-6109-4712-AD4E-5B3DC37816B6}" name="COUNTRY"/>
    <tableColumn id="23" xr3:uid="{C1EDC870-AB5C-41A6-A00B-CCC4C2E6C6BD}" name="COUNTRYCODE"/>
    <tableColumn id="24" xr3:uid="{5AECC7A4-83CF-49D4-A760-DEAFCEE88F57}" name="HEIGHT (INCHES)"/>
    <tableColumn id="25" xr3:uid="{3C9A6A57-69D4-4048-A6E9-980D731A9DAC}" name="WEIGHT (LBS)"/>
    <tableColumn id="26" xr3:uid="{8EEEC8AC-C6BE-4138-AA3A-AE5C4C47CDB4}" name="PECI-SCORE"/>
    <tableColumn id="27" xr3:uid="{6D358DD3-AF8D-4A31-875C-729F2A7873F9}" name="PECI-CODE"/>
    <tableColumn id="28" xr3:uid="{FC30C8D0-4888-403B-8CF7-827A7A745503}" name="STATUS"/>
    <tableColumn id="29" xr3:uid="{452CD07F-EE69-41CD-8EE9-B2FD0952260A}" name="YEAR" dataDxfId="0">
      <calculatedColumnFormula>YEAR(Table2[[#This Row],[BIRTHDATE]])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1000"/>
  <sheetViews>
    <sheetView zoomScale="70" zoomScaleNormal="70" workbookViewId="0">
      <pane xSplit="13" ySplit="4" topLeftCell="P43" activePane="bottomRight" state="frozen"/>
      <selection pane="topRight" activeCell="N1" sqref="N1"/>
      <selection pane="bottomLeft" activeCell="A5" sqref="A5"/>
      <selection pane="bottomRight" activeCell="P59" sqref="P59"/>
    </sheetView>
  </sheetViews>
  <sheetFormatPr defaultColWidth="14.28515625" defaultRowHeight="15" customHeight="1" outlineLevelCol="1" x14ac:dyDescent="0.2"/>
  <cols>
    <col min="1" max="1" width="16.7109375" customWidth="1"/>
    <col min="2" max="2" width="11.7109375" customWidth="1"/>
    <col min="3" max="13" width="4.42578125" customWidth="1" outlineLevel="1"/>
    <col min="14" max="15" width="4.42578125" customWidth="1"/>
    <col min="16" max="16" width="210" bestFit="1" customWidth="1"/>
    <col min="17" max="17" width="20.5703125" customWidth="1"/>
    <col min="18" max="26" width="8.7109375" customWidth="1"/>
  </cols>
  <sheetData>
    <row r="1" spans="1:26" ht="13.5" customHeight="1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62"/>
      <c r="O1" s="1"/>
      <c r="P1" s="2"/>
    </row>
    <row r="2" spans="1:26" ht="82.5" customHeight="1" x14ac:dyDescent="0.25">
      <c r="A2" s="103"/>
      <c r="B2" s="104"/>
      <c r="C2" s="105" t="s">
        <v>0</v>
      </c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63"/>
      <c r="O2" s="68"/>
      <c r="P2" s="3" t="s">
        <v>1</v>
      </c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64"/>
      <c r="O3" s="69"/>
      <c r="P3" s="7" t="s">
        <v>2</v>
      </c>
      <c r="Q3" s="8"/>
    </row>
    <row r="4" spans="1:26" ht="162" customHeight="1" x14ac:dyDescent="0.2">
      <c r="A4" s="9" t="s">
        <v>3</v>
      </c>
      <c r="B4" s="10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65"/>
      <c r="O4" s="70" t="s">
        <v>16</v>
      </c>
      <c r="P4" s="12" t="s">
        <v>17</v>
      </c>
      <c r="Q4" s="13" t="s">
        <v>18</v>
      </c>
      <c r="R4" s="10"/>
      <c r="S4" s="10"/>
      <c r="T4" s="10"/>
      <c r="U4" s="10"/>
      <c r="V4" s="10"/>
      <c r="W4" s="10"/>
      <c r="X4" s="10"/>
      <c r="Y4" s="10"/>
      <c r="Z4" s="10"/>
    </row>
    <row r="5" spans="1:26" s="61" customFormat="1" ht="18.75" customHeight="1" x14ac:dyDescent="0.35">
      <c r="A5" s="57"/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60"/>
      <c r="P5" s="99" t="s">
        <v>19</v>
      </c>
      <c r="Q5" s="108"/>
    </row>
    <row r="6" spans="1:26" ht="15.75" x14ac:dyDescent="0.25">
      <c r="A6" s="14" t="s">
        <v>20</v>
      </c>
      <c r="B6" s="15" t="s">
        <v>21</v>
      </c>
      <c r="C6" s="16" t="s">
        <v>22</v>
      </c>
      <c r="D6" s="16" t="s">
        <v>22</v>
      </c>
      <c r="E6" s="16"/>
      <c r="F6" s="16" t="s">
        <v>22</v>
      </c>
      <c r="G6" s="16"/>
      <c r="H6" s="16"/>
      <c r="I6" s="16"/>
      <c r="J6" s="16"/>
      <c r="K6" s="16"/>
      <c r="L6" s="16"/>
      <c r="M6" s="16"/>
      <c r="N6" s="66"/>
      <c r="O6" s="71">
        <v>1</v>
      </c>
      <c r="P6" s="73" t="s">
        <v>23</v>
      </c>
      <c r="Q6" s="53" t="s">
        <v>24</v>
      </c>
    </row>
    <row r="7" spans="1:26" ht="15.75" x14ac:dyDescent="0.25">
      <c r="A7" s="6" t="s">
        <v>20</v>
      </c>
      <c r="B7" t="s">
        <v>25</v>
      </c>
      <c r="C7" s="1" t="s">
        <v>22</v>
      </c>
      <c r="D7" s="1" t="s">
        <v>22</v>
      </c>
      <c r="E7" s="1"/>
      <c r="F7" s="1" t="s">
        <v>22</v>
      </c>
      <c r="G7" s="1"/>
      <c r="H7" s="1" t="s">
        <v>22</v>
      </c>
      <c r="I7" s="1"/>
      <c r="J7" s="1"/>
      <c r="K7" s="1"/>
      <c r="L7" s="1"/>
      <c r="M7" s="1"/>
      <c r="N7" s="64"/>
      <c r="O7" s="69">
        <v>2</v>
      </c>
      <c r="P7" s="74" t="s">
        <v>26</v>
      </c>
      <c r="Q7" s="54" t="s">
        <v>27</v>
      </c>
    </row>
    <row r="8" spans="1:26" ht="15.75" x14ac:dyDescent="0.25">
      <c r="A8" s="6" t="s">
        <v>20</v>
      </c>
      <c r="B8" t="s">
        <v>28</v>
      </c>
      <c r="C8" s="1" t="s">
        <v>22</v>
      </c>
      <c r="D8" s="1" t="s">
        <v>22</v>
      </c>
      <c r="E8" s="1"/>
      <c r="F8" s="1" t="s">
        <v>22</v>
      </c>
      <c r="G8" s="1"/>
      <c r="H8" s="1" t="s">
        <v>22</v>
      </c>
      <c r="I8" s="1"/>
      <c r="J8" s="1"/>
      <c r="K8" s="1"/>
      <c r="L8" s="1"/>
      <c r="M8" s="1"/>
      <c r="N8" s="64"/>
      <c r="O8" s="69">
        <v>3</v>
      </c>
      <c r="P8" s="74" t="s">
        <v>29</v>
      </c>
      <c r="Q8" s="54" t="s">
        <v>30</v>
      </c>
    </row>
    <row r="9" spans="1:26" ht="15.75" x14ac:dyDescent="0.25">
      <c r="A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4"/>
      <c r="O9" s="69"/>
      <c r="P9" s="74"/>
      <c r="Q9" s="54"/>
    </row>
    <row r="10" spans="1:26" ht="15.75" x14ac:dyDescent="0.25">
      <c r="A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64"/>
      <c r="O10" s="69"/>
      <c r="P10" s="79" t="s">
        <v>31</v>
      </c>
      <c r="Q10" s="54"/>
    </row>
    <row r="11" spans="1:26" ht="15.75" x14ac:dyDescent="0.25">
      <c r="A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64"/>
      <c r="O11" s="69"/>
      <c r="P11" s="80" t="s">
        <v>32</v>
      </c>
      <c r="Q11" s="54"/>
    </row>
    <row r="12" spans="1:26" ht="15.75" x14ac:dyDescent="0.25">
      <c r="A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4"/>
      <c r="O12" s="69"/>
      <c r="P12" s="80" t="s">
        <v>33</v>
      </c>
      <c r="Q12" s="54"/>
    </row>
    <row r="13" spans="1:26" ht="15.75" x14ac:dyDescent="0.25">
      <c r="A13" s="17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67"/>
      <c r="O13" s="72"/>
      <c r="P13" s="81" t="s">
        <v>34</v>
      </c>
      <c r="Q13" s="55"/>
    </row>
    <row r="14" spans="1:26" s="61" customFormat="1" ht="17.25" x14ac:dyDescent="0.35">
      <c r="A14" s="5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  <c r="P14" s="99" t="s">
        <v>35</v>
      </c>
      <c r="Q14" s="100"/>
    </row>
    <row r="15" spans="1:26" ht="15.75" x14ac:dyDescent="0.25">
      <c r="A15" s="14" t="s">
        <v>20</v>
      </c>
      <c r="B15" s="15" t="s">
        <v>36</v>
      </c>
      <c r="C15" s="16"/>
      <c r="D15" s="16"/>
      <c r="E15" s="16"/>
      <c r="F15" s="16" t="s">
        <v>22</v>
      </c>
      <c r="G15" s="16"/>
      <c r="H15" s="16"/>
      <c r="I15" s="16"/>
      <c r="J15" s="16"/>
      <c r="K15" s="16"/>
      <c r="L15" s="16"/>
      <c r="M15" s="16"/>
      <c r="N15" s="66"/>
      <c r="O15" s="71">
        <v>5</v>
      </c>
      <c r="P15" s="73" t="s">
        <v>37</v>
      </c>
      <c r="Q15" s="53">
        <v>60.6</v>
      </c>
    </row>
    <row r="16" spans="1:26" ht="15.75" x14ac:dyDescent="0.25">
      <c r="A16" s="6" t="s">
        <v>20</v>
      </c>
      <c r="B16" t="s">
        <v>38</v>
      </c>
      <c r="C16" s="1"/>
      <c r="D16" s="1"/>
      <c r="E16" s="1"/>
      <c r="F16" s="1" t="s">
        <v>22</v>
      </c>
      <c r="G16" s="1"/>
      <c r="H16" s="1"/>
      <c r="I16" s="1"/>
      <c r="J16" s="1"/>
      <c r="K16" s="1"/>
      <c r="L16" s="1"/>
      <c r="M16" s="1"/>
      <c r="N16" s="64"/>
      <c r="O16" s="69">
        <v>6</v>
      </c>
      <c r="P16" s="74" t="s">
        <v>39</v>
      </c>
      <c r="Q16" s="54">
        <v>233.47</v>
      </c>
    </row>
    <row r="17" spans="1:17" ht="15.75" x14ac:dyDescent="0.25">
      <c r="A17" s="6" t="s">
        <v>20</v>
      </c>
      <c r="B17" t="s">
        <v>40</v>
      </c>
      <c r="C17" s="1"/>
      <c r="D17" s="1"/>
      <c r="E17" s="1"/>
      <c r="F17" s="1" t="s">
        <v>22</v>
      </c>
      <c r="G17" s="1"/>
      <c r="H17" s="1"/>
      <c r="I17" s="1"/>
      <c r="J17" s="1"/>
      <c r="K17" s="1"/>
      <c r="L17" s="1"/>
      <c r="M17" s="1"/>
      <c r="N17" s="64"/>
      <c r="O17" s="69">
        <v>7</v>
      </c>
      <c r="P17" s="74" t="s">
        <v>41</v>
      </c>
      <c r="Q17" s="54">
        <v>45</v>
      </c>
    </row>
    <row r="18" spans="1:17" ht="15.75" x14ac:dyDescent="0.25">
      <c r="A18" s="6" t="s">
        <v>20</v>
      </c>
      <c r="B18" t="s">
        <v>42</v>
      </c>
      <c r="C18" s="1"/>
      <c r="D18" s="1" t="s">
        <v>22</v>
      </c>
      <c r="E18" s="1"/>
      <c r="F18" s="1" t="s">
        <v>22</v>
      </c>
      <c r="G18" s="1"/>
      <c r="H18" s="1"/>
      <c r="I18" s="1"/>
      <c r="J18" s="1"/>
      <c r="K18" s="1" t="s">
        <v>22</v>
      </c>
      <c r="L18" s="1" t="s">
        <v>22</v>
      </c>
      <c r="M18" s="1"/>
      <c r="N18" s="64"/>
      <c r="O18" s="69">
        <v>8</v>
      </c>
      <c r="P18" s="74" t="s">
        <v>43</v>
      </c>
      <c r="Q18" s="56" t="s">
        <v>44</v>
      </c>
    </row>
    <row r="19" spans="1:17" ht="15.75" x14ac:dyDescent="0.25">
      <c r="A19" s="6" t="s">
        <v>20</v>
      </c>
      <c r="B19" t="s">
        <v>45</v>
      </c>
      <c r="C19" s="1"/>
      <c r="D19" s="1" t="s">
        <v>22</v>
      </c>
      <c r="E19" s="1"/>
      <c r="F19" s="1"/>
      <c r="G19" s="1"/>
      <c r="H19" s="1"/>
      <c r="I19" s="1"/>
      <c r="J19" s="1"/>
      <c r="K19" s="1"/>
      <c r="L19" s="1" t="s">
        <v>22</v>
      </c>
      <c r="M19" s="1" t="s">
        <v>22</v>
      </c>
      <c r="N19" s="64"/>
      <c r="O19" s="69">
        <v>9</v>
      </c>
      <c r="P19" s="74" t="s">
        <v>46</v>
      </c>
      <c r="Q19" s="56" t="s">
        <v>47</v>
      </c>
    </row>
    <row r="20" spans="1:17" ht="15.75" x14ac:dyDescent="0.25">
      <c r="A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64"/>
      <c r="O20" s="69"/>
      <c r="P20" s="79" t="s">
        <v>31</v>
      </c>
      <c r="Q20" s="54"/>
    </row>
    <row r="21" spans="1:17" ht="15.75" x14ac:dyDescent="0.25">
      <c r="A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64"/>
      <c r="O21" s="69"/>
      <c r="P21" s="80" t="s">
        <v>48</v>
      </c>
      <c r="Q21" s="54"/>
    </row>
    <row r="22" spans="1:17" ht="15.75" x14ac:dyDescent="0.25">
      <c r="A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64"/>
      <c r="O22" s="69"/>
      <c r="P22" s="80" t="s">
        <v>49</v>
      </c>
      <c r="Q22" s="54"/>
    </row>
    <row r="23" spans="1:17" ht="15.75" x14ac:dyDescent="0.25">
      <c r="A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64"/>
      <c r="O23" s="69"/>
      <c r="P23" s="80" t="s">
        <v>50</v>
      </c>
      <c r="Q23" s="54"/>
    </row>
    <row r="24" spans="1:17" ht="15.75" x14ac:dyDescent="0.25">
      <c r="A24" s="1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67"/>
      <c r="O24" s="72"/>
      <c r="P24" s="81" t="s">
        <v>51</v>
      </c>
      <c r="Q24" s="55"/>
    </row>
    <row r="25" spans="1:17" s="61" customFormat="1" ht="17.25" x14ac:dyDescent="0.35">
      <c r="A25" s="57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99" t="s">
        <v>52</v>
      </c>
      <c r="Q25" s="100"/>
    </row>
    <row r="26" spans="1:17" ht="15.75" x14ac:dyDescent="0.25">
      <c r="A26" s="14" t="s">
        <v>53</v>
      </c>
      <c r="B26" s="15"/>
      <c r="C26" s="16"/>
      <c r="D26" s="16"/>
      <c r="E26" s="16" t="s">
        <v>22</v>
      </c>
      <c r="F26" s="16"/>
      <c r="G26" s="16" t="s">
        <v>22</v>
      </c>
      <c r="H26" s="16"/>
      <c r="I26" s="16"/>
      <c r="J26" s="16"/>
      <c r="K26" s="16"/>
      <c r="L26" s="16"/>
      <c r="M26" s="16"/>
      <c r="N26" s="66"/>
      <c r="O26" s="71">
        <v>10</v>
      </c>
      <c r="P26" s="73" t="s">
        <v>54</v>
      </c>
      <c r="Q26" s="53"/>
    </row>
    <row r="27" spans="1:17" ht="15.75" x14ac:dyDescent="0.25">
      <c r="A27" s="6" t="s">
        <v>53</v>
      </c>
      <c r="C27" s="1"/>
      <c r="D27" s="1"/>
      <c r="E27" s="1"/>
      <c r="F27" s="1"/>
      <c r="G27" s="1" t="s">
        <v>22</v>
      </c>
      <c r="H27" s="1"/>
      <c r="I27" s="1"/>
      <c r="J27" s="1"/>
      <c r="K27" s="1"/>
      <c r="L27" s="1"/>
      <c r="M27" s="1"/>
      <c r="N27" s="64"/>
      <c r="O27" s="69"/>
      <c r="P27" s="74" t="s">
        <v>55</v>
      </c>
      <c r="Q27" s="54"/>
    </row>
    <row r="28" spans="1:17" ht="15.75" x14ac:dyDescent="0.25">
      <c r="A28" s="6" t="s">
        <v>53</v>
      </c>
      <c r="C28" s="1"/>
      <c r="D28" s="1"/>
      <c r="E28" s="1"/>
      <c r="F28" s="1"/>
      <c r="G28" s="1" t="s">
        <v>22</v>
      </c>
      <c r="H28" s="1"/>
      <c r="I28" s="1"/>
      <c r="J28" s="1"/>
      <c r="K28" s="1"/>
      <c r="L28" s="1"/>
      <c r="M28" s="1"/>
      <c r="N28" s="64"/>
      <c r="O28" s="69"/>
      <c r="P28" s="74" t="s">
        <v>56</v>
      </c>
      <c r="Q28" s="54"/>
    </row>
    <row r="29" spans="1:17" ht="15.75" x14ac:dyDescent="0.25">
      <c r="A29" s="6" t="s">
        <v>53</v>
      </c>
      <c r="C29" s="1"/>
      <c r="D29" s="1"/>
      <c r="E29" s="1"/>
      <c r="F29" s="1"/>
      <c r="G29" s="1" t="s">
        <v>22</v>
      </c>
      <c r="H29" s="1"/>
      <c r="I29" s="1"/>
      <c r="J29" s="1"/>
      <c r="K29" s="1"/>
      <c r="L29" s="1"/>
      <c r="M29" s="1"/>
      <c r="N29" s="64"/>
      <c r="O29" s="69"/>
      <c r="P29" s="74" t="s">
        <v>57</v>
      </c>
      <c r="Q29" s="54"/>
    </row>
    <row r="30" spans="1:17" ht="15.75" x14ac:dyDescent="0.25">
      <c r="A30" s="6" t="s">
        <v>53</v>
      </c>
      <c r="C30" s="1"/>
      <c r="D30" s="1"/>
      <c r="E30" s="1"/>
      <c r="F30" s="1"/>
      <c r="G30" s="1" t="s">
        <v>22</v>
      </c>
      <c r="H30" s="1"/>
      <c r="I30" s="1"/>
      <c r="J30" s="1"/>
      <c r="K30" s="1"/>
      <c r="L30" s="1"/>
      <c r="M30" s="1"/>
      <c r="N30" s="64"/>
      <c r="O30" s="69"/>
      <c r="P30" s="74" t="s">
        <v>58</v>
      </c>
      <c r="Q30" s="54"/>
    </row>
    <row r="31" spans="1:17" ht="15.75" x14ac:dyDescent="0.25">
      <c r="A31" s="6" t="s">
        <v>53</v>
      </c>
      <c r="C31" s="1"/>
      <c r="D31" s="1"/>
      <c r="E31" s="1"/>
      <c r="F31" s="1"/>
      <c r="G31" s="1" t="s">
        <v>22</v>
      </c>
      <c r="H31" s="1"/>
      <c r="I31" s="1"/>
      <c r="J31" s="1"/>
      <c r="K31" s="1"/>
      <c r="L31" s="1"/>
      <c r="M31" s="1"/>
      <c r="N31" s="64"/>
      <c r="O31" s="69"/>
      <c r="P31" s="74" t="s">
        <v>59</v>
      </c>
      <c r="Q31" s="54"/>
    </row>
    <row r="32" spans="1:17" ht="15.75" x14ac:dyDescent="0.25">
      <c r="A32" s="17" t="s">
        <v>53</v>
      </c>
      <c r="B32" s="18"/>
      <c r="C32" s="19"/>
      <c r="D32" s="19"/>
      <c r="E32" s="19"/>
      <c r="F32" s="19"/>
      <c r="G32" s="19" t="s">
        <v>22</v>
      </c>
      <c r="H32" s="19"/>
      <c r="I32" s="19"/>
      <c r="J32" s="19"/>
      <c r="K32" s="19"/>
      <c r="L32" s="19"/>
      <c r="M32" s="19"/>
      <c r="N32" s="67"/>
      <c r="O32" s="72"/>
      <c r="P32" s="75" t="s">
        <v>60</v>
      </c>
      <c r="Q32" s="55"/>
    </row>
    <row r="33" spans="1:17" s="61" customFormat="1" ht="17.25" x14ac:dyDescent="0.35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99" t="s">
        <v>61</v>
      </c>
      <c r="Q33" s="100"/>
    </row>
    <row r="34" spans="1:17" ht="15.75" x14ac:dyDescent="0.25">
      <c r="A34" s="14" t="s">
        <v>53</v>
      </c>
      <c r="B34" s="15"/>
      <c r="C34" s="16"/>
      <c r="D34" s="16"/>
      <c r="E34" s="16" t="s">
        <v>22</v>
      </c>
      <c r="F34" s="16"/>
      <c r="G34" s="16"/>
      <c r="H34" s="16"/>
      <c r="I34" s="16"/>
      <c r="J34" s="16"/>
      <c r="K34" s="16"/>
      <c r="L34" s="16"/>
      <c r="M34" s="16"/>
      <c r="N34" s="66"/>
      <c r="O34" s="71">
        <v>11</v>
      </c>
      <c r="P34" s="73" t="s">
        <v>62</v>
      </c>
      <c r="Q34" s="53"/>
    </row>
    <row r="35" spans="1:17" ht="15.75" x14ac:dyDescent="0.25">
      <c r="A35" s="6" t="s">
        <v>63</v>
      </c>
      <c r="C35" s="1"/>
      <c r="D35" s="1"/>
      <c r="E35" s="1" t="s">
        <v>22</v>
      </c>
      <c r="F35" s="1"/>
      <c r="G35" s="1"/>
      <c r="H35" s="1"/>
      <c r="I35" s="1"/>
      <c r="J35" s="1"/>
      <c r="K35" s="1"/>
      <c r="L35" s="1"/>
      <c r="M35" s="1"/>
      <c r="N35" s="64"/>
      <c r="O35" s="69"/>
      <c r="P35" s="74" t="s">
        <v>64</v>
      </c>
      <c r="Q35" s="54"/>
    </row>
    <row r="36" spans="1:17" ht="15.75" x14ac:dyDescent="0.25">
      <c r="A36" s="6" t="s">
        <v>63</v>
      </c>
      <c r="C36" s="1"/>
      <c r="D36" s="1"/>
      <c r="E36" s="1" t="s">
        <v>22</v>
      </c>
      <c r="F36" s="1"/>
      <c r="G36" s="1"/>
      <c r="H36" s="1"/>
      <c r="I36" s="1"/>
      <c r="J36" s="1"/>
      <c r="K36" s="1"/>
      <c r="L36" s="1"/>
      <c r="M36" s="1"/>
      <c r="N36" s="64"/>
      <c r="O36" s="69">
        <v>12</v>
      </c>
      <c r="P36" s="74" t="s">
        <v>65</v>
      </c>
      <c r="Q36" s="54"/>
    </row>
    <row r="37" spans="1:17" ht="15.75" x14ac:dyDescent="0.25">
      <c r="A37" s="1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67"/>
      <c r="O37" s="72"/>
      <c r="P37" s="75" t="s">
        <v>66</v>
      </c>
      <c r="Q37" s="55"/>
    </row>
    <row r="38" spans="1:17" s="61" customFormat="1" ht="17.25" x14ac:dyDescent="0.35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99" t="s">
        <v>67</v>
      </c>
      <c r="Q38" s="100"/>
    </row>
    <row r="39" spans="1:17" ht="15.75" x14ac:dyDescent="0.25">
      <c r="A39" s="14" t="s">
        <v>68</v>
      </c>
      <c r="B39" s="15"/>
      <c r="C39" s="16"/>
      <c r="D39" s="16"/>
      <c r="E39" s="16" t="s">
        <v>22</v>
      </c>
      <c r="F39" s="16"/>
      <c r="G39" s="16"/>
      <c r="H39" s="16" t="s">
        <v>22</v>
      </c>
      <c r="I39" s="16"/>
      <c r="J39" s="16"/>
      <c r="K39" s="16"/>
      <c r="L39" s="16"/>
      <c r="M39" s="16"/>
      <c r="N39" s="66"/>
      <c r="O39" s="71">
        <v>13</v>
      </c>
      <c r="P39" s="73" t="s">
        <v>69</v>
      </c>
      <c r="Q39" s="76"/>
    </row>
    <row r="40" spans="1:17" ht="15.75" x14ac:dyDescent="0.25">
      <c r="A40" s="6" t="s">
        <v>68</v>
      </c>
      <c r="C40" s="1"/>
      <c r="D40" s="1"/>
      <c r="E40" s="1"/>
      <c r="F40" s="1" t="s">
        <v>22</v>
      </c>
      <c r="G40" s="1"/>
      <c r="H40" s="1"/>
      <c r="I40" s="1" t="s">
        <v>22</v>
      </c>
      <c r="J40" s="1"/>
      <c r="K40" s="1"/>
      <c r="L40" s="1"/>
      <c r="M40" s="1"/>
      <c r="N40" s="64"/>
      <c r="O40" s="69">
        <v>14</v>
      </c>
      <c r="P40" s="74" t="s">
        <v>70</v>
      </c>
      <c r="Q40" s="77"/>
    </row>
    <row r="41" spans="1:17" ht="15.75" x14ac:dyDescent="0.25">
      <c r="A41" s="6" t="s">
        <v>68</v>
      </c>
      <c r="C41" s="1"/>
      <c r="D41" s="1" t="s">
        <v>22</v>
      </c>
      <c r="E41" s="1" t="s">
        <v>22</v>
      </c>
      <c r="F41" s="1"/>
      <c r="G41" s="1"/>
      <c r="H41" s="1"/>
      <c r="I41" s="1"/>
      <c r="J41" s="1"/>
      <c r="K41" s="1"/>
      <c r="L41" s="1"/>
      <c r="M41" s="1"/>
      <c r="N41" s="64"/>
      <c r="O41" s="69">
        <v>15</v>
      </c>
      <c r="P41" s="74" t="s">
        <v>386</v>
      </c>
      <c r="Q41" s="77"/>
    </row>
    <row r="42" spans="1:17" ht="15.75" x14ac:dyDescent="0.25">
      <c r="A42" s="6" t="s">
        <v>68</v>
      </c>
      <c r="C42" s="1"/>
      <c r="D42" s="1"/>
      <c r="E42" s="1" t="s">
        <v>22</v>
      </c>
      <c r="F42" s="1"/>
      <c r="G42" s="1"/>
      <c r="H42" s="1"/>
      <c r="I42" s="1" t="s">
        <v>22</v>
      </c>
      <c r="J42" s="1"/>
      <c r="K42" s="1"/>
      <c r="L42" s="1"/>
      <c r="M42" s="1"/>
      <c r="N42" s="64"/>
      <c r="O42" s="69">
        <v>16</v>
      </c>
      <c r="P42" s="74" t="s">
        <v>71</v>
      </c>
      <c r="Q42" s="77"/>
    </row>
    <row r="43" spans="1:17" ht="15.75" x14ac:dyDescent="0.25">
      <c r="A43" s="6" t="s">
        <v>72</v>
      </c>
      <c r="C43" s="1"/>
      <c r="D43" s="1"/>
      <c r="E43" s="1"/>
      <c r="F43" s="1"/>
      <c r="G43" s="1"/>
      <c r="H43" s="1"/>
      <c r="I43" s="1" t="s">
        <v>22</v>
      </c>
      <c r="J43" s="1"/>
      <c r="K43" s="1"/>
      <c r="L43" s="1"/>
      <c r="M43" s="1"/>
      <c r="N43" s="64"/>
      <c r="O43" s="69"/>
      <c r="P43" s="74" t="s">
        <v>73</v>
      </c>
      <c r="Q43" s="77"/>
    </row>
    <row r="44" spans="1:17" ht="15.75" x14ac:dyDescent="0.25">
      <c r="A44" s="6" t="s">
        <v>72</v>
      </c>
      <c r="C44" s="1"/>
      <c r="D44" s="1"/>
      <c r="E44" s="1"/>
      <c r="F44" s="1"/>
      <c r="G44" s="1"/>
      <c r="H44" s="1"/>
      <c r="I44" s="1" t="s">
        <v>22</v>
      </c>
      <c r="J44" s="1"/>
      <c r="K44" s="1"/>
      <c r="L44" s="1"/>
      <c r="M44" s="1"/>
      <c r="N44" s="64"/>
      <c r="O44" s="69"/>
      <c r="P44" s="74" t="s">
        <v>74</v>
      </c>
      <c r="Q44" s="77"/>
    </row>
    <row r="45" spans="1:17" ht="15.75" x14ac:dyDescent="0.25">
      <c r="A45" s="6" t="s">
        <v>72</v>
      </c>
      <c r="C45" s="1"/>
      <c r="D45" s="1"/>
      <c r="E45" s="1"/>
      <c r="F45" s="1"/>
      <c r="G45" s="1"/>
      <c r="H45" s="1"/>
      <c r="I45" s="1" t="s">
        <v>22</v>
      </c>
      <c r="J45" s="1"/>
      <c r="K45" s="1"/>
      <c r="L45" s="1"/>
      <c r="M45" s="1"/>
      <c r="N45" s="64"/>
      <c r="O45" s="69"/>
      <c r="P45" s="74" t="s">
        <v>75</v>
      </c>
      <c r="Q45" s="77"/>
    </row>
    <row r="46" spans="1:17" ht="15.75" x14ac:dyDescent="0.25">
      <c r="A46" s="6" t="s">
        <v>72</v>
      </c>
      <c r="C46" s="1"/>
      <c r="D46" s="1"/>
      <c r="E46" s="1"/>
      <c r="F46" s="1"/>
      <c r="G46" s="1"/>
      <c r="H46" s="1"/>
      <c r="I46" s="1" t="s">
        <v>22</v>
      </c>
      <c r="J46" s="1"/>
      <c r="K46" s="1"/>
      <c r="L46" s="1"/>
      <c r="M46" s="1"/>
      <c r="N46" s="64"/>
      <c r="O46" s="69"/>
      <c r="P46" s="74" t="s">
        <v>76</v>
      </c>
      <c r="Q46" s="77"/>
    </row>
    <row r="47" spans="1:17" ht="15.75" x14ac:dyDescent="0.25">
      <c r="A47" s="17" t="s">
        <v>72</v>
      </c>
      <c r="B47" s="18"/>
      <c r="C47" s="19"/>
      <c r="D47" s="19" t="s">
        <v>22</v>
      </c>
      <c r="E47" s="19"/>
      <c r="F47" s="19"/>
      <c r="G47" s="19"/>
      <c r="H47" s="19"/>
      <c r="I47" s="19" t="s">
        <v>22</v>
      </c>
      <c r="J47" s="19"/>
      <c r="K47" s="19"/>
      <c r="L47" s="19"/>
      <c r="M47" s="19"/>
      <c r="N47" s="67"/>
      <c r="O47" s="72"/>
      <c r="P47" s="75" t="s">
        <v>77</v>
      </c>
      <c r="Q47" s="78"/>
    </row>
    <row r="48" spans="1:17" s="61" customFormat="1" ht="17.25" x14ac:dyDescent="0.35">
      <c r="A48" s="57"/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101" t="s">
        <v>78</v>
      </c>
      <c r="Q48" s="102"/>
    </row>
    <row r="49" spans="1:17" ht="15.75" x14ac:dyDescent="0.25">
      <c r="A49" s="14" t="s">
        <v>72</v>
      </c>
      <c r="B49" s="15"/>
      <c r="C49" s="16"/>
      <c r="D49" s="16"/>
      <c r="E49" s="16"/>
      <c r="F49" s="16"/>
      <c r="G49" s="16"/>
      <c r="H49" s="16"/>
      <c r="I49" s="16"/>
      <c r="J49" s="16" t="s">
        <v>22</v>
      </c>
      <c r="K49" s="16"/>
      <c r="L49" s="16"/>
      <c r="M49" s="16"/>
      <c r="N49" s="66"/>
      <c r="O49" s="71"/>
      <c r="P49" s="73" t="s">
        <v>79</v>
      </c>
      <c r="Q49" s="53"/>
    </row>
    <row r="50" spans="1:17" ht="15.75" x14ac:dyDescent="0.25">
      <c r="A50" s="6" t="s">
        <v>72</v>
      </c>
      <c r="C50" s="1" t="s">
        <v>22</v>
      </c>
      <c r="D50" s="1" t="s">
        <v>22</v>
      </c>
      <c r="E50" s="1"/>
      <c r="F50" s="1"/>
      <c r="G50" s="1"/>
      <c r="H50" s="1"/>
      <c r="I50" s="1"/>
      <c r="J50" s="1" t="s">
        <v>22</v>
      </c>
      <c r="K50" s="1"/>
      <c r="L50" s="1"/>
      <c r="M50" s="1"/>
      <c r="N50" s="64"/>
      <c r="O50" s="69"/>
      <c r="P50" s="74" t="s">
        <v>80</v>
      </c>
      <c r="Q50" s="54"/>
    </row>
    <row r="51" spans="1:17" ht="15.75" x14ac:dyDescent="0.25">
      <c r="A51" s="6" t="s">
        <v>72</v>
      </c>
      <c r="C51" s="1" t="s">
        <v>22</v>
      </c>
      <c r="D51" s="1" t="s">
        <v>22</v>
      </c>
      <c r="E51" s="1"/>
      <c r="F51" s="1"/>
      <c r="G51" s="1"/>
      <c r="H51" s="1"/>
      <c r="I51" s="1"/>
      <c r="J51" s="1" t="s">
        <v>22</v>
      </c>
      <c r="K51" s="1"/>
      <c r="L51" s="1"/>
      <c r="M51" s="1"/>
      <c r="N51" s="64"/>
      <c r="O51" s="69"/>
      <c r="P51" s="74" t="s">
        <v>81</v>
      </c>
      <c r="Q51" s="54"/>
    </row>
    <row r="52" spans="1:17" ht="15.75" x14ac:dyDescent="0.25">
      <c r="A52" s="6" t="s">
        <v>72</v>
      </c>
      <c r="C52" s="1" t="s">
        <v>22</v>
      </c>
      <c r="D52" s="1" t="s">
        <v>22</v>
      </c>
      <c r="E52" s="1"/>
      <c r="F52" s="1"/>
      <c r="G52" s="1"/>
      <c r="H52" s="1"/>
      <c r="I52" s="1"/>
      <c r="J52" s="1" t="s">
        <v>22</v>
      </c>
      <c r="K52" s="1"/>
      <c r="L52" s="1"/>
      <c r="M52" s="1"/>
      <c r="N52" s="64"/>
      <c r="O52" s="69"/>
      <c r="P52" s="74" t="s">
        <v>82</v>
      </c>
      <c r="Q52" s="54"/>
    </row>
    <row r="53" spans="1:17" ht="15.75" x14ac:dyDescent="0.25">
      <c r="A53" s="6" t="s">
        <v>72</v>
      </c>
      <c r="C53" s="1" t="s">
        <v>22</v>
      </c>
      <c r="D53" s="1" t="s">
        <v>22</v>
      </c>
      <c r="E53" s="1"/>
      <c r="F53" s="1"/>
      <c r="G53" s="1"/>
      <c r="H53" s="1"/>
      <c r="I53" s="1"/>
      <c r="J53" s="1" t="s">
        <v>22</v>
      </c>
      <c r="K53" s="1"/>
      <c r="L53" s="1"/>
      <c r="M53" s="1"/>
      <c r="N53" s="64"/>
      <c r="O53" s="69"/>
      <c r="P53" s="74" t="s">
        <v>83</v>
      </c>
      <c r="Q53" s="54"/>
    </row>
    <row r="54" spans="1:17" ht="15.75" x14ac:dyDescent="0.25">
      <c r="A54" s="6" t="s">
        <v>72</v>
      </c>
      <c r="C54" s="1" t="s">
        <v>22</v>
      </c>
      <c r="D54" s="1" t="s">
        <v>22</v>
      </c>
      <c r="E54" s="1"/>
      <c r="F54" s="1"/>
      <c r="G54" s="1"/>
      <c r="H54" s="1"/>
      <c r="I54" s="1"/>
      <c r="J54" s="1" t="s">
        <v>22</v>
      </c>
      <c r="K54" s="1"/>
      <c r="L54" s="1"/>
      <c r="M54" s="1"/>
      <c r="N54" s="64"/>
      <c r="O54" s="69"/>
      <c r="P54" s="74" t="s">
        <v>84</v>
      </c>
      <c r="Q54" s="54"/>
    </row>
    <row r="55" spans="1:17" ht="15.75" x14ac:dyDescent="0.25">
      <c r="A55" s="17" t="s">
        <v>72</v>
      </c>
      <c r="B55" s="18"/>
      <c r="C55" s="19" t="s">
        <v>22</v>
      </c>
      <c r="D55" s="19" t="s">
        <v>22</v>
      </c>
      <c r="E55" s="19"/>
      <c r="F55" s="19"/>
      <c r="G55" s="19"/>
      <c r="H55" s="19"/>
      <c r="I55" s="19"/>
      <c r="J55" s="19" t="s">
        <v>22</v>
      </c>
      <c r="K55" s="19"/>
      <c r="L55" s="19"/>
      <c r="M55" s="19"/>
      <c r="N55" s="67"/>
      <c r="O55" s="72">
        <v>17</v>
      </c>
      <c r="P55" s="75" t="s">
        <v>85</v>
      </c>
      <c r="Q55" s="55"/>
    </row>
    <row r="56" spans="1:17" ht="13.5" customHeight="1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</row>
    <row r="57" spans="1:17" ht="13.5" customHeight="1" x14ac:dyDescent="0.2">
      <c r="A57" s="82" t="s">
        <v>86</v>
      </c>
      <c r="B57" s="83"/>
      <c r="C57" s="84">
        <f t="shared" ref="C57:M57" si="0">COUNTA(C5:C56)</f>
        <v>9</v>
      </c>
      <c r="D57" s="84">
        <f t="shared" si="0"/>
        <v>13</v>
      </c>
      <c r="E57" s="84">
        <f t="shared" si="0"/>
        <v>7</v>
      </c>
      <c r="F57" s="84">
        <f t="shared" si="0"/>
        <v>8</v>
      </c>
      <c r="G57" s="84">
        <f t="shared" si="0"/>
        <v>7</v>
      </c>
      <c r="H57" s="84">
        <f t="shared" si="0"/>
        <v>3</v>
      </c>
      <c r="I57" s="84">
        <f t="shared" si="0"/>
        <v>7</v>
      </c>
      <c r="J57" s="84">
        <f t="shared" si="0"/>
        <v>7</v>
      </c>
      <c r="K57" s="84">
        <f t="shared" si="0"/>
        <v>1</v>
      </c>
      <c r="L57" s="84">
        <f t="shared" si="0"/>
        <v>2</v>
      </c>
      <c r="M57" s="84">
        <f t="shared" si="0"/>
        <v>1</v>
      </c>
      <c r="N57" s="85"/>
      <c r="O57" s="1"/>
      <c r="P57" s="2"/>
    </row>
    <row r="58" spans="1:17" ht="13.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spans="1:17" ht="13.5" customHeight="1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spans="1:17" ht="13.5" customHeight="1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</row>
    <row r="61" spans="1:17" ht="13.5" customHeight="1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</row>
    <row r="62" spans="1:17" ht="13.5" customHeight="1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spans="1:17" ht="13.5" customHeight="1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spans="1:17" ht="13.5" customHeight="1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spans="3:16" ht="13.5" customHeight="1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spans="3:16" ht="13.5" customHeight="1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</row>
    <row r="67" spans="3:16" ht="13.5" customHeight="1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</row>
    <row r="68" spans="3:16" ht="13.5" customHeight="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spans="3:16" ht="13.5" customHeight="1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spans="3:16" ht="13.5" customHeight="1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spans="3:16" ht="13.5" customHeight="1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spans="3:16" ht="13.5" customHeight="1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</row>
    <row r="73" spans="3:16" ht="13.5" customHeight="1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</row>
    <row r="74" spans="3:16" ht="13.5" customHeight="1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spans="3:16" ht="13.5" customHeight="1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spans="3:16" ht="13.5" customHeight="1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spans="3:16" ht="13.5" customHeight="1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spans="3:16" ht="13.5" customHeight="1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  <row r="79" spans="3:16" ht="13.5" customHeight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</row>
    <row r="80" spans="3:16" ht="13.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</row>
    <row r="81" spans="3:16" ht="13.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</row>
    <row r="82" spans="3:16" ht="13.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</row>
    <row r="83" spans="3:16" ht="13.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</row>
    <row r="84" spans="3:16" ht="13.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</row>
    <row r="85" spans="3:16" ht="13.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</row>
    <row r="86" spans="3:16" ht="13.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</row>
    <row r="87" spans="3:16" ht="13.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</row>
    <row r="88" spans="3:16" ht="13.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</row>
    <row r="89" spans="3:16" ht="13.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</row>
    <row r="90" spans="3:16" ht="13.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</row>
    <row r="91" spans="3:16" ht="13.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</row>
    <row r="92" spans="3:16" ht="13.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</row>
    <row r="93" spans="3:16" ht="13.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</row>
    <row r="94" spans="3:16" ht="13.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</row>
    <row r="95" spans="3:16" ht="13.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</row>
    <row r="96" spans="3:16" ht="13.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</row>
    <row r="97" spans="3:16" ht="13.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</row>
    <row r="98" spans="3:16" ht="13.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</row>
    <row r="99" spans="3:16" ht="13.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</row>
    <row r="100" spans="3:16" ht="13.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</row>
    <row r="101" spans="3:16" ht="13.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</row>
    <row r="102" spans="3:16" ht="13.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</row>
    <row r="103" spans="3:16" ht="13.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</row>
    <row r="104" spans="3:16" ht="13.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</row>
    <row r="105" spans="3:16" ht="13.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</row>
    <row r="106" spans="3:16" ht="13.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</row>
    <row r="107" spans="3:16" ht="13.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</row>
    <row r="108" spans="3:16" ht="13.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</row>
    <row r="109" spans="3:16" ht="13.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</row>
    <row r="110" spans="3:16" ht="13.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</row>
    <row r="111" spans="3:16" ht="13.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</row>
    <row r="112" spans="3:16" ht="13.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</row>
    <row r="113" spans="3:16" ht="13.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</row>
    <row r="114" spans="3:16" ht="13.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</row>
    <row r="115" spans="3:16" ht="13.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</row>
    <row r="116" spans="3:16" ht="13.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</row>
    <row r="117" spans="3:16" ht="13.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</row>
    <row r="118" spans="3:16" ht="13.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</row>
    <row r="119" spans="3:16" ht="13.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</row>
    <row r="120" spans="3:16" ht="13.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</row>
    <row r="121" spans="3:16" ht="13.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</row>
    <row r="122" spans="3:16" ht="13.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</row>
    <row r="123" spans="3:16" ht="13.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</row>
    <row r="124" spans="3:16" ht="13.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</row>
    <row r="125" spans="3:16" ht="13.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</row>
    <row r="126" spans="3:16" ht="13.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</row>
    <row r="127" spans="3:16" ht="13.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</row>
    <row r="128" spans="3:16" ht="13.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</row>
    <row r="129" spans="3:16" ht="13.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</row>
    <row r="130" spans="3:16" ht="13.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</row>
    <row r="131" spans="3:16" ht="13.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</row>
    <row r="132" spans="3:16" ht="13.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</row>
    <row r="133" spans="3:16" ht="13.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</row>
    <row r="134" spans="3:16" ht="13.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</row>
    <row r="135" spans="3:16" ht="13.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</row>
    <row r="136" spans="3:16" ht="13.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</row>
    <row r="137" spans="3:16" ht="13.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</row>
    <row r="138" spans="3:16" ht="13.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</row>
    <row r="139" spans="3:16" ht="13.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</row>
    <row r="140" spans="3:16" ht="13.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</row>
    <row r="141" spans="3:16" ht="13.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</row>
    <row r="142" spans="3:16" ht="13.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</row>
    <row r="143" spans="3:16" ht="13.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</row>
    <row r="144" spans="3:16" ht="13.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</row>
    <row r="145" spans="3:16" ht="13.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</row>
    <row r="146" spans="3:16" ht="13.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</row>
    <row r="147" spans="3:16" ht="13.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</row>
    <row r="148" spans="3:16" ht="13.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</row>
    <row r="149" spans="3:16" ht="13.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</row>
    <row r="150" spans="3:16" ht="13.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</row>
    <row r="151" spans="3:16" ht="13.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</row>
    <row r="152" spans="3:16" ht="13.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</row>
    <row r="153" spans="3:16" ht="13.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</row>
    <row r="154" spans="3:16" ht="13.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</row>
    <row r="155" spans="3:16" ht="13.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</row>
    <row r="156" spans="3:16" ht="13.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</row>
    <row r="157" spans="3:16" ht="13.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</row>
    <row r="158" spans="3:16" ht="13.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</row>
    <row r="159" spans="3:16" ht="13.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</row>
    <row r="160" spans="3:16" ht="13.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</row>
    <row r="161" spans="3:16" ht="13.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</row>
    <row r="162" spans="3:16" ht="13.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</row>
    <row r="163" spans="3:16" ht="13.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</row>
    <row r="164" spans="3:16" ht="13.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</row>
    <row r="165" spans="3:16" ht="13.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</row>
    <row r="166" spans="3:16" ht="13.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</row>
    <row r="167" spans="3:16" ht="13.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</row>
    <row r="168" spans="3:16" ht="13.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</row>
    <row r="169" spans="3:16" ht="13.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</row>
    <row r="170" spans="3:16" ht="13.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</row>
    <row r="171" spans="3:16" ht="13.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</row>
    <row r="172" spans="3:16" ht="13.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</row>
    <row r="173" spans="3:16" ht="13.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</row>
    <row r="174" spans="3:16" ht="13.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</row>
    <row r="175" spans="3:16" ht="13.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</row>
    <row r="176" spans="3:16" ht="13.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</row>
    <row r="177" spans="3:16" ht="13.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</row>
    <row r="178" spans="3:16" ht="13.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</row>
    <row r="179" spans="3:16" ht="13.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</row>
    <row r="180" spans="3:16" ht="13.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</row>
    <row r="181" spans="3:16" ht="13.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</row>
    <row r="182" spans="3:16" ht="13.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</row>
    <row r="183" spans="3:16" ht="13.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</row>
    <row r="184" spans="3:16" ht="13.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</row>
    <row r="185" spans="3:16" ht="13.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</row>
    <row r="186" spans="3:16" ht="13.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</row>
    <row r="187" spans="3:16" ht="13.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</row>
    <row r="188" spans="3:16" ht="13.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</row>
    <row r="189" spans="3:16" ht="13.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</row>
    <row r="190" spans="3:16" ht="13.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</row>
    <row r="191" spans="3:16" ht="13.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</row>
    <row r="192" spans="3:16" ht="13.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</row>
    <row r="193" spans="3:16" ht="13.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</row>
    <row r="194" spans="3:16" ht="13.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</row>
    <row r="195" spans="3:16" ht="13.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</row>
    <row r="196" spans="3:16" ht="13.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</row>
    <row r="197" spans="3:16" ht="13.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</row>
    <row r="198" spans="3:16" ht="13.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</row>
    <row r="199" spans="3:16" ht="13.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</row>
    <row r="200" spans="3:16" ht="13.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</row>
    <row r="201" spans="3:16" ht="13.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</row>
    <row r="202" spans="3:16" ht="13.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</row>
    <row r="203" spans="3:16" ht="13.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</row>
    <row r="204" spans="3:16" ht="13.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</row>
    <row r="205" spans="3:16" ht="13.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</row>
    <row r="206" spans="3:16" ht="13.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</row>
    <row r="207" spans="3:16" ht="13.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</row>
    <row r="208" spans="3:16" ht="13.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</row>
    <row r="209" spans="3:16" ht="13.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</row>
    <row r="210" spans="3:16" ht="13.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</row>
    <row r="211" spans="3:16" ht="13.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</row>
    <row r="212" spans="3:16" ht="13.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</row>
    <row r="213" spans="3:16" ht="13.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</row>
    <row r="214" spans="3:16" ht="13.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</row>
    <row r="215" spans="3:16" ht="13.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</row>
    <row r="216" spans="3:16" ht="13.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</row>
    <row r="217" spans="3:16" ht="13.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</row>
    <row r="218" spans="3:16" ht="13.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</row>
    <row r="219" spans="3:16" ht="13.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</row>
    <row r="220" spans="3:16" ht="13.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</row>
    <row r="221" spans="3:16" ht="13.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</row>
    <row r="222" spans="3:16" ht="13.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</row>
    <row r="223" spans="3:16" ht="13.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</row>
    <row r="224" spans="3:16" ht="13.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</row>
    <row r="225" spans="3:16" ht="13.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</row>
    <row r="226" spans="3:16" ht="13.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</row>
    <row r="227" spans="3:16" ht="13.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</row>
    <row r="228" spans="3:16" ht="13.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</row>
    <row r="229" spans="3:16" ht="13.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</row>
    <row r="230" spans="3:16" ht="13.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</row>
    <row r="231" spans="3:16" ht="13.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</row>
    <row r="232" spans="3:16" ht="13.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</row>
    <row r="233" spans="3:16" ht="13.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</row>
    <row r="234" spans="3:16" ht="13.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</row>
    <row r="235" spans="3:16" ht="13.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</row>
    <row r="236" spans="3:16" ht="13.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</row>
    <row r="237" spans="3:16" ht="13.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</row>
    <row r="238" spans="3:16" ht="13.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</row>
    <row r="239" spans="3:16" ht="13.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</row>
    <row r="240" spans="3:16" ht="13.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</row>
    <row r="241" spans="3:16" ht="13.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</row>
    <row r="242" spans="3:16" ht="13.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</row>
    <row r="243" spans="3:16" ht="13.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</row>
    <row r="244" spans="3:16" ht="13.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</row>
    <row r="245" spans="3:16" ht="13.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</row>
    <row r="246" spans="3:16" ht="13.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</row>
    <row r="247" spans="3:16" ht="13.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</row>
    <row r="248" spans="3:16" ht="13.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</row>
    <row r="249" spans="3:16" ht="13.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</row>
    <row r="250" spans="3:16" ht="13.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</row>
    <row r="251" spans="3:16" ht="13.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</row>
    <row r="252" spans="3:16" ht="13.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</row>
    <row r="253" spans="3:16" ht="13.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</row>
    <row r="254" spans="3:16" ht="13.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</row>
    <row r="255" spans="3:16" ht="13.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</row>
    <row r="256" spans="3:16" ht="13.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</row>
    <row r="257" spans="3:16" ht="13.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</row>
    <row r="258" spans="3:16" ht="13.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</row>
    <row r="259" spans="3:16" ht="13.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</row>
    <row r="260" spans="3:16" ht="13.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</row>
    <row r="261" spans="3:16" ht="13.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</row>
    <row r="262" spans="3:16" ht="13.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</row>
    <row r="263" spans="3:16" ht="13.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</row>
    <row r="264" spans="3:16" ht="13.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</row>
    <row r="265" spans="3:16" ht="13.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</row>
    <row r="266" spans="3:16" ht="13.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</row>
    <row r="267" spans="3:16" ht="13.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</row>
    <row r="268" spans="3:16" ht="13.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</row>
    <row r="269" spans="3:16" ht="13.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</row>
    <row r="270" spans="3:16" ht="13.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</row>
    <row r="271" spans="3:16" ht="13.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</row>
    <row r="272" spans="3:16" ht="13.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</row>
    <row r="273" spans="3:16" ht="13.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</row>
    <row r="274" spans="3:16" ht="13.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</row>
    <row r="275" spans="3:16" ht="13.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</row>
    <row r="276" spans="3:16" ht="13.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</row>
    <row r="277" spans="3:16" ht="13.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</row>
    <row r="278" spans="3:16" ht="13.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</row>
    <row r="279" spans="3:16" ht="13.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</row>
    <row r="280" spans="3:16" ht="13.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</row>
    <row r="281" spans="3:16" ht="13.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</row>
    <row r="282" spans="3:16" ht="13.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</row>
    <row r="283" spans="3:16" ht="13.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</row>
    <row r="284" spans="3:16" ht="13.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</row>
    <row r="285" spans="3:16" ht="13.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</row>
    <row r="286" spans="3:16" ht="13.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</row>
    <row r="287" spans="3:16" ht="13.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</row>
    <row r="288" spans="3:16" ht="13.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</row>
    <row r="289" spans="3:16" ht="13.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</row>
    <row r="290" spans="3:16" ht="13.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</row>
    <row r="291" spans="3:16" ht="13.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</row>
    <row r="292" spans="3:16" ht="13.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</row>
    <row r="293" spans="3:16" ht="13.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</row>
    <row r="294" spans="3:16" ht="13.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</row>
    <row r="295" spans="3:16" ht="13.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</row>
    <row r="296" spans="3:16" ht="13.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</row>
    <row r="297" spans="3:16" ht="13.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</row>
    <row r="298" spans="3:16" ht="13.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</row>
    <row r="299" spans="3:16" ht="13.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</row>
    <row r="300" spans="3:16" ht="13.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</row>
    <row r="301" spans="3:16" ht="13.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</row>
    <row r="302" spans="3:16" ht="13.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</row>
    <row r="303" spans="3:16" ht="13.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</row>
    <row r="304" spans="3:16" ht="13.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</row>
    <row r="305" spans="3:16" ht="13.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</row>
    <row r="306" spans="3:16" ht="13.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</row>
    <row r="307" spans="3:16" ht="13.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</row>
    <row r="308" spans="3:16" ht="13.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</row>
    <row r="309" spans="3:16" ht="13.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</row>
    <row r="310" spans="3:16" ht="13.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</row>
    <row r="311" spans="3:16" ht="13.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</row>
    <row r="312" spans="3:16" ht="13.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</row>
    <row r="313" spans="3:16" ht="13.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</row>
    <row r="314" spans="3:16" ht="13.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</row>
    <row r="315" spans="3:16" ht="13.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</row>
    <row r="316" spans="3:16" ht="13.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</row>
    <row r="317" spans="3:16" ht="13.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</row>
    <row r="318" spans="3:16" ht="13.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</row>
    <row r="319" spans="3:16" ht="13.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</row>
    <row r="320" spans="3:16" ht="13.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</row>
    <row r="321" spans="3:16" ht="13.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</row>
    <row r="322" spans="3:16" ht="13.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</row>
    <row r="323" spans="3:16" ht="13.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</row>
    <row r="324" spans="3:16" ht="13.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</row>
    <row r="325" spans="3:16" ht="13.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</row>
    <row r="326" spans="3:16" ht="13.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</row>
    <row r="327" spans="3:16" ht="13.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</row>
    <row r="328" spans="3:16" ht="13.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</row>
    <row r="329" spans="3:16" ht="13.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</row>
    <row r="330" spans="3:16" ht="13.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</row>
    <row r="331" spans="3:16" ht="13.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</row>
    <row r="332" spans="3:16" ht="13.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</row>
    <row r="333" spans="3:16" ht="13.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</row>
    <row r="334" spans="3:16" ht="13.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</row>
    <row r="335" spans="3:16" ht="13.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</row>
    <row r="336" spans="3:16" ht="13.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</row>
    <row r="337" spans="3:16" ht="13.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</row>
    <row r="338" spans="3:16" ht="13.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</row>
    <row r="339" spans="3:16" ht="13.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</row>
    <row r="340" spans="3:16" ht="13.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</row>
    <row r="341" spans="3:16" ht="13.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</row>
    <row r="342" spans="3:16" ht="13.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</row>
    <row r="343" spans="3:16" ht="13.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</row>
    <row r="344" spans="3:16" ht="13.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</row>
    <row r="345" spans="3:16" ht="13.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</row>
    <row r="346" spans="3:16" ht="13.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</row>
    <row r="347" spans="3:16" ht="13.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</row>
    <row r="348" spans="3:16" ht="13.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</row>
    <row r="349" spans="3:16" ht="13.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</row>
    <row r="350" spans="3:16" ht="13.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</row>
    <row r="351" spans="3:16" ht="13.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</row>
    <row r="352" spans="3:16" ht="13.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</row>
    <row r="353" spans="3:16" ht="13.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</row>
    <row r="354" spans="3:16" ht="13.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</row>
    <row r="355" spans="3:16" ht="13.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</row>
    <row r="356" spans="3:16" ht="13.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</row>
    <row r="357" spans="3:16" ht="13.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</row>
    <row r="358" spans="3:16" ht="13.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</row>
    <row r="359" spans="3:16" ht="13.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</row>
    <row r="360" spans="3:16" ht="13.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</row>
    <row r="361" spans="3:16" ht="13.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</row>
    <row r="362" spans="3:16" ht="13.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</row>
    <row r="363" spans="3:16" ht="13.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</row>
    <row r="364" spans="3:16" ht="13.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</row>
    <row r="365" spans="3:16" ht="13.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</row>
    <row r="366" spans="3:16" ht="13.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</row>
    <row r="367" spans="3:16" ht="13.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</row>
    <row r="368" spans="3:16" ht="13.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</row>
    <row r="369" spans="3:16" ht="13.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</row>
    <row r="370" spans="3:16" ht="13.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</row>
    <row r="371" spans="3:16" ht="13.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</row>
    <row r="372" spans="3:16" ht="13.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</row>
    <row r="373" spans="3:16" ht="13.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</row>
    <row r="374" spans="3:16" ht="13.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</row>
    <row r="375" spans="3:16" ht="13.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</row>
    <row r="376" spans="3:16" ht="13.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</row>
    <row r="377" spans="3:16" ht="13.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</row>
    <row r="378" spans="3:16" ht="13.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</row>
    <row r="379" spans="3:16" ht="13.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</row>
    <row r="380" spans="3:16" ht="13.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</row>
    <row r="381" spans="3:16" ht="13.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</row>
    <row r="382" spans="3:16" ht="13.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</row>
    <row r="383" spans="3:16" ht="13.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</row>
    <row r="384" spans="3:16" ht="13.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</row>
    <row r="385" spans="3:16" ht="13.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</row>
    <row r="386" spans="3:16" ht="13.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</row>
    <row r="387" spans="3:16" ht="13.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</row>
    <row r="388" spans="3:16" ht="13.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</row>
    <row r="389" spans="3:16" ht="13.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</row>
    <row r="390" spans="3:16" ht="13.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</row>
    <row r="391" spans="3:16" ht="13.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</row>
    <row r="392" spans="3:16" ht="13.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</row>
    <row r="393" spans="3:16" ht="13.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</row>
    <row r="394" spans="3:16" ht="13.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</row>
    <row r="395" spans="3:16" ht="13.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</row>
    <row r="396" spans="3:16" ht="13.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</row>
    <row r="397" spans="3:16" ht="13.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</row>
    <row r="398" spans="3:16" ht="13.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</row>
    <row r="399" spans="3:16" ht="13.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</row>
    <row r="400" spans="3:16" ht="13.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</row>
    <row r="401" spans="3:16" ht="13.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</row>
    <row r="402" spans="3:16" ht="13.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</row>
    <row r="403" spans="3:16" ht="13.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</row>
    <row r="404" spans="3:16" ht="13.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</row>
    <row r="405" spans="3:16" ht="13.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</row>
    <row r="406" spans="3:16" ht="13.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</row>
    <row r="407" spans="3:16" ht="13.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</row>
    <row r="408" spans="3:16" ht="13.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</row>
    <row r="409" spans="3:16" ht="13.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</row>
    <row r="410" spans="3:16" ht="13.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</row>
    <row r="411" spans="3:16" ht="13.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</row>
    <row r="412" spans="3:16" ht="13.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</row>
    <row r="413" spans="3:16" ht="13.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</row>
    <row r="414" spans="3:16" ht="13.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</row>
    <row r="415" spans="3:16" ht="13.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</row>
    <row r="416" spans="3:16" ht="13.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</row>
    <row r="417" spans="3:16" ht="13.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</row>
    <row r="418" spans="3:16" ht="13.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</row>
    <row r="419" spans="3:16" ht="13.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</row>
    <row r="420" spans="3:16" ht="13.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</row>
    <row r="421" spans="3:16" ht="13.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</row>
    <row r="422" spans="3:16" ht="13.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</row>
    <row r="423" spans="3:16" ht="13.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</row>
    <row r="424" spans="3:16" ht="13.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</row>
    <row r="425" spans="3:16" ht="13.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</row>
    <row r="426" spans="3:16" ht="13.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</row>
    <row r="427" spans="3:16" ht="13.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</row>
    <row r="428" spans="3:16" ht="13.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</row>
    <row r="429" spans="3:16" ht="13.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</row>
    <row r="430" spans="3:16" ht="13.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</row>
    <row r="431" spans="3:16" ht="13.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</row>
    <row r="432" spans="3:16" ht="13.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</row>
    <row r="433" spans="3:16" ht="13.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</row>
    <row r="434" spans="3:16" ht="13.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</row>
    <row r="435" spans="3:16" ht="13.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</row>
    <row r="436" spans="3:16" ht="13.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</row>
    <row r="437" spans="3:16" ht="13.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</row>
    <row r="438" spans="3:16" ht="13.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</row>
    <row r="439" spans="3:16" ht="13.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</row>
    <row r="440" spans="3:16" ht="13.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</row>
    <row r="441" spans="3:16" ht="13.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</row>
    <row r="442" spans="3:16" ht="13.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</row>
    <row r="443" spans="3:16" ht="13.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</row>
    <row r="444" spans="3:16" ht="13.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</row>
    <row r="445" spans="3:16" ht="13.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</row>
    <row r="446" spans="3:16" ht="13.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</row>
    <row r="447" spans="3:16" ht="13.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</row>
    <row r="448" spans="3:16" ht="13.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</row>
    <row r="449" spans="3:16" ht="13.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</row>
    <row r="450" spans="3:16" ht="13.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</row>
    <row r="451" spans="3:16" ht="13.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</row>
    <row r="452" spans="3:16" ht="13.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</row>
    <row r="453" spans="3:16" ht="13.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</row>
    <row r="454" spans="3:16" ht="13.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</row>
    <row r="455" spans="3:16" ht="13.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</row>
    <row r="456" spans="3:16" ht="13.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</row>
    <row r="457" spans="3:16" ht="13.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</row>
    <row r="458" spans="3:16" ht="13.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</row>
    <row r="459" spans="3:16" ht="13.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</row>
    <row r="460" spans="3:16" ht="13.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</row>
    <row r="461" spans="3:16" ht="13.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</row>
    <row r="462" spans="3:16" ht="13.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</row>
    <row r="463" spans="3:16" ht="13.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</row>
    <row r="464" spans="3:16" ht="13.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</row>
    <row r="465" spans="3:16" ht="13.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</row>
    <row r="466" spans="3:16" ht="13.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</row>
    <row r="467" spans="3:16" ht="13.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</row>
    <row r="468" spans="3:16" ht="13.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</row>
    <row r="469" spans="3:16" ht="13.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</row>
    <row r="470" spans="3:16" ht="13.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</row>
    <row r="471" spans="3:16" ht="13.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</row>
    <row r="472" spans="3:16" ht="13.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</row>
    <row r="473" spans="3:16" ht="13.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</row>
    <row r="474" spans="3:16" ht="13.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</row>
    <row r="475" spans="3:16" ht="13.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</row>
    <row r="476" spans="3:16" ht="13.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</row>
    <row r="477" spans="3:16" ht="13.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</row>
    <row r="478" spans="3:16" ht="13.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</row>
    <row r="479" spans="3:16" ht="13.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</row>
    <row r="480" spans="3:16" ht="13.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</row>
    <row r="481" spans="3:16" ht="13.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</row>
    <row r="482" spans="3:16" ht="13.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</row>
    <row r="483" spans="3:16" ht="13.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</row>
    <row r="484" spans="3:16" ht="13.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</row>
    <row r="485" spans="3:16" ht="13.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</row>
    <row r="486" spans="3:16" ht="13.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</row>
    <row r="487" spans="3:16" ht="13.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</row>
    <row r="488" spans="3:16" ht="13.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</row>
    <row r="489" spans="3:16" ht="13.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</row>
    <row r="490" spans="3:16" ht="13.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</row>
    <row r="491" spans="3:16" ht="13.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</row>
    <row r="492" spans="3:16" ht="13.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</row>
    <row r="493" spans="3:16" ht="13.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</row>
    <row r="494" spans="3:16" ht="13.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</row>
    <row r="495" spans="3:16" ht="13.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</row>
    <row r="496" spans="3:16" ht="13.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</row>
    <row r="497" spans="3:16" ht="13.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</row>
    <row r="498" spans="3:16" ht="13.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</row>
    <row r="499" spans="3:16" ht="13.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</row>
    <row r="500" spans="3:16" ht="13.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</row>
    <row r="501" spans="3:16" ht="13.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</row>
    <row r="502" spans="3:16" ht="13.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</row>
    <row r="503" spans="3:16" ht="13.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</row>
    <row r="504" spans="3:16" ht="13.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</row>
    <row r="505" spans="3:16" ht="13.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</row>
    <row r="506" spans="3:16" ht="13.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</row>
    <row r="507" spans="3:16" ht="13.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</row>
    <row r="508" spans="3:16" ht="13.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</row>
    <row r="509" spans="3:16" ht="13.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</row>
    <row r="510" spans="3:16" ht="13.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</row>
    <row r="511" spans="3:16" ht="13.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</row>
    <row r="512" spans="3:16" ht="13.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</row>
    <row r="513" spans="3:16" ht="13.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</row>
    <row r="514" spans="3:16" ht="13.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</row>
    <row r="515" spans="3:16" ht="13.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</row>
    <row r="516" spans="3:16" ht="13.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</row>
    <row r="517" spans="3:16" ht="13.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</row>
    <row r="518" spans="3:16" ht="13.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</row>
    <row r="519" spans="3:16" ht="13.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</row>
    <row r="520" spans="3:16" ht="13.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</row>
    <row r="521" spans="3:16" ht="13.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</row>
    <row r="522" spans="3:16" ht="13.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</row>
    <row r="523" spans="3:16" ht="13.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</row>
    <row r="524" spans="3:16" ht="13.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</row>
    <row r="525" spans="3:16" ht="13.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</row>
    <row r="526" spans="3:16" ht="13.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</row>
    <row r="527" spans="3:16" ht="13.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</row>
    <row r="528" spans="3:16" ht="13.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</row>
    <row r="529" spans="3:16" ht="13.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</row>
    <row r="530" spans="3:16" ht="13.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</row>
    <row r="531" spans="3:16" ht="13.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</row>
    <row r="532" spans="3:16" ht="13.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</row>
    <row r="533" spans="3:16" ht="13.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</row>
    <row r="534" spans="3:16" ht="13.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</row>
    <row r="535" spans="3:16" ht="13.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</row>
    <row r="536" spans="3:16" ht="13.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</row>
    <row r="537" spans="3:16" ht="13.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</row>
    <row r="538" spans="3:16" ht="13.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</row>
    <row r="539" spans="3:16" ht="13.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</row>
    <row r="540" spans="3:16" ht="13.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</row>
    <row r="541" spans="3:16" ht="13.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</row>
    <row r="542" spans="3:16" ht="13.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</row>
    <row r="543" spans="3:16" ht="13.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</row>
    <row r="544" spans="3:16" ht="13.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</row>
    <row r="545" spans="3:16" ht="13.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</row>
    <row r="546" spans="3:16" ht="13.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</row>
    <row r="547" spans="3:16" ht="13.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</row>
    <row r="548" spans="3:16" ht="13.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</row>
    <row r="549" spans="3:16" ht="13.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</row>
    <row r="550" spans="3:16" ht="13.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</row>
    <row r="551" spans="3:16" ht="13.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</row>
    <row r="552" spans="3:16" ht="13.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</row>
    <row r="553" spans="3:16" ht="13.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</row>
    <row r="554" spans="3:16" ht="13.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</row>
    <row r="555" spans="3:16" ht="13.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</row>
    <row r="556" spans="3:16" ht="13.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</row>
    <row r="557" spans="3:16" ht="13.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</row>
    <row r="558" spans="3:16" ht="13.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</row>
    <row r="559" spans="3:16" ht="13.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</row>
    <row r="560" spans="3:16" ht="13.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</row>
    <row r="561" spans="3:16" ht="13.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</row>
    <row r="562" spans="3:16" ht="13.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</row>
    <row r="563" spans="3:16" ht="13.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</row>
    <row r="564" spans="3:16" ht="13.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</row>
    <row r="565" spans="3:16" ht="13.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</row>
    <row r="566" spans="3:16" ht="13.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</row>
    <row r="567" spans="3:16" ht="13.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</row>
    <row r="568" spans="3:16" ht="13.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</row>
    <row r="569" spans="3:16" ht="13.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</row>
    <row r="570" spans="3:16" ht="13.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</row>
    <row r="571" spans="3:16" ht="13.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</row>
    <row r="572" spans="3:16" ht="13.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</row>
    <row r="573" spans="3:16" ht="13.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</row>
    <row r="574" spans="3:16" ht="13.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</row>
    <row r="575" spans="3:16" ht="13.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</row>
    <row r="576" spans="3:16" ht="13.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</row>
    <row r="577" spans="3:16" ht="13.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</row>
    <row r="578" spans="3:16" ht="13.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</row>
    <row r="579" spans="3:16" ht="13.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</row>
    <row r="580" spans="3:16" ht="13.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</row>
    <row r="581" spans="3:16" ht="13.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</row>
    <row r="582" spans="3:16" ht="13.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</row>
    <row r="583" spans="3:16" ht="13.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</row>
    <row r="584" spans="3:16" ht="13.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</row>
    <row r="585" spans="3:16" ht="13.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</row>
    <row r="586" spans="3:16" ht="13.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</row>
    <row r="587" spans="3:16" ht="13.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</row>
    <row r="588" spans="3:16" ht="13.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</row>
    <row r="589" spans="3:16" ht="13.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</row>
    <row r="590" spans="3:16" ht="13.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</row>
    <row r="591" spans="3:16" ht="13.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</row>
    <row r="592" spans="3:16" ht="13.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</row>
    <row r="593" spans="3:16" ht="13.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</row>
    <row r="594" spans="3:16" ht="13.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</row>
    <row r="595" spans="3:16" ht="13.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</row>
    <row r="596" spans="3:16" ht="13.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</row>
    <row r="597" spans="3:16" ht="13.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</row>
    <row r="598" spans="3:16" ht="13.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</row>
    <row r="599" spans="3:16" ht="13.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</row>
    <row r="600" spans="3:16" ht="13.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</row>
    <row r="601" spans="3:16" ht="13.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</row>
    <row r="602" spans="3:16" ht="13.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</row>
    <row r="603" spans="3:16" ht="13.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</row>
    <row r="604" spans="3:16" ht="13.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</row>
    <row r="605" spans="3:16" ht="13.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</row>
    <row r="606" spans="3:16" ht="13.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</row>
    <row r="607" spans="3:16" ht="13.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</row>
    <row r="608" spans="3:16" ht="13.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</row>
    <row r="609" spans="3:16" ht="13.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</row>
    <row r="610" spans="3:16" ht="13.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</row>
    <row r="611" spans="3:16" ht="13.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</row>
    <row r="612" spans="3:16" ht="13.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</row>
    <row r="613" spans="3:16" ht="13.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</row>
    <row r="614" spans="3:16" ht="13.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</row>
    <row r="615" spans="3:16" ht="13.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</row>
    <row r="616" spans="3:16" ht="13.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</row>
    <row r="617" spans="3:16" ht="13.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</row>
    <row r="618" spans="3:16" ht="13.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</row>
    <row r="619" spans="3:16" ht="13.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</row>
    <row r="620" spans="3:16" ht="13.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</row>
    <row r="621" spans="3:16" ht="13.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</row>
    <row r="622" spans="3:16" ht="13.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</row>
    <row r="623" spans="3:16" ht="13.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</row>
    <row r="624" spans="3:16" ht="13.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</row>
    <row r="625" spans="3:16" ht="13.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</row>
    <row r="626" spans="3:16" ht="13.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</row>
    <row r="627" spans="3:16" ht="13.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</row>
    <row r="628" spans="3:16" ht="13.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</row>
    <row r="629" spans="3:16" ht="13.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</row>
    <row r="630" spans="3:16" ht="13.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</row>
    <row r="631" spans="3:16" ht="13.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</row>
    <row r="632" spans="3:16" ht="13.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</row>
    <row r="633" spans="3:16" ht="13.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</row>
    <row r="634" spans="3:16" ht="13.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</row>
    <row r="635" spans="3:16" ht="13.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</row>
    <row r="636" spans="3:16" ht="13.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</row>
    <row r="637" spans="3:16" ht="13.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</row>
    <row r="638" spans="3:16" ht="13.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</row>
    <row r="639" spans="3:16" ht="13.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</row>
    <row r="640" spans="3:16" ht="13.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</row>
    <row r="641" spans="3:16" ht="13.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</row>
    <row r="642" spans="3:16" ht="13.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</row>
    <row r="643" spans="3:16" ht="13.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</row>
    <row r="644" spans="3:16" ht="13.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</row>
    <row r="645" spans="3:16" ht="13.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</row>
    <row r="646" spans="3:16" ht="13.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</row>
    <row r="647" spans="3:16" ht="13.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</row>
    <row r="648" spans="3:16" ht="13.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</row>
    <row r="649" spans="3:16" ht="13.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</row>
    <row r="650" spans="3:16" ht="13.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</row>
    <row r="651" spans="3:16" ht="13.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</row>
    <row r="652" spans="3:16" ht="13.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</row>
    <row r="653" spans="3:16" ht="13.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</row>
    <row r="654" spans="3:16" ht="13.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</row>
    <row r="655" spans="3:16" ht="13.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</row>
    <row r="656" spans="3:16" ht="13.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</row>
    <row r="657" spans="3:16" ht="13.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</row>
    <row r="658" spans="3:16" ht="13.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</row>
    <row r="659" spans="3:16" ht="13.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</row>
    <row r="660" spans="3:16" ht="13.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</row>
    <row r="661" spans="3:16" ht="13.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</row>
    <row r="662" spans="3:16" ht="13.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</row>
    <row r="663" spans="3:16" ht="13.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</row>
    <row r="664" spans="3:16" ht="13.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</row>
    <row r="665" spans="3:16" ht="13.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</row>
    <row r="666" spans="3:16" ht="13.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</row>
    <row r="667" spans="3:16" ht="13.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</row>
    <row r="668" spans="3:16" ht="13.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</row>
    <row r="669" spans="3:16" ht="13.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</row>
    <row r="670" spans="3:16" ht="13.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</row>
    <row r="671" spans="3:16" ht="13.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</row>
    <row r="672" spans="3:16" ht="13.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</row>
    <row r="673" spans="3:16" ht="13.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</row>
    <row r="674" spans="3:16" ht="13.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</row>
    <row r="675" spans="3:16" ht="13.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</row>
    <row r="676" spans="3:16" ht="13.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</row>
    <row r="677" spans="3:16" ht="13.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</row>
    <row r="678" spans="3:16" ht="13.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</row>
    <row r="679" spans="3:16" ht="13.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</row>
    <row r="680" spans="3:16" ht="13.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</row>
    <row r="681" spans="3:16" ht="13.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</row>
    <row r="682" spans="3:16" ht="13.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</row>
    <row r="683" spans="3:16" ht="13.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</row>
    <row r="684" spans="3:16" ht="13.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</row>
    <row r="685" spans="3:16" ht="13.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</row>
    <row r="686" spans="3:16" ht="13.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</row>
    <row r="687" spans="3:16" ht="13.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</row>
    <row r="688" spans="3:16" ht="13.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</row>
    <row r="689" spans="3:16" ht="13.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</row>
    <row r="690" spans="3:16" ht="13.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</row>
    <row r="691" spans="3:16" ht="13.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</row>
    <row r="692" spans="3:16" ht="13.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</row>
    <row r="693" spans="3:16" ht="13.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</row>
    <row r="694" spans="3:16" ht="13.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</row>
    <row r="695" spans="3:16" ht="13.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</row>
    <row r="696" spans="3:16" ht="13.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</row>
    <row r="697" spans="3:16" ht="13.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</row>
    <row r="698" spans="3:16" ht="13.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</row>
    <row r="699" spans="3:16" ht="13.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</row>
    <row r="700" spans="3:16" ht="13.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</row>
    <row r="701" spans="3:16" ht="13.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</row>
    <row r="702" spans="3:16" ht="13.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</row>
    <row r="703" spans="3:16" ht="13.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</row>
    <row r="704" spans="3:16" ht="13.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</row>
    <row r="705" spans="3:16" ht="13.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</row>
    <row r="706" spans="3:16" ht="13.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</row>
    <row r="707" spans="3:16" ht="13.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</row>
    <row r="708" spans="3:16" ht="13.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</row>
    <row r="709" spans="3:16" ht="13.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</row>
    <row r="710" spans="3:16" ht="13.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</row>
    <row r="711" spans="3:16" ht="13.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</row>
    <row r="712" spans="3:16" ht="13.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</row>
    <row r="713" spans="3:16" ht="13.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</row>
    <row r="714" spans="3:16" ht="13.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</row>
    <row r="715" spans="3:16" ht="13.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</row>
    <row r="716" spans="3:16" ht="13.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</row>
    <row r="717" spans="3:16" ht="13.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</row>
    <row r="718" spans="3:16" ht="13.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</row>
    <row r="719" spans="3:16" ht="13.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</row>
    <row r="720" spans="3:16" ht="13.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</row>
    <row r="721" spans="3:16" ht="13.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</row>
    <row r="722" spans="3:16" ht="13.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</row>
    <row r="723" spans="3:16" ht="13.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</row>
    <row r="724" spans="3:16" ht="13.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</row>
    <row r="725" spans="3:16" ht="13.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</row>
    <row r="726" spans="3:16" ht="13.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</row>
    <row r="727" spans="3:16" ht="13.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</row>
    <row r="728" spans="3:16" ht="13.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</row>
    <row r="729" spans="3:16" ht="13.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</row>
    <row r="730" spans="3:16" ht="13.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</row>
    <row r="731" spans="3:16" ht="13.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</row>
    <row r="732" spans="3:16" ht="13.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</row>
    <row r="733" spans="3:16" ht="13.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</row>
    <row r="734" spans="3:16" ht="13.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</row>
    <row r="735" spans="3:16" ht="13.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</row>
    <row r="736" spans="3:16" ht="13.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</row>
    <row r="737" spans="3:16" ht="13.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</row>
    <row r="738" spans="3:16" ht="13.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</row>
    <row r="739" spans="3:16" ht="13.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</row>
    <row r="740" spans="3:16" ht="13.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</row>
    <row r="741" spans="3:16" ht="13.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</row>
    <row r="742" spans="3:16" ht="13.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</row>
    <row r="743" spans="3:16" ht="13.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</row>
    <row r="744" spans="3:16" ht="13.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</row>
    <row r="745" spans="3:16" ht="13.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</row>
    <row r="746" spans="3:16" ht="13.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</row>
    <row r="747" spans="3:16" ht="13.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</row>
    <row r="748" spans="3:16" ht="13.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</row>
    <row r="749" spans="3:16" ht="13.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</row>
    <row r="750" spans="3:16" ht="13.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</row>
    <row r="751" spans="3:16" ht="13.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</row>
    <row r="752" spans="3:16" ht="13.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</row>
    <row r="753" spans="3:16" ht="13.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</row>
    <row r="754" spans="3:16" ht="13.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</row>
    <row r="755" spans="3:16" ht="13.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</row>
    <row r="756" spans="3:16" ht="13.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</row>
    <row r="757" spans="3:16" ht="13.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</row>
    <row r="758" spans="3:16" ht="13.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</row>
    <row r="759" spans="3:16" ht="13.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</row>
    <row r="760" spans="3:16" ht="13.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</row>
    <row r="761" spans="3:16" ht="13.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</row>
    <row r="762" spans="3:16" ht="13.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</row>
    <row r="763" spans="3:16" ht="13.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</row>
    <row r="764" spans="3:16" ht="13.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</row>
    <row r="765" spans="3:16" ht="13.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</row>
    <row r="766" spans="3:16" ht="13.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</row>
    <row r="767" spans="3:16" ht="13.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</row>
    <row r="768" spans="3:16" ht="13.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</row>
    <row r="769" spans="3:16" ht="13.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</row>
    <row r="770" spans="3:16" ht="13.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</row>
    <row r="771" spans="3:16" ht="13.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</row>
    <row r="772" spans="3:16" ht="13.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</row>
    <row r="773" spans="3:16" ht="13.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</row>
    <row r="774" spans="3:16" ht="13.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</row>
    <row r="775" spans="3:16" ht="13.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</row>
    <row r="776" spans="3:16" ht="13.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</row>
    <row r="777" spans="3:16" ht="13.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</row>
    <row r="778" spans="3:16" ht="13.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</row>
    <row r="779" spans="3:16" ht="13.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</row>
    <row r="780" spans="3:16" ht="13.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</row>
    <row r="781" spans="3:16" ht="13.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</row>
    <row r="782" spans="3:16" ht="13.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</row>
    <row r="783" spans="3:16" ht="13.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</row>
    <row r="784" spans="3:16" ht="13.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</row>
    <row r="785" spans="3:16" ht="13.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</row>
    <row r="786" spans="3:16" ht="13.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</row>
    <row r="787" spans="3:16" ht="13.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</row>
    <row r="788" spans="3:16" ht="13.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</row>
    <row r="789" spans="3:16" ht="13.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</row>
    <row r="790" spans="3:16" ht="13.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</row>
    <row r="791" spans="3:16" ht="13.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</row>
    <row r="792" spans="3:16" ht="13.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</row>
    <row r="793" spans="3:16" ht="13.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</row>
    <row r="794" spans="3:16" ht="13.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</row>
    <row r="795" spans="3:16" ht="13.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</row>
    <row r="796" spans="3:16" ht="13.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</row>
    <row r="797" spans="3:16" ht="13.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</row>
    <row r="798" spans="3:16" ht="13.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</row>
    <row r="799" spans="3:16" ht="13.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</row>
    <row r="800" spans="3:16" ht="13.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</row>
    <row r="801" spans="3:16" ht="13.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</row>
    <row r="802" spans="3:16" ht="13.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</row>
    <row r="803" spans="3:16" ht="13.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</row>
    <row r="804" spans="3:16" ht="13.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</row>
    <row r="805" spans="3:16" ht="13.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</row>
    <row r="806" spans="3:16" ht="13.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</row>
    <row r="807" spans="3:16" ht="13.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</row>
    <row r="808" spans="3:16" ht="13.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</row>
    <row r="809" spans="3:16" ht="13.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</row>
    <row r="810" spans="3:16" ht="13.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</row>
    <row r="811" spans="3:16" ht="13.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</row>
    <row r="812" spans="3:16" ht="13.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</row>
    <row r="813" spans="3:16" ht="13.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</row>
    <row r="814" spans="3:16" ht="13.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</row>
    <row r="815" spans="3:16" ht="13.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</row>
    <row r="816" spans="3:16" ht="13.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</row>
    <row r="817" spans="3:16" ht="13.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</row>
    <row r="818" spans="3:16" ht="13.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</row>
    <row r="819" spans="3:16" ht="13.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</row>
    <row r="820" spans="3:16" ht="13.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</row>
    <row r="821" spans="3:16" ht="13.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</row>
    <row r="822" spans="3:16" ht="13.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</row>
    <row r="823" spans="3:16" ht="13.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</row>
    <row r="824" spans="3:16" ht="13.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</row>
    <row r="825" spans="3:16" ht="13.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</row>
    <row r="826" spans="3:16" ht="13.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</row>
    <row r="827" spans="3:16" ht="13.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</row>
    <row r="828" spans="3:16" ht="13.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</row>
    <row r="829" spans="3:16" ht="13.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</row>
    <row r="830" spans="3:16" ht="13.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</row>
    <row r="831" spans="3:16" ht="13.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</row>
    <row r="832" spans="3:16" ht="13.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</row>
    <row r="833" spans="3:16" ht="13.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</row>
    <row r="834" spans="3:16" ht="13.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</row>
    <row r="835" spans="3:16" ht="13.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</row>
    <row r="836" spans="3:16" ht="13.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</row>
    <row r="837" spans="3:16" ht="13.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</row>
    <row r="838" spans="3:16" ht="13.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</row>
    <row r="839" spans="3:16" ht="13.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</row>
    <row r="840" spans="3:16" ht="13.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</row>
    <row r="841" spans="3:16" ht="13.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</row>
    <row r="842" spans="3:16" ht="13.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</row>
    <row r="843" spans="3:16" ht="13.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</row>
    <row r="844" spans="3:16" ht="13.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</row>
    <row r="845" spans="3:16" ht="13.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</row>
    <row r="846" spans="3:16" ht="13.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</row>
    <row r="847" spans="3:16" ht="13.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</row>
    <row r="848" spans="3:16" ht="13.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</row>
    <row r="849" spans="3:16" ht="13.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</row>
    <row r="850" spans="3:16" ht="13.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</row>
    <row r="851" spans="3:16" ht="13.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</row>
    <row r="852" spans="3:16" ht="13.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</row>
    <row r="853" spans="3:16" ht="13.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</row>
    <row r="854" spans="3:16" ht="13.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</row>
    <row r="855" spans="3:16" ht="13.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</row>
    <row r="856" spans="3:16" ht="13.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</row>
    <row r="857" spans="3:16" ht="13.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</row>
    <row r="858" spans="3:16" ht="13.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</row>
    <row r="859" spans="3:16" ht="13.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</row>
    <row r="860" spans="3:16" ht="13.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</row>
    <row r="861" spans="3:16" ht="13.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</row>
    <row r="862" spans="3:16" ht="13.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</row>
    <row r="863" spans="3:16" ht="13.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</row>
    <row r="864" spans="3:16" ht="13.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</row>
    <row r="865" spans="3:16" ht="13.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</row>
    <row r="866" spans="3:16" ht="13.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</row>
    <row r="867" spans="3:16" ht="13.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</row>
    <row r="868" spans="3:16" ht="13.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</row>
    <row r="869" spans="3:16" ht="13.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</row>
    <row r="870" spans="3:16" ht="13.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</row>
    <row r="871" spans="3:16" ht="13.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</row>
    <row r="872" spans="3:16" ht="13.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</row>
    <row r="873" spans="3:16" ht="13.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</row>
    <row r="874" spans="3:16" ht="13.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</row>
    <row r="875" spans="3:16" ht="13.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</row>
    <row r="876" spans="3:16" ht="13.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</row>
    <row r="877" spans="3:16" ht="13.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</row>
    <row r="878" spans="3:16" ht="13.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</row>
    <row r="879" spans="3:16" ht="13.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</row>
    <row r="880" spans="3:16" ht="13.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</row>
    <row r="881" spans="3:16" ht="13.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</row>
    <row r="882" spans="3:16" ht="13.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</row>
    <row r="883" spans="3:16" ht="13.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</row>
    <row r="884" spans="3:16" ht="13.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</row>
    <row r="885" spans="3:16" ht="13.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</row>
    <row r="886" spans="3:16" ht="13.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</row>
    <row r="887" spans="3:16" ht="13.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</row>
    <row r="888" spans="3:16" ht="13.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</row>
    <row r="889" spans="3:16" ht="13.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</row>
    <row r="890" spans="3:16" ht="13.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</row>
    <row r="891" spans="3:16" ht="13.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</row>
    <row r="892" spans="3:16" ht="13.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</row>
    <row r="893" spans="3:16" ht="13.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</row>
    <row r="894" spans="3:16" ht="13.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</row>
    <row r="895" spans="3:16" ht="13.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</row>
    <row r="896" spans="3:16" ht="13.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</row>
    <row r="897" spans="3:16" ht="13.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</row>
    <row r="898" spans="3:16" ht="13.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</row>
    <row r="899" spans="3:16" ht="13.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</row>
    <row r="900" spans="3:16" ht="13.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</row>
    <row r="901" spans="3:16" ht="13.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</row>
    <row r="902" spans="3:16" ht="13.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</row>
    <row r="903" spans="3:16" ht="13.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</row>
    <row r="904" spans="3:16" ht="13.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</row>
    <row r="905" spans="3:16" ht="13.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</row>
    <row r="906" spans="3:16" ht="13.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</row>
    <row r="907" spans="3:16" ht="13.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</row>
    <row r="908" spans="3:16" ht="13.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</row>
    <row r="909" spans="3:16" ht="13.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</row>
    <row r="910" spans="3:16" ht="13.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</row>
    <row r="911" spans="3:16" ht="13.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</row>
    <row r="912" spans="3:16" ht="13.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</row>
    <row r="913" spans="3:16" ht="13.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</row>
    <row r="914" spans="3:16" ht="13.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</row>
    <row r="915" spans="3:16" ht="13.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</row>
    <row r="916" spans="3:16" ht="13.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</row>
    <row r="917" spans="3:16" ht="13.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</row>
    <row r="918" spans="3:16" ht="13.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</row>
    <row r="919" spans="3:16" ht="13.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</row>
    <row r="920" spans="3:16" ht="13.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</row>
    <row r="921" spans="3:16" ht="13.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</row>
    <row r="922" spans="3:16" ht="13.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</row>
    <row r="923" spans="3:16" ht="13.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</row>
    <row r="924" spans="3:16" ht="13.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</row>
    <row r="925" spans="3:16" ht="13.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</row>
    <row r="926" spans="3:16" ht="13.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</row>
    <row r="927" spans="3:16" ht="13.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</row>
    <row r="928" spans="3:16" ht="13.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</row>
    <row r="929" spans="3:16" ht="13.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</row>
    <row r="930" spans="3:16" ht="13.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</row>
    <row r="931" spans="3:16" ht="13.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</row>
    <row r="932" spans="3:16" ht="13.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</row>
    <row r="933" spans="3:16" ht="13.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</row>
    <row r="934" spans="3:16" ht="13.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</row>
    <row r="935" spans="3:16" ht="13.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</row>
    <row r="936" spans="3:16" ht="13.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</row>
    <row r="937" spans="3:16" ht="13.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</row>
    <row r="938" spans="3:16" ht="13.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</row>
    <row r="939" spans="3:16" ht="13.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</row>
    <row r="940" spans="3:16" ht="13.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</row>
    <row r="941" spans="3:16" ht="13.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</row>
    <row r="942" spans="3:16" ht="13.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</row>
    <row r="943" spans="3:16" ht="13.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</row>
    <row r="944" spans="3:16" ht="13.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</row>
    <row r="945" spans="3:16" ht="13.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</row>
    <row r="946" spans="3:16" ht="13.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</row>
    <row r="947" spans="3:16" ht="13.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</row>
    <row r="948" spans="3:16" ht="13.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</row>
    <row r="949" spans="3:16" ht="13.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</row>
    <row r="950" spans="3:16" ht="13.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</row>
    <row r="951" spans="3:16" ht="13.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</row>
    <row r="952" spans="3:16" ht="13.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</row>
    <row r="953" spans="3:16" ht="13.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</row>
    <row r="954" spans="3:16" ht="13.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</row>
    <row r="955" spans="3:16" ht="13.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</row>
    <row r="956" spans="3:16" ht="13.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</row>
    <row r="957" spans="3:16" ht="13.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</row>
    <row r="958" spans="3:16" ht="13.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</row>
    <row r="959" spans="3:16" ht="13.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</row>
    <row r="960" spans="3:16" ht="13.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</row>
    <row r="961" spans="3:16" ht="13.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</row>
    <row r="962" spans="3:16" ht="13.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</row>
    <row r="963" spans="3:16" ht="13.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</row>
    <row r="964" spans="3:16" ht="13.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</row>
    <row r="965" spans="3:16" ht="13.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</row>
    <row r="966" spans="3:16" ht="13.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</row>
    <row r="967" spans="3:16" ht="13.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</row>
    <row r="968" spans="3:16" ht="13.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</row>
    <row r="969" spans="3:16" ht="13.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</row>
    <row r="970" spans="3:16" ht="13.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</row>
    <row r="971" spans="3:16" ht="13.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</row>
    <row r="972" spans="3:16" ht="13.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</row>
    <row r="973" spans="3:16" ht="13.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</row>
    <row r="974" spans="3:16" ht="13.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</row>
    <row r="975" spans="3:16" ht="13.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</row>
    <row r="976" spans="3:16" ht="13.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</row>
    <row r="977" spans="3:16" ht="13.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</row>
    <row r="978" spans="3:16" ht="13.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</row>
    <row r="979" spans="3:16" ht="13.5" customHeight="1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</row>
    <row r="980" spans="3:16" ht="13.5" customHeight="1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</row>
    <row r="981" spans="3:16" ht="13.5" customHeight="1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</row>
    <row r="982" spans="3:16" ht="13.5" customHeight="1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</row>
    <row r="983" spans="3:16" ht="13.5" customHeight="1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</row>
    <row r="984" spans="3:16" ht="13.5" customHeight="1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</row>
    <row r="985" spans="3:16" ht="13.5" customHeight="1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</row>
    <row r="986" spans="3:16" ht="13.5" customHeight="1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</row>
    <row r="987" spans="3:16" ht="13.5" customHeight="1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</row>
    <row r="988" spans="3:16" ht="13.5" customHeight="1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</row>
    <row r="989" spans="3:16" ht="13.5" customHeight="1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</row>
    <row r="990" spans="3:16" ht="13.5" customHeight="1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</row>
    <row r="991" spans="3:16" ht="13.5" customHeight="1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</row>
    <row r="992" spans="3:16" ht="13.5" customHeight="1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</row>
    <row r="993" spans="3:16" ht="13.5" customHeight="1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</row>
    <row r="994" spans="3:16" ht="13.5" customHeight="1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</row>
    <row r="995" spans="3:16" ht="13.5" customHeight="1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</row>
    <row r="996" spans="3:16" ht="13.5" customHeight="1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</row>
    <row r="997" spans="3:16" ht="13.5" customHeight="1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</row>
    <row r="998" spans="3:16" ht="13.5" customHeight="1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</row>
    <row r="999" spans="3:16" ht="13.5" customHeight="1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</row>
    <row r="1000" spans="3:16" ht="13.5" customHeight="1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</row>
  </sheetData>
  <mergeCells count="8">
    <mergeCell ref="P33:Q33"/>
    <mergeCell ref="P38:Q38"/>
    <mergeCell ref="P48:Q48"/>
    <mergeCell ref="A2:B2"/>
    <mergeCell ref="C2:M2"/>
    <mergeCell ref="P5:Q5"/>
    <mergeCell ref="P14:Q14"/>
    <mergeCell ref="P25:Q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000"/>
  <sheetViews>
    <sheetView workbookViewId="0">
      <pane xSplit="7" ySplit="2" topLeftCell="T3" activePane="bottomRight" state="frozen"/>
      <selection pane="topRight" activeCell="H1" sqref="H1"/>
      <selection pane="bottomLeft" activeCell="A3" sqref="A3"/>
      <selection pane="bottomRight" activeCell="B3" sqref="B3:AC52"/>
    </sheetView>
  </sheetViews>
  <sheetFormatPr defaultColWidth="14.28515625" defaultRowHeight="15" customHeight="1" x14ac:dyDescent="0.2"/>
  <cols>
    <col min="1" max="1" width="4.42578125" customWidth="1"/>
    <col min="2" max="2" width="26.5703125" customWidth="1"/>
    <col min="3" max="3" width="5.7109375" customWidth="1"/>
    <col min="4" max="4" width="9.7109375" customWidth="1"/>
    <col min="5" max="5" width="7.42578125" customWidth="1"/>
    <col min="6" max="6" width="13.28515625" customWidth="1"/>
    <col min="7" max="7" width="5.42578125" customWidth="1"/>
    <col min="8" max="8" width="11.28515625" customWidth="1"/>
    <col min="9" max="9" width="9.7109375" customWidth="1"/>
    <col min="10" max="10" width="29.42578125" customWidth="1"/>
    <col min="11" max="11" width="22.140625" customWidth="1"/>
    <col min="12" max="12" width="4.42578125" customWidth="1"/>
    <col min="13" max="13" width="5.42578125" customWidth="1"/>
    <col min="14" max="14" width="6.42578125" customWidth="1"/>
    <col min="15" max="15" width="4.42578125" customWidth="1"/>
    <col min="16" max="16" width="9.140625" customWidth="1"/>
    <col min="17" max="17" width="8.42578125" customWidth="1"/>
    <col min="18" max="18" width="9.42578125" customWidth="1"/>
    <col min="19" max="19" width="22.5703125" customWidth="1"/>
    <col min="20" max="20" width="11.5703125" customWidth="1"/>
    <col min="21" max="21" width="6.85546875" customWidth="1"/>
    <col min="22" max="22" width="10.28515625" customWidth="1"/>
    <col min="23" max="23" width="13.28515625" customWidth="1"/>
    <col min="24" max="24" width="4.42578125" customWidth="1"/>
    <col min="25" max="25" width="5.42578125" style="31" customWidth="1"/>
    <col min="26" max="26" width="7.42578125" style="33" customWidth="1"/>
    <col min="27" max="27" width="5.28515625" style="94" customWidth="1"/>
    <col min="28" max="28" width="5.42578125" style="32" customWidth="1"/>
    <col min="29" max="29" width="13.140625" style="32" customWidth="1"/>
  </cols>
  <sheetData>
    <row r="1" spans="1:29" ht="45" customHeight="1" x14ac:dyDescent="0.2">
      <c r="A1" s="86" t="s">
        <v>384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 t="s">
        <v>95</v>
      </c>
      <c r="K1" s="20" t="s">
        <v>96</v>
      </c>
      <c r="L1" s="20" t="s">
        <v>97</v>
      </c>
      <c r="M1" s="20" t="s">
        <v>98</v>
      </c>
      <c r="N1" s="20" t="s">
        <v>99</v>
      </c>
      <c r="O1" s="20" t="s">
        <v>100</v>
      </c>
      <c r="P1" s="20" t="s">
        <v>101</v>
      </c>
      <c r="Q1" s="20" t="s">
        <v>102</v>
      </c>
      <c r="R1" s="20" t="s">
        <v>103</v>
      </c>
      <c r="S1" s="20" t="s">
        <v>104</v>
      </c>
      <c r="T1" s="20" t="s">
        <v>105</v>
      </c>
      <c r="U1" s="20" t="s">
        <v>106</v>
      </c>
      <c r="V1" s="20" t="s">
        <v>107</v>
      </c>
      <c r="W1" s="20" t="s">
        <v>108</v>
      </c>
      <c r="X1" s="20" t="s">
        <v>109</v>
      </c>
      <c r="Y1" s="21" t="s">
        <v>36</v>
      </c>
      <c r="Z1" s="88" t="s">
        <v>38</v>
      </c>
      <c r="AA1" s="92" t="s">
        <v>40</v>
      </c>
      <c r="AB1" s="90" t="s">
        <v>42</v>
      </c>
      <c r="AC1" s="90" t="s">
        <v>45</v>
      </c>
    </row>
    <row r="2" spans="1:29" ht="93.75" customHeight="1" x14ac:dyDescent="0.2">
      <c r="A2" s="22" t="s">
        <v>110</v>
      </c>
      <c r="B2" s="23" t="s">
        <v>111</v>
      </c>
      <c r="C2" s="22" t="s">
        <v>112</v>
      </c>
      <c r="D2" s="22" t="s">
        <v>113</v>
      </c>
      <c r="E2" s="22" t="s">
        <v>114</v>
      </c>
      <c r="F2" s="22" t="s">
        <v>115</v>
      </c>
      <c r="G2" s="22" t="s">
        <v>116</v>
      </c>
      <c r="H2" s="24" t="s">
        <v>117</v>
      </c>
      <c r="I2" s="22" t="s">
        <v>118</v>
      </c>
      <c r="J2" s="23" t="s">
        <v>119</v>
      </c>
      <c r="K2" s="23" t="s">
        <v>120</v>
      </c>
      <c r="L2" s="22" t="s">
        <v>121</v>
      </c>
      <c r="M2" s="25" t="s">
        <v>122</v>
      </c>
      <c r="N2" s="22" t="s">
        <v>123</v>
      </c>
      <c r="O2" s="22" t="s">
        <v>124</v>
      </c>
      <c r="P2" s="22" t="s">
        <v>125</v>
      </c>
      <c r="Q2" s="22" t="s">
        <v>126</v>
      </c>
      <c r="R2" s="22" t="s">
        <v>127</v>
      </c>
      <c r="S2" s="22" t="s">
        <v>128</v>
      </c>
      <c r="T2" s="22" t="s">
        <v>129</v>
      </c>
      <c r="U2" s="22" t="s">
        <v>130</v>
      </c>
      <c r="V2" s="22" t="s">
        <v>131</v>
      </c>
      <c r="W2" s="22" t="s">
        <v>132</v>
      </c>
      <c r="X2" s="26" t="s">
        <v>133</v>
      </c>
      <c r="Y2" s="27" t="s">
        <v>134</v>
      </c>
      <c r="Z2" s="87" t="s">
        <v>135</v>
      </c>
      <c r="AA2" s="93" t="s">
        <v>136</v>
      </c>
      <c r="AB2" s="91" t="s">
        <v>137</v>
      </c>
      <c r="AC2" s="91" t="s">
        <v>138</v>
      </c>
    </row>
    <row r="3" spans="1:29" ht="13.5" customHeight="1" x14ac:dyDescent="0.2">
      <c r="A3">
        <v>1</v>
      </c>
      <c r="B3" s="28" t="str">
        <f>UPPER(CONCATENATE(C3," ", D3," ", CLUBDATA!F3))</f>
        <v>MS. ANNIE ABBOTT</v>
      </c>
      <c r="C3" s="28" t="s">
        <v>139</v>
      </c>
      <c r="D3" s="28" t="s">
        <v>140</v>
      </c>
      <c r="E3" s="28"/>
      <c r="F3" s="28" t="s">
        <v>141</v>
      </c>
      <c r="G3" s="28" t="s">
        <v>142</v>
      </c>
      <c r="H3" s="29">
        <v>35699</v>
      </c>
      <c r="I3" s="28" t="s">
        <v>143</v>
      </c>
      <c r="J3" s="28" t="str">
        <f>IF(V:V= "English", LOWER(CONCATENATE(F3, ".",D3, "@pecinow.org")), "None")</f>
        <v>abbott.annie@pecinow.org</v>
      </c>
      <c r="K3" s="28" t="str">
        <f>IF(V:V &lt;&gt; "English",CONCATENATE( UPPER(D3), LOWER(F3),"_",X2), "None")</f>
        <v>None</v>
      </c>
      <c r="L3" s="30">
        <v>205</v>
      </c>
      <c r="M3" s="31">
        <v>94</v>
      </c>
      <c r="N3" s="28" t="s">
        <v>144</v>
      </c>
      <c r="O3" s="28" t="s">
        <v>145</v>
      </c>
      <c r="P3" s="28" t="s">
        <v>146</v>
      </c>
      <c r="Q3" s="28" t="s">
        <v>147</v>
      </c>
      <c r="R3" s="28" t="s">
        <v>148</v>
      </c>
      <c r="S3" s="28" t="s">
        <v>149</v>
      </c>
      <c r="T3" s="28" t="s">
        <v>150</v>
      </c>
      <c r="U3" s="28" t="s">
        <v>151</v>
      </c>
      <c r="V3" t="s">
        <v>152</v>
      </c>
      <c r="W3" s="30" t="s">
        <v>153</v>
      </c>
      <c r="X3" s="32" t="s">
        <v>154</v>
      </c>
      <c r="Y3" s="31">
        <f>CONVERT(L3,"cm","in")</f>
        <v>80.708661417322844</v>
      </c>
      <c r="Z3" s="33">
        <f>CONVERT(M3,"kg", "lbm")</f>
        <v>207.23452645378492</v>
      </c>
      <c r="AA3" s="31">
        <f>'FITNESS TABLE'!A3</f>
        <v>1</v>
      </c>
      <c r="AB3" s="32" t="str">
        <f>VLOOKUP($AA3,'FITNESS TABLE'!$A$2:$C$52,3,0)</f>
        <v>W</v>
      </c>
      <c r="AC3" s="32" t="str">
        <f>IF(AB3="W", "POSTPONE",IF(AB3="U", "EXAMINE",IF(AB3="P", "REFUSE",IF(AB3="F","ADMIT"))))</f>
        <v>POSTPONE</v>
      </c>
    </row>
    <row r="4" spans="1:29" ht="13.5" customHeight="1" x14ac:dyDescent="0.2">
      <c r="A4">
        <v>2</v>
      </c>
      <c r="B4" s="28" t="str">
        <f>UPPER(CONCATENATE(C4," ", D4," ", CLUBDATA!F4))</f>
        <v>MS. AURELIE LIESUCHKE</v>
      </c>
      <c r="C4" s="30" t="s">
        <v>139</v>
      </c>
      <c r="D4" s="30" t="s">
        <v>155</v>
      </c>
      <c r="F4" s="30" t="s">
        <v>156</v>
      </c>
      <c r="H4" s="29">
        <v>33641</v>
      </c>
      <c r="I4" s="30" t="s">
        <v>157</v>
      </c>
      <c r="J4" s="28" t="str">
        <f t="shared" ref="J4:J52" si="0">IF(V:V= "English", LOWER(CONCATENATE(F4, ".",D4, "@pecinow.org")), "None")</f>
        <v>liesuchke.aurelie@pecinow.org</v>
      </c>
      <c r="K4" s="28" t="str">
        <f t="shared" ref="K4:K52" si="1">IF(V:V &lt;&gt; "English",CONCATENATE( UPPER(D4), LOWER(F4),"_",X3), "None")</f>
        <v>None</v>
      </c>
      <c r="L4" s="30">
        <v>205</v>
      </c>
      <c r="M4" s="31">
        <v>84.2</v>
      </c>
      <c r="N4" s="30" t="s">
        <v>158</v>
      </c>
      <c r="O4" s="30" t="s">
        <v>159</v>
      </c>
      <c r="P4" s="30" t="s">
        <v>160</v>
      </c>
      <c r="Q4" s="30" t="s">
        <v>161</v>
      </c>
      <c r="R4" s="30" t="s">
        <v>148</v>
      </c>
      <c r="S4" s="30" t="s">
        <v>162</v>
      </c>
      <c r="T4" s="30" t="s">
        <v>163</v>
      </c>
      <c r="U4" s="30" t="s">
        <v>151</v>
      </c>
      <c r="V4" s="30" t="s">
        <v>152</v>
      </c>
      <c r="W4" s="30" t="s">
        <v>153</v>
      </c>
      <c r="X4" s="32" t="s">
        <v>154</v>
      </c>
      <c r="Y4" s="31">
        <f t="shared" ref="Y4:Y52" si="2">CONVERT(L4,"cm","in")</f>
        <v>80.708661417322844</v>
      </c>
      <c r="Z4" s="33">
        <f t="shared" ref="Z4:Z52" si="3">CONVERT(M4,"kg", "lbm")</f>
        <v>185.62922475966693</v>
      </c>
      <c r="AA4" s="31">
        <f>'FITNESS TABLE'!A4</f>
        <v>2</v>
      </c>
      <c r="AB4" s="32" t="str">
        <f>VLOOKUP($AA4,'FITNESS TABLE'!$A$2:$C$52,3,0)</f>
        <v>W</v>
      </c>
      <c r="AC4" s="32" t="str">
        <f t="shared" ref="AC4:AC52" si="4">IF(AB4="W", "POSTPONE",IF(AB4="U", "EXAMINE",IF(AB4="P", "REFUSE",IF(AB4="F","ADMIT"))))</f>
        <v>POSTPONE</v>
      </c>
    </row>
    <row r="5" spans="1:29" ht="13.5" customHeight="1" x14ac:dyDescent="0.2">
      <c r="A5">
        <v>3</v>
      </c>
      <c r="B5" s="28" t="str">
        <f>UPPER(CONCATENATE(C5," ", D5," ", CLUBDATA!F5))</f>
        <v>SR. TOMAS FILHO</v>
      </c>
      <c r="C5" s="30" t="s">
        <v>164</v>
      </c>
      <c r="D5" s="30" t="s">
        <v>165</v>
      </c>
      <c r="E5" s="30" t="s">
        <v>166</v>
      </c>
      <c r="F5" s="30" t="s">
        <v>167</v>
      </c>
      <c r="H5" s="29">
        <v>25394</v>
      </c>
      <c r="I5" s="30" t="s">
        <v>168</v>
      </c>
      <c r="J5" s="28" t="str">
        <f t="shared" si="0"/>
        <v>None</v>
      </c>
      <c r="K5" s="28" t="str">
        <f t="shared" si="1"/>
        <v>TOMASfilho_US</v>
      </c>
      <c r="L5" s="30">
        <v>185</v>
      </c>
      <c r="M5" s="31">
        <v>52.9</v>
      </c>
      <c r="N5" s="30" t="s">
        <v>169</v>
      </c>
      <c r="O5" s="30" t="s">
        <v>145</v>
      </c>
      <c r="P5" s="30" t="s">
        <v>170</v>
      </c>
      <c r="Q5" s="30" t="s">
        <v>161</v>
      </c>
      <c r="R5" s="30" t="s">
        <v>171</v>
      </c>
      <c r="S5" s="30" t="s">
        <v>172</v>
      </c>
      <c r="T5" s="30" t="s">
        <v>173</v>
      </c>
      <c r="U5" s="30" t="s">
        <v>174</v>
      </c>
      <c r="V5" s="30" t="s">
        <v>175</v>
      </c>
      <c r="W5" s="30" t="s">
        <v>176</v>
      </c>
      <c r="X5" s="32" t="s">
        <v>177</v>
      </c>
      <c r="Y5" s="31">
        <f t="shared" si="2"/>
        <v>72.834645669291348</v>
      </c>
      <c r="Z5" s="33">
        <f t="shared" si="3"/>
        <v>116.62453669580023</v>
      </c>
      <c r="AA5" s="31">
        <f>'FITNESS TABLE'!A5</f>
        <v>3</v>
      </c>
      <c r="AB5" s="32" t="str">
        <f>VLOOKUP($AA5,'FITNESS TABLE'!$A$2:$C$52,3,0)</f>
        <v>W</v>
      </c>
      <c r="AC5" s="32" t="str">
        <f t="shared" si="4"/>
        <v>POSTPONE</v>
      </c>
    </row>
    <row r="6" spans="1:29" ht="13.5" customHeight="1" x14ac:dyDescent="0.2">
      <c r="A6">
        <v>4</v>
      </c>
      <c r="B6" s="28" t="str">
        <f>UPPER(CONCATENATE(C6," ", D6," ", CLUBDATA!F6))</f>
        <v>MS. DARBY CRUICKSHANK</v>
      </c>
      <c r="C6" s="30" t="s">
        <v>139</v>
      </c>
      <c r="D6" s="30" t="s">
        <v>178</v>
      </c>
      <c r="F6" s="30" t="s">
        <v>179</v>
      </c>
      <c r="G6" s="30" t="s">
        <v>164</v>
      </c>
      <c r="H6" s="29">
        <v>27532</v>
      </c>
      <c r="I6" s="30" t="s">
        <v>180</v>
      </c>
      <c r="J6" s="28" t="str">
        <f t="shared" si="0"/>
        <v>cruickshank.darby@pecinow.org</v>
      </c>
      <c r="K6" s="28" t="str">
        <f t="shared" si="1"/>
        <v>None</v>
      </c>
      <c r="L6" s="30">
        <v>175</v>
      </c>
      <c r="M6" s="31">
        <v>48.9</v>
      </c>
      <c r="N6" s="30" t="s">
        <v>144</v>
      </c>
      <c r="O6" s="30" t="s">
        <v>159</v>
      </c>
      <c r="P6" s="30" t="s">
        <v>146</v>
      </c>
      <c r="Q6" s="30" t="s">
        <v>147</v>
      </c>
      <c r="R6" s="30" t="s">
        <v>171</v>
      </c>
      <c r="S6" s="30" t="s">
        <v>181</v>
      </c>
      <c r="T6" s="30" t="s">
        <v>182</v>
      </c>
      <c r="U6" s="30" t="s">
        <v>151</v>
      </c>
      <c r="V6" s="30" t="s">
        <v>152</v>
      </c>
      <c r="W6" s="30" t="s">
        <v>153</v>
      </c>
      <c r="X6" s="32" t="s">
        <v>154</v>
      </c>
      <c r="Y6" s="31">
        <f t="shared" si="2"/>
        <v>68.897637795275585</v>
      </c>
      <c r="Z6" s="33">
        <f t="shared" si="3"/>
        <v>107.80604620840514</v>
      </c>
      <c r="AA6" s="31">
        <f>'FITNESS TABLE'!A6</f>
        <v>4</v>
      </c>
      <c r="AB6" s="32" t="str">
        <f>VLOOKUP($AA6,'FITNESS TABLE'!$A$2:$C$52,3,0)</f>
        <v>W</v>
      </c>
      <c r="AC6" s="32" t="str">
        <f t="shared" si="4"/>
        <v>POSTPONE</v>
      </c>
    </row>
    <row r="7" spans="1:29" ht="13.5" customHeight="1" x14ac:dyDescent="0.2">
      <c r="A7">
        <v>5</v>
      </c>
      <c r="B7" s="28" t="str">
        <f>UPPER(CONCATENATE(C7," ", D7," ", CLUBDATA!F7))</f>
        <v>DR. JAYDON BORER</v>
      </c>
      <c r="C7" s="30" t="s">
        <v>183</v>
      </c>
      <c r="D7" s="30" t="s">
        <v>184</v>
      </c>
      <c r="F7" s="30" t="s">
        <v>185</v>
      </c>
      <c r="G7" s="30" t="s">
        <v>186</v>
      </c>
      <c r="H7" s="29">
        <v>25706</v>
      </c>
      <c r="I7" s="30" t="s">
        <v>180</v>
      </c>
      <c r="J7" s="28" t="str">
        <f t="shared" si="0"/>
        <v>borer.jaydon@pecinow.org</v>
      </c>
      <c r="K7" s="28" t="str">
        <f t="shared" si="1"/>
        <v>None</v>
      </c>
      <c r="L7" s="30">
        <v>168</v>
      </c>
      <c r="M7" s="31">
        <v>84.8</v>
      </c>
      <c r="N7" s="30" t="s">
        <v>187</v>
      </c>
      <c r="O7" s="30" t="s">
        <v>188</v>
      </c>
      <c r="P7" s="30" t="s">
        <v>189</v>
      </c>
      <c r="Q7" s="30" t="s">
        <v>158</v>
      </c>
      <c r="R7" s="30" t="s">
        <v>148</v>
      </c>
      <c r="S7" s="30" t="s">
        <v>190</v>
      </c>
      <c r="T7" s="30" t="s">
        <v>191</v>
      </c>
      <c r="U7" s="30" t="s">
        <v>174</v>
      </c>
      <c r="V7" s="30" t="s">
        <v>152</v>
      </c>
      <c r="W7" s="30" t="s">
        <v>153</v>
      </c>
      <c r="X7" s="32" t="s">
        <v>154</v>
      </c>
      <c r="Y7" s="31">
        <f t="shared" si="2"/>
        <v>66.141732283464577</v>
      </c>
      <c r="Z7" s="33">
        <f t="shared" si="3"/>
        <v>186.95199833277618</v>
      </c>
      <c r="AA7" s="31">
        <f>'FITNESS TABLE'!A7</f>
        <v>5</v>
      </c>
      <c r="AB7" s="32" t="str">
        <f>VLOOKUP($AA7,'FITNESS TABLE'!$A$2:$C$52,3,0)</f>
        <v>W</v>
      </c>
      <c r="AC7" s="32" t="str">
        <f t="shared" si="4"/>
        <v>POSTPONE</v>
      </c>
    </row>
    <row r="8" spans="1:29" ht="13.5" customHeight="1" x14ac:dyDescent="0.2">
      <c r="A8">
        <v>6</v>
      </c>
      <c r="B8" s="28" t="str">
        <f>UPPER(CONCATENATE(C8," ", D8," ", CLUBDATA!F8))</f>
        <v>MR. MORIAH  LYNCH</v>
      </c>
      <c r="C8" s="30" t="s">
        <v>192</v>
      </c>
      <c r="D8" s="30" t="s">
        <v>193</v>
      </c>
      <c r="F8" s="30" t="s">
        <v>194</v>
      </c>
      <c r="H8" s="29">
        <v>33944</v>
      </c>
      <c r="I8" s="30" t="s">
        <v>195</v>
      </c>
      <c r="J8" s="28" t="str">
        <f t="shared" si="0"/>
        <v>lynch.moriah @pecinow.org</v>
      </c>
      <c r="K8" s="28" t="str">
        <f t="shared" si="1"/>
        <v>None</v>
      </c>
      <c r="L8" s="30">
        <v>201</v>
      </c>
      <c r="M8" s="31">
        <v>83.2</v>
      </c>
      <c r="N8" s="30" t="s">
        <v>187</v>
      </c>
      <c r="O8" s="30" t="s">
        <v>159</v>
      </c>
      <c r="P8" s="30" t="s">
        <v>189</v>
      </c>
      <c r="Q8" s="30" t="s">
        <v>147</v>
      </c>
      <c r="R8" s="30" t="s">
        <v>148</v>
      </c>
      <c r="S8" s="30" t="s">
        <v>196</v>
      </c>
      <c r="T8" s="30" t="s">
        <v>173</v>
      </c>
      <c r="U8" s="30" t="s">
        <v>174</v>
      </c>
      <c r="V8" s="30" t="s">
        <v>152</v>
      </c>
      <c r="W8" s="30" t="s">
        <v>153</v>
      </c>
      <c r="X8" s="32" t="s">
        <v>154</v>
      </c>
      <c r="Y8" s="31">
        <f t="shared" si="2"/>
        <v>79.133858267716533</v>
      </c>
      <c r="Z8" s="33">
        <f t="shared" si="3"/>
        <v>183.42460213781814</v>
      </c>
      <c r="AA8" s="31">
        <f>'FITNESS TABLE'!A8</f>
        <v>6</v>
      </c>
      <c r="AB8" s="32" t="str">
        <f>VLOOKUP($AA8,'FITNESS TABLE'!$A$2:$C$52,3,0)</f>
        <v>W</v>
      </c>
      <c r="AC8" s="32" t="str">
        <f t="shared" si="4"/>
        <v>POSTPONE</v>
      </c>
    </row>
    <row r="9" spans="1:29" ht="13.5" customHeight="1" x14ac:dyDescent="0.2">
      <c r="A9">
        <v>7</v>
      </c>
      <c r="B9" s="28" t="str">
        <f>UPPER(CONCATENATE(C9," ", D9," ", CLUBDATA!F9))</f>
        <v>MS. AMIYA EICHMANN</v>
      </c>
      <c r="C9" s="30" t="s">
        <v>139</v>
      </c>
      <c r="D9" s="30" t="s">
        <v>197</v>
      </c>
      <c r="F9" s="30" t="s">
        <v>198</v>
      </c>
      <c r="H9" s="29">
        <v>36370</v>
      </c>
      <c r="I9" s="30" t="s">
        <v>199</v>
      </c>
      <c r="J9" s="28" t="str">
        <f t="shared" si="0"/>
        <v>eichmann.amiya@pecinow.org</v>
      </c>
      <c r="K9" s="28" t="str">
        <f t="shared" si="1"/>
        <v>None</v>
      </c>
      <c r="L9" s="30">
        <v>164</v>
      </c>
      <c r="M9" s="31">
        <v>61.1</v>
      </c>
      <c r="N9" s="30" t="s">
        <v>187</v>
      </c>
      <c r="O9" s="30" t="s">
        <v>188</v>
      </c>
      <c r="P9" s="30" t="s">
        <v>189</v>
      </c>
      <c r="Q9" s="30" t="s">
        <v>158</v>
      </c>
      <c r="R9" s="30" t="s">
        <v>171</v>
      </c>
      <c r="S9" s="30" t="s">
        <v>200</v>
      </c>
      <c r="T9" s="30" t="s">
        <v>201</v>
      </c>
      <c r="U9" s="30" t="s">
        <v>151</v>
      </c>
      <c r="V9" s="30" t="s">
        <v>152</v>
      </c>
      <c r="W9" s="30" t="s">
        <v>153</v>
      </c>
      <c r="X9" s="32" t="s">
        <v>154</v>
      </c>
      <c r="Y9" s="31">
        <f t="shared" si="2"/>
        <v>64.566929133858267</v>
      </c>
      <c r="Z9" s="33">
        <f t="shared" si="3"/>
        <v>134.70244219496018</v>
      </c>
      <c r="AA9" s="31">
        <f>'FITNESS TABLE'!A9</f>
        <v>7</v>
      </c>
      <c r="AB9" s="32" t="str">
        <f>VLOOKUP($AA9,'FITNESS TABLE'!$A$2:$C$52,3,0)</f>
        <v>W</v>
      </c>
      <c r="AC9" s="32" t="str">
        <f t="shared" si="4"/>
        <v>POSTPONE</v>
      </c>
    </row>
    <row r="10" spans="1:29" ht="13.5" customHeight="1" x14ac:dyDescent="0.2">
      <c r="A10">
        <v>8</v>
      </c>
      <c r="B10" s="28" t="str">
        <f>UPPER(CONCATENATE(C10," ", D10," ", CLUBDATA!F10))</f>
        <v>MR. PIERCE RAU</v>
      </c>
      <c r="C10" s="30" t="s">
        <v>192</v>
      </c>
      <c r="D10" s="30" t="s">
        <v>202</v>
      </c>
      <c r="F10" s="30" t="s">
        <v>203</v>
      </c>
      <c r="H10" s="29">
        <v>23141</v>
      </c>
      <c r="I10" s="30" t="s">
        <v>180</v>
      </c>
      <c r="J10" s="28" t="str">
        <f t="shared" si="0"/>
        <v>rau.pierce@pecinow.org</v>
      </c>
      <c r="K10" s="28" t="str">
        <f t="shared" si="1"/>
        <v>None</v>
      </c>
      <c r="L10" s="30">
        <v>191</v>
      </c>
      <c r="M10" s="31">
        <v>105.7</v>
      </c>
      <c r="N10" s="30" t="s">
        <v>169</v>
      </c>
      <c r="O10" s="30" t="s">
        <v>204</v>
      </c>
      <c r="P10" s="30" t="s">
        <v>170</v>
      </c>
      <c r="Q10" s="30" t="s">
        <v>205</v>
      </c>
      <c r="R10" s="30" t="s">
        <v>148</v>
      </c>
      <c r="S10" s="30" t="s">
        <v>206</v>
      </c>
      <c r="T10" s="30" t="s">
        <v>207</v>
      </c>
      <c r="U10" s="30" t="s">
        <v>174</v>
      </c>
      <c r="V10" s="30" t="s">
        <v>152</v>
      </c>
      <c r="W10" s="30" t="s">
        <v>153</v>
      </c>
      <c r="X10" s="32" t="s">
        <v>154</v>
      </c>
      <c r="Y10" s="31">
        <f t="shared" si="2"/>
        <v>75.196850393700785</v>
      </c>
      <c r="Z10" s="33">
        <f t="shared" si="3"/>
        <v>233.02861112941562</v>
      </c>
      <c r="AA10" s="31">
        <f>'FITNESS TABLE'!A10</f>
        <v>8</v>
      </c>
      <c r="AB10" s="32" t="str">
        <f>VLOOKUP($AA10,'FITNESS TABLE'!$A$2:$C$52,3,0)</f>
        <v>W</v>
      </c>
      <c r="AC10" s="32" t="str">
        <f t="shared" si="4"/>
        <v>POSTPONE</v>
      </c>
    </row>
    <row r="11" spans="1:29" ht="13.5" customHeight="1" x14ac:dyDescent="0.2">
      <c r="A11">
        <v>9</v>
      </c>
      <c r="B11" s="28" t="str">
        <f>UPPER(CONCATENATE(C11," ", D11," ", CLUBDATA!F11))</f>
        <v>MS. AMELIA STEVENS</v>
      </c>
      <c r="C11" s="30" t="s">
        <v>139</v>
      </c>
      <c r="D11" s="30" t="s">
        <v>208</v>
      </c>
      <c r="F11" s="30" t="s">
        <v>209</v>
      </c>
      <c r="H11" s="29">
        <v>25965</v>
      </c>
      <c r="I11" s="30" t="s">
        <v>157</v>
      </c>
      <c r="J11" s="28" t="str">
        <f t="shared" si="0"/>
        <v>stevens.amelia@pecinow.org</v>
      </c>
      <c r="K11" s="28" t="str">
        <f t="shared" si="1"/>
        <v>None</v>
      </c>
      <c r="L11" s="30">
        <v>167</v>
      </c>
      <c r="M11" s="31">
        <v>65.3</v>
      </c>
      <c r="N11" s="30" t="s">
        <v>187</v>
      </c>
      <c r="O11" s="30" t="s">
        <v>204</v>
      </c>
      <c r="P11" s="30" t="s">
        <v>189</v>
      </c>
      <c r="Q11" s="30" t="s">
        <v>161</v>
      </c>
      <c r="R11" s="30" t="s">
        <v>148</v>
      </c>
      <c r="S11" s="30" t="s">
        <v>210</v>
      </c>
      <c r="T11" s="30" t="s">
        <v>150</v>
      </c>
      <c r="U11" s="30" t="s">
        <v>151</v>
      </c>
      <c r="V11" s="30" t="s">
        <v>152</v>
      </c>
      <c r="W11" s="30" t="s">
        <v>211</v>
      </c>
      <c r="X11" s="32" t="s">
        <v>212</v>
      </c>
      <c r="Y11" s="31">
        <f t="shared" si="2"/>
        <v>65.748031496062993</v>
      </c>
      <c r="Z11" s="33">
        <f t="shared" si="3"/>
        <v>143.96185720672506</v>
      </c>
      <c r="AA11" s="31">
        <f>'FITNESS TABLE'!A11</f>
        <v>9</v>
      </c>
      <c r="AB11" s="32" t="str">
        <f>VLOOKUP($AA11,'FITNESS TABLE'!$A$2:$C$52,3,0)</f>
        <v>W</v>
      </c>
      <c r="AC11" s="32" t="str">
        <f t="shared" si="4"/>
        <v>POSTPONE</v>
      </c>
    </row>
    <row r="12" spans="1:29" ht="13.5" customHeight="1" x14ac:dyDescent="0.2">
      <c r="A12">
        <v>10</v>
      </c>
      <c r="B12" s="28" t="str">
        <f>UPPER(CONCATENATE(C12," ", D12," ", CLUBDATA!F12))</f>
        <v>MR. TOBY SIMPSON</v>
      </c>
      <c r="C12" s="30" t="s">
        <v>192</v>
      </c>
      <c r="D12" s="30" t="s">
        <v>213</v>
      </c>
      <c r="F12" s="30" t="s">
        <v>214</v>
      </c>
      <c r="H12" s="29">
        <v>23732</v>
      </c>
      <c r="I12" s="30" t="s">
        <v>195</v>
      </c>
      <c r="J12" s="28" t="str">
        <f t="shared" si="0"/>
        <v>simpson.toby@pecinow.org</v>
      </c>
      <c r="K12" s="28" t="str">
        <f t="shared" si="1"/>
        <v>None</v>
      </c>
      <c r="L12" s="30">
        <v>160</v>
      </c>
      <c r="M12" s="31">
        <v>62.9</v>
      </c>
      <c r="N12" s="30" t="s">
        <v>169</v>
      </c>
      <c r="O12" s="30" t="s">
        <v>215</v>
      </c>
      <c r="P12" s="30" t="s">
        <v>170</v>
      </c>
      <c r="Q12" s="30" t="s">
        <v>158</v>
      </c>
      <c r="R12" s="30" t="s">
        <v>171</v>
      </c>
      <c r="S12" s="30" t="s">
        <v>200</v>
      </c>
      <c r="T12" s="30" t="s">
        <v>163</v>
      </c>
      <c r="U12" s="30" t="s">
        <v>174</v>
      </c>
      <c r="V12" s="30" t="s">
        <v>152</v>
      </c>
      <c r="W12" s="30" t="s">
        <v>211</v>
      </c>
      <c r="X12" s="32" t="s">
        <v>212</v>
      </c>
      <c r="Y12" s="31">
        <f t="shared" si="2"/>
        <v>62.99212598425197</v>
      </c>
      <c r="Z12" s="33">
        <f t="shared" si="3"/>
        <v>138.67076291428799</v>
      </c>
      <c r="AA12" s="31">
        <f>'FITNESS TABLE'!A12</f>
        <v>10</v>
      </c>
      <c r="AB12" s="32" t="str">
        <f>VLOOKUP($AA12,'FITNESS TABLE'!$A$2:$C$52,3,0)</f>
        <v>W</v>
      </c>
      <c r="AC12" s="32" t="str">
        <f t="shared" si="4"/>
        <v>POSTPONE</v>
      </c>
    </row>
    <row r="13" spans="1:29" ht="13.5" customHeight="1" x14ac:dyDescent="0.2">
      <c r="A13">
        <v>11</v>
      </c>
      <c r="B13" s="28" t="str">
        <f>UPPER(CONCATENATE(C13," ", D13," ", CLUBDATA!F13))</f>
        <v>SIR ETHAN MURPHY</v>
      </c>
      <c r="C13" s="30" t="s">
        <v>216</v>
      </c>
      <c r="D13" s="30" t="s">
        <v>217</v>
      </c>
      <c r="F13" s="30" t="s">
        <v>218</v>
      </c>
      <c r="H13" s="29">
        <v>31733</v>
      </c>
      <c r="I13" s="30" t="s">
        <v>219</v>
      </c>
      <c r="J13" s="28" t="str">
        <f t="shared" si="0"/>
        <v>murphy.ethan@pecinow.org</v>
      </c>
      <c r="K13" s="28" t="str">
        <f t="shared" si="1"/>
        <v>None</v>
      </c>
      <c r="L13" s="30">
        <v>190</v>
      </c>
      <c r="M13" s="31">
        <v>104.3</v>
      </c>
      <c r="N13" s="30" t="s">
        <v>158</v>
      </c>
      <c r="O13" s="30" t="s">
        <v>215</v>
      </c>
      <c r="P13" s="30" t="s">
        <v>160</v>
      </c>
      <c r="Q13" s="30" t="s">
        <v>205</v>
      </c>
      <c r="R13" s="30" t="s">
        <v>171</v>
      </c>
      <c r="S13" s="30" t="s">
        <v>220</v>
      </c>
      <c r="T13" s="30" t="s">
        <v>221</v>
      </c>
      <c r="U13" s="30" t="s">
        <v>174</v>
      </c>
      <c r="V13" s="30" t="s">
        <v>152</v>
      </c>
      <c r="W13" s="30" t="s">
        <v>211</v>
      </c>
      <c r="X13" s="32" t="s">
        <v>212</v>
      </c>
      <c r="Y13" s="31">
        <f t="shared" si="2"/>
        <v>74.803149606299215</v>
      </c>
      <c r="Z13" s="33">
        <f t="shared" si="3"/>
        <v>229.94213945882731</v>
      </c>
      <c r="AA13" s="31">
        <f>'FITNESS TABLE'!A13</f>
        <v>11</v>
      </c>
      <c r="AB13" s="32" t="str">
        <f>VLOOKUP($AA13,'FITNESS TABLE'!$A$2:$C$52,3,0)</f>
        <v>W</v>
      </c>
      <c r="AC13" s="32" t="str">
        <f t="shared" si="4"/>
        <v>POSTPONE</v>
      </c>
    </row>
    <row r="14" spans="1:29" ht="13.5" customHeight="1" x14ac:dyDescent="0.2">
      <c r="A14">
        <v>12</v>
      </c>
      <c r="B14" s="28" t="str">
        <f>UPPER(CONCATENATE(C14," ", D14," ", CLUBDATA!F14))</f>
        <v>MRS. ASHLEY WOOD</v>
      </c>
      <c r="C14" s="30" t="s">
        <v>222</v>
      </c>
      <c r="D14" s="30" t="s">
        <v>223</v>
      </c>
      <c r="F14" s="30" t="s">
        <v>224</v>
      </c>
      <c r="H14" s="29">
        <v>28412</v>
      </c>
      <c r="I14" s="30" t="s">
        <v>143</v>
      </c>
      <c r="J14" s="28" t="str">
        <f t="shared" si="0"/>
        <v>wood.ashley@pecinow.org</v>
      </c>
      <c r="K14" s="28" t="str">
        <f>IF(V:V &lt;&gt; "English",CONCATENATE( UPPER(D14), LOWER(F14),"_",X13), "None")</f>
        <v>None</v>
      </c>
      <c r="L14" s="30">
        <v>181</v>
      </c>
      <c r="M14" s="31">
        <v>100.7</v>
      </c>
      <c r="N14" s="30" t="s">
        <v>158</v>
      </c>
      <c r="O14" s="30" t="s">
        <v>215</v>
      </c>
      <c r="P14" s="30" t="s">
        <v>160</v>
      </c>
      <c r="Q14" s="30" t="s">
        <v>147</v>
      </c>
      <c r="R14" s="30" t="s">
        <v>171</v>
      </c>
      <c r="S14" s="30" t="s">
        <v>225</v>
      </c>
      <c r="T14" s="30" t="s">
        <v>207</v>
      </c>
      <c r="U14" s="30" t="s">
        <v>151</v>
      </c>
      <c r="V14" s="30" t="s">
        <v>152</v>
      </c>
      <c r="W14" s="30" t="s">
        <v>211</v>
      </c>
      <c r="X14" s="32" t="s">
        <v>212</v>
      </c>
      <c r="Y14" s="31">
        <f t="shared" si="2"/>
        <v>71.259842519685037</v>
      </c>
      <c r="Z14" s="33">
        <f t="shared" si="3"/>
        <v>222.00549802017173</v>
      </c>
      <c r="AA14" s="31">
        <f>'FITNESS TABLE'!A14</f>
        <v>12</v>
      </c>
      <c r="AB14" s="32" t="str">
        <f>VLOOKUP($AA14,'FITNESS TABLE'!$A$2:$C$52,3,0)</f>
        <v>W</v>
      </c>
      <c r="AC14" s="32" t="str">
        <f>IF(AB14="W", "POSTPONE",IF(AB14="U", "EXAMINE",IF(AB14="P", "REFUSE",IF(AB14="F","ADMIT"))))</f>
        <v>POSTPONE</v>
      </c>
    </row>
    <row r="15" spans="1:29" ht="13.5" customHeight="1" x14ac:dyDescent="0.2">
      <c r="A15">
        <v>13</v>
      </c>
      <c r="B15" s="28" t="str">
        <f>UPPER(CONCATENATE(C15," ", D15," ", CLUBDATA!F15))</f>
        <v>MS. MEGAN SCOTT</v>
      </c>
      <c r="C15" s="30" t="s">
        <v>139</v>
      </c>
      <c r="D15" s="30" t="s">
        <v>226</v>
      </c>
      <c r="F15" s="30" t="s">
        <v>227</v>
      </c>
      <c r="H15" s="29">
        <v>28168</v>
      </c>
      <c r="I15" s="30" t="s">
        <v>157</v>
      </c>
      <c r="J15" s="28" t="str">
        <f t="shared" si="0"/>
        <v>scott.megan@pecinow.org</v>
      </c>
      <c r="K15" s="28" t="str">
        <f t="shared" si="1"/>
        <v>None</v>
      </c>
      <c r="L15" s="30">
        <v>183</v>
      </c>
      <c r="M15" s="31">
        <v>70.900000000000006</v>
      </c>
      <c r="N15" s="30" t="s">
        <v>144</v>
      </c>
      <c r="O15" s="30" t="s">
        <v>145</v>
      </c>
      <c r="P15" s="30" t="s">
        <v>146</v>
      </c>
      <c r="Q15" s="30" t="s">
        <v>161</v>
      </c>
      <c r="R15" s="30" t="s">
        <v>171</v>
      </c>
      <c r="S15" s="30" t="s">
        <v>228</v>
      </c>
      <c r="T15" s="30" t="s">
        <v>229</v>
      </c>
      <c r="U15" s="30" t="s">
        <v>151</v>
      </c>
      <c r="V15" s="30" t="s">
        <v>152</v>
      </c>
      <c r="W15" s="30" t="s">
        <v>211</v>
      </c>
      <c r="X15" s="32" t="s">
        <v>212</v>
      </c>
      <c r="Y15" s="31">
        <f t="shared" si="2"/>
        <v>72.047244094488192</v>
      </c>
      <c r="Z15" s="33">
        <f t="shared" si="3"/>
        <v>156.30774388907821</v>
      </c>
      <c r="AA15" s="31">
        <f>'FITNESS TABLE'!A15</f>
        <v>13</v>
      </c>
      <c r="AB15" s="32" t="str">
        <f>VLOOKUP($AA15,'FITNESS TABLE'!$A$2:$C$52,3,0)</f>
        <v>W</v>
      </c>
      <c r="AC15" s="32" t="str">
        <f t="shared" si="4"/>
        <v>POSTPONE</v>
      </c>
    </row>
    <row r="16" spans="1:29" ht="13.5" customHeight="1" x14ac:dyDescent="0.2">
      <c r="A16">
        <v>14</v>
      </c>
      <c r="B16" s="28" t="str">
        <f>UPPER(CONCATENATE(C16," ", D16," ", CLUBDATA!F16))</f>
        <v>HR. HELMUT WEINHAE</v>
      </c>
      <c r="C16" s="30" t="s">
        <v>230</v>
      </c>
      <c r="D16" s="30" t="s">
        <v>231</v>
      </c>
      <c r="F16" s="30" t="s">
        <v>232</v>
      </c>
      <c r="H16" s="29">
        <v>21788</v>
      </c>
      <c r="I16" s="30" t="s">
        <v>233</v>
      </c>
      <c r="J16" s="28" t="str">
        <f t="shared" si="0"/>
        <v>None</v>
      </c>
      <c r="K16" s="28" t="str">
        <f t="shared" si="1"/>
        <v>HELMUTweinhae_GB</v>
      </c>
      <c r="L16" s="30">
        <v>156</v>
      </c>
      <c r="M16" s="31">
        <v>68.3</v>
      </c>
      <c r="N16" s="30" t="s">
        <v>234</v>
      </c>
      <c r="O16" s="30" t="s">
        <v>204</v>
      </c>
      <c r="P16" s="30" t="s">
        <v>235</v>
      </c>
      <c r="Q16" s="30" t="s">
        <v>158</v>
      </c>
      <c r="R16" s="30" t="s">
        <v>171</v>
      </c>
      <c r="S16" s="30" t="s">
        <v>236</v>
      </c>
      <c r="T16" s="30" t="s">
        <v>237</v>
      </c>
      <c r="U16" s="30" t="s">
        <v>174</v>
      </c>
      <c r="V16" s="30" t="s">
        <v>238</v>
      </c>
      <c r="W16" s="30" t="s">
        <v>239</v>
      </c>
      <c r="X16" s="32" t="s">
        <v>240</v>
      </c>
      <c r="Y16" s="31">
        <f t="shared" si="2"/>
        <v>61.417322834645667</v>
      </c>
      <c r="Z16" s="33">
        <f t="shared" si="3"/>
        <v>150.57572507227138</v>
      </c>
      <c r="AA16" s="31">
        <f>'FITNESS TABLE'!A16</f>
        <v>14</v>
      </c>
      <c r="AB16" s="32" t="str">
        <f>VLOOKUP($AA16,'FITNESS TABLE'!$A$2:$C$52,3,0)</f>
        <v>W</v>
      </c>
      <c r="AC16" s="32" t="str">
        <f t="shared" si="4"/>
        <v>POSTPONE</v>
      </c>
    </row>
    <row r="17" spans="1:29" ht="13.5" customHeight="1" x14ac:dyDescent="0.2">
      <c r="A17">
        <v>15</v>
      </c>
      <c r="B17" s="28" t="str">
        <f>UPPER(CONCATENATE(C17," ", D17," ", CLUBDATA!F17))</f>
        <v>PROF. MILENA SCHOTIN</v>
      </c>
      <c r="C17" s="30" t="s">
        <v>241</v>
      </c>
      <c r="D17" s="30" t="s">
        <v>242</v>
      </c>
      <c r="F17" s="30" t="s">
        <v>243</v>
      </c>
      <c r="H17" s="29">
        <v>23804</v>
      </c>
      <c r="I17" s="30" t="s">
        <v>244</v>
      </c>
      <c r="J17" s="28" t="str">
        <f t="shared" si="0"/>
        <v>None</v>
      </c>
      <c r="K17" s="28" t="str">
        <f t="shared" si="1"/>
        <v>MILENAschotin_DE</v>
      </c>
      <c r="L17" s="30">
        <v>156</v>
      </c>
      <c r="M17" s="31">
        <v>105.3</v>
      </c>
      <c r="N17" s="30" t="s">
        <v>234</v>
      </c>
      <c r="O17" s="30" t="s">
        <v>215</v>
      </c>
      <c r="P17" s="30" t="s">
        <v>235</v>
      </c>
      <c r="Q17" s="30" t="s">
        <v>205</v>
      </c>
      <c r="R17" s="30" t="s">
        <v>148</v>
      </c>
      <c r="S17" s="30" t="s">
        <v>245</v>
      </c>
      <c r="T17" s="30" t="s">
        <v>191</v>
      </c>
      <c r="U17" s="30" t="s">
        <v>151</v>
      </c>
      <c r="V17" s="30" t="s">
        <v>238</v>
      </c>
      <c r="W17" s="30" t="s">
        <v>239</v>
      </c>
      <c r="X17" s="32" t="s">
        <v>240</v>
      </c>
      <c r="Y17" s="31">
        <f t="shared" si="2"/>
        <v>61.417322834645667</v>
      </c>
      <c r="Z17" s="33">
        <f t="shared" si="3"/>
        <v>232.14676208067607</v>
      </c>
      <c r="AA17" s="31">
        <f>'FITNESS TABLE'!A17</f>
        <v>15</v>
      </c>
      <c r="AB17" s="32" t="str">
        <f>VLOOKUP($AA17,'FITNESS TABLE'!$A$2:$C$52,3,0)</f>
        <v>W</v>
      </c>
      <c r="AC17" s="32" t="str">
        <f t="shared" si="4"/>
        <v>POSTPONE</v>
      </c>
    </row>
    <row r="18" spans="1:29" ht="13.5" customHeight="1" x14ac:dyDescent="0.2">
      <c r="A18">
        <v>16</v>
      </c>
      <c r="B18" s="28" t="str">
        <f>UPPER(CONCATENATE(C18," ", D18," ", CLUBDATA!F18))</f>
        <v>HR. LOTHAR BIRNBAUM</v>
      </c>
      <c r="C18" s="30" t="s">
        <v>230</v>
      </c>
      <c r="D18" s="30" t="s">
        <v>246</v>
      </c>
      <c r="F18" s="30" t="s">
        <v>247</v>
      </c>
      <c r="H18" s="29">
        <v>25405</v>
      </c>
      <c r="I18" s="30" t="s">
        <v>168</v>
      </c>
      <c r="J18" s="28" t="str">
        <f t="shared" si="0"/>
        <v>None</v>
      </c>
      <c r="K18" s="28" t="str">
        <f t="shared" si="1"/>
        <v>LOTHARbirnbaum_DE</v>
      </c>
      <c r="L18" s="30">
        <v>165</v>
      </c>
      <c r="M18" s="31">
        <v>48.6</v>
      </c>
      <c r="N18" s="30" t="s">
        <v>187</v>
      </c>
      <c r="O18" s="30" t="s">
        <v>215</v>
      </c>
      <c r="P18" s="30" t="s">
        <v>189</v>
      </c>
      <c r="Q18" s="30" t="s">
        <v>158</v>
      </c>
      <c r="R18" s="30" t="s">
        <v>171</v>
      </c>
      <c r="S18" s="30" t="s">
        <v>181</v>
      </c>
      <c r="T18" s="30" t="s">
        <v>163</v>
      </c>
      <c r="U18" s="30" t="s">
        <v>174</v>
      </c>
      <c r="V18" s="30" t="s">
        <v>238</v>
      </c>
      <c r="W18" s="30" t="s">
        <v>239</v>
      </c>
      <c r="X18" s="32" t="s">
        <v>240</v>
      </c>
      <c r="Y18" s="31">
        <f t="shared" si="2"/>
        <v>64.960629921259837</v>
      </c>
      <c r="Z18" s="33">
        <f t="shared" si="3"/>
        <v>107.14465942185051</v>
      </c>
      <c r="AA18" s="31">
        <f>'FITNESS TABLE'!A18</f>
        <v>16</v>
      </c>
      <c r="AB18" s="32" t="str">
        <f>VLOOKUP($AA18,'FITNESS TABLE'!$A$2:$C$52,3,0)</f>
        <v>W</v>
      </c>
      <c r="AC18" s="32" t="str">
        <f t="shared" si="4"/>
        <v>POSTPONE</v>
      </c>
    </row>
    <row r="19" spans="1:29" ht="13.5" customHeight="1" x14ac:dyDescent="0.2">
      <c r="A19">
        <v>17</v>
      </c>
      <c r="B19" s="28" t="str">
        <f>UPPER(CONCATENATE(C19," ", D19," ", CLUBDATA!F19))</f>
        <v>HR. PIETRO STOLZE</v>
      </c>
      <c r="C19" s="30" t="s">
        <v>230</v>
      </c>
      <c r="D19" s="30" t="s">
        <v>248</v>
      </c>
      <c r="F19" s="30" t="s">
        <v>249</v>
      </c>
      <c r="H19" s="29">
        <v>26582</v>
      </c>
      <c r="I19" s="30" t="s">
        <v>143</v>
      </c>
      <c r="J19" s="28" t="str">
        <f t="shared" si="0"/>
        <v>None</v>
      </c>
      <c r="K19" s="28" t="str">
        <f t="shared" si="1"/>
        <v>PIETROstolze_DE</v>
      </c>
      <c r="L19" s="30">
        <v>154</v>
      </c>
      <c r="M19" s="31">
        <v>105.9</v>
      </c>
      <c r="N19" s="30" t="s">
        <v>187</v>
      </c>
      <c r="O19" s="30" t="s">
        <v>145</v>
      </c>
      <c r="P19" s="30" t="s">
        <v>189</v>
      </c>
      <c r="Q19" s="30" t="s">
        <v>161</v>
      </c>
      <c r="R19" s="30" t="s">
        <v>148</v>
      </c>
      <c r="S19" s="30" t="s">
        <v>250</v>
      </c>
      <c r="T19" s="30" t="s">
        <v>150</v>
      </c>
      <c r="U19" s="30" t="s">
        <v>174</v>
      </c>
      <c r="V19" s="30" t="s">
        <v>238</v>
      </c>
      <c r="W19" s="30" t="s">
        <v>239</v>
      </c>
      <c r="X19" s="32" t="s">
        <v>240</v>
      </c>
      <c r="Y19" s="31">
        <f t="shared" si="2"/>
        <v>60.629921259842526</v>
      </c>
      <c r="Z19" s="33">
        <f t="shared" si="3"/>
        <v>233.46953565378536</v>
      </c>
      <c r="AA19" s="31">
        <f>'FITNESS TABLE'!A19</f>
        <v>17</v>
      </c>
      <c r="AB19" s="32" t="str">
        <f>VLOOKUP($AA19,'FITNESS TABLE'!$A$2:$C$52,3,0)</f>
        <v>W</v>
      </c>
      <c r="AC19" s="32" t="str">
        <f t="shared" si="4"/>
        <v>POSTPONE</v>
      </c>
    </row>
    <row r="20" spans="1:29" ht="13.5" customHeight="1" x14ac:dyDescent="0.2">
      <c r="A20">
        <v>18</v>
      </c>
      <c r="B20" s="28" t="str">
        <f>UPPER(CONCATENATE(C20," ", D20," ", CLUBDATA!F20))</f>
        <v>HR. RICHARD  TLUSTEK</v>
      </c>
      <c r="C20" s="30" t="s">
        <v>230</v>
      </c>
      <c r="D20" s="30" t="s">
        <v>251</v>
      </c>
      <c r="F20" s="30" t="s">
        <v>252</v>
      </c>
      <c r="G20" s="30" t="s">
        <v>253</v>
      </c>
      <c r="H20" s="29">
        <v>21793</v>
      </c>
      <c r="I20" s="30" t="s">
        <v>233</v>
      </c>
      <c r="J20" s="28" t="str">
        <f t="shared" si="0"/>
        <v>None</v>
      </c>
      <c r="K20" s="28" t="str">
        <f t="shared" si="1"/>
        <v>RICHARD tlustek_DE</v>
      </c>
      <c r="L20" s="30">
        <v>184</v>
      </c>
      <c r="M20" s="31">
        <v>71.099999999999994</v>
      </c>
      <c r="N20" s="30" t="s">
        <v>187</v>
      </c>
      <c r="O20" s="30" t="s">
        <v>145</v>
      </c>
      <c r="P20" s="30" t="s">
        <v>189</v>
      </c>
      <c r="Q20" s="30" t="s">
        <v>205</v>
      </c>
      <c r="R20" s="30" t="s">
        <v>171</v>
      </c>
      <c r="S20" s="30" t="s">
        <v>254</v>
      </c>
      <c r="T20" s="30" t="s">
        <v>255</v>
      </c>
      <c r="U20" s="30" t="s">
        <v>174</v>
      </c>
      <c r="V20" s="30" t="s">
        <v>238</v>
      </c>
      <c r="W20" s="30" t="s">
        <v>239</v>
      </c>
      <c r="X20" s="32" t="s">
        <v>240</v>
      </c>
      <c r="Y20" s="31">
        <f t="shared" si="2"/>
        <v>72.440944881889763</v>
      </c>
      <c r="Z20" s="33">
        <f t="shared" si="3"/>
        <v>156.74866841344794</v>
      </c>
      <c r="AA20" s="31">
        <f>'FITNESS TABLE'!A20</f>
        <v>18</v>
      </c>
      <c r="AB20" s="32" t="str">
        <f>VLOOKUP($AA20,'FITNESS TABLE'!$A$2:$C$52,3,0)</f>
        <v>W</v>
      </c>
      <c r="AC20" s="32" t="str">
        <f t="shared" si="4"/>
        <v>POSTPONE</v>
      </c>
    </row>
    <row r="21" spans="1:29" ht="13.5" customHeight="1" x14ac:dyDescent="0.2">
      <c r="A21">
        <v>19</v>
      </c>
      <c r="B21" s="28" t="str">
        <f>UPPER(CONCATENATE(C21," ", D21," ", CLUBDATA!F21))</f>
        <v>DR. EARNESTINE RAYNOR</v>
      </c>
      <c r="C21" s="30" t="s">
        <v>183</v>
      </c>
      <c r="D21" s="30" t="s">
        <v>256</v>
      </c>
      <c r="F21" s="30" t="s">
        <v>257</v>
      </c>
      <c r="G21" s="30" t="s">
        <v>142</v>
      </c>
      <c r="H21" s="29">
        <v>28262</v>
      </c>
      <c r="I21" s="30" t="s">
        <v>180</v>
      </c>
      <c r="J21" s="28" t="str">
        <f t="shared" si="0"/>
        <v>raynor.earnestine@pecinow.org</v>
      </c>
      <c r="K21" s="28" t="str">
        <f t="shared" si="1"/>
        <v>None</v>
      </c>
      <c r="L21" s="30">
        <v>155</v>
      </c>
      <c r="M21" s="31">
        <v>70.3</v>
      </c>
      <c r="N21" s="30" t="s">
        <v>187</v>
      </c>
      <c r="O21" s="30" t="s">
        <v>204</v>
      </c>
      <c r="P21" s="30" t="s">
        <v>189</v>
      </c>
      <c r="Q21" s="30" t="s">
        <v>161</v>
      </c>
      <c r="R21" s="30" t="s">
        <v>148</v>
      </c>
      <c r="S21" s="30" t="s">
        <v>258</v>
      </c>
      <c r="T21" s="30" t="s">
        <v>259</v>
      </c>
      <c r="U21" s="30" t="s">
        <v>151</v>
      </c>
      <c r="V21" s="30" t="s">
        <v>152</v>
      </c>
      <c r="W21" s="30" t="s">
        <v>260</v>
      </c>
      <c r="X21" s="32" t="s">
        <v>261</v>
      </c>
      <c r="Y21" s="31">
        <f t="shared" si="2"/>
        <v>61.023622047244096</v>
      </c>
      <c r="Z21" s="33">
        <f t="shared" si="3"/>
        <v>154.98497031596892</v>
      </c>
      <c r="AA21" s="31">
        <f>'FITNESS TABLE'!A21</f>
        <v>19</v>
      </c>
      <c r="AB21" s="32" t="str">
        <f>VLOOKUP($AA21,'FITNESS TABLE'!$A$2:$C$52,3,0)</f>
        <v>F</v>
      </c>
      <c r="AC21" s="32" t="str">
        <f t="shared" si="4"/>
        <v>ADMIT</v>
      </c>
    </row>
    <row r="22" spans="1:29" ht="13.5" customHeight="1" x14ac:dyDescent="0.2">
      <c r="A22">
        <v>20</v>
      </c>
      <c r="B22" s="28" t="str">
        <f>UPPER(CONCATENATE(C22," ", D22," ", CLUBDATA!F22))</f>
        <v>MR. JASON GAYLORD</v>
      </c>
      <c r="C22" s="30" t="s">
        <v>192</v>
      </c>
      <c r="D22" s="30" t="s">
        <v>262</v>
      </c>
      <c r="F22" s="30" t="s">
        <v>263</v>
      </c>
      <c r="H22" s="29">
        <v>27767</v>
      </c>
      <c r="I22" s="30" t="s">
        <v>264</v>
      </c>
      <c r="J22" s="28" t="str">
        <f t="shared" si="0"/>
        <v>gaylord.jason@pecinow.org</v>
      </c>
      <c r="K22" s="28" t="str">
        <f t="shared" si="1"/>
        <v>None</v>
      </c>
      <c r="L22" s="30">
        <v>170</v>
      </c>
      <c r="M22" s="31">
        <v>54.7</v>
      </c>
      <c r="N22" s="30" t="s">
        <v>158</v>
      </c>
      <c r="O22" s="30" t="s">
        <v>159</v>
      </c>
      <c r="P22" s="30" t="s">
        <v>160</v>
      </c>
      <c r="Q22" s="30" t="s">
        <v>161</v>
      </c>
      <c r="R22" s="30" t="s">
        <v>148</v>
      </c>
      <c r="S22" s="30" t="s">
        <v>265</v>
      </c>
      <c r="T22" s="30" t="s">
        <v>266</v>
      </c>
      <c r="U22" s="30" t="s">
        <v>174</v>
      </c>
      <c r="V22" s="30" t="s">
        <v>152</v>
      </c>
      <c r="W22" s="30" t="s">
        <v>260</v>
      </c>
      <c r="X22" s="32" t="s">
        <v>261</v>
      </c>
      <c r="Y22" s="31">
        <f t="shared" si="2"/>
        <v>66.929133858267718</v>
      </c>
      <c r="Z22" s="33">
        <f t="shared" si="3"/>
        <v>120.59285741512804</v>
      </c>
      <c r="AA22" s="31">
        <f>'FITNESS TABLE'!A22</f>
        <v>20</v>
      </c>
      <c r="AB22" s="32" t="str">
        <f>VLOOKUP($AA22,'FITNESS TABLE'!$A$2:$C$52,3,0)</f>
        <v>F</v>
      </c>
      <c r="AC22" s="32" t="str">
        <f t="shared" si="4"/>
        <v>ADMIT</v>
      </c>
    </row>
    <row r="23" spans="1:29" ht="13.5" customHeight="1" x14ac:dyDescent="0.2">
      <c r="A23">
        <v>21</v>
      </c>
      <c r="B23" s="28" t="str">
        <f>UPPER(CONCATENATE(C23," ", D23," ", CLUBDATA!F23))</f>
        <v>MR. KENDRICK SAUER</v>
      </c>
      <c r="C23" s="30" t="s">
        <v>192</v>
      </c>
      <c r="D23" s="30" t="s">
        <v>267</v>
      </c>
      <c r="F23" s="30" t="s">
        <v>268</v>
      </c>
      <c r="H23" s="29">
        <v>35268</v>
      </c>
      <c r="I23" s="30" t="s">
        <v>168</v>
      </c>
      <c r="J23" s="28" t="str">
        <f t="shared" si="0"/>
        <v>sauer.kendrick@pecinow.org</v>
      </c>
      <c r="K23" s="28" t="str">
        <f t="shared" si="1"/>
        <v>None</v>
      </c>
      <c r="L23" s="30">
        <v>161</v>
      </c>
      <c r="M23" s="31">
        <v>100.9</v>
      </c>
      <c r="N23" s="30" t="s">
        <v>187</v>
      </c>
      <c r="O23" s="30" t="s">
        <v>188</v>
      </c>
      <c r="P23" s="30" t="s">
        <v>189</v>
      </c>
      <c r="Q23" s="30" t="s">
        <v>147</v>
      </c>
      <c r="R23" s="30" t="s">
        <v>171</v>
      </c>
      <c r="S23" s="30" t="s">
        <v>269</v>
      </c>
      <c r="T23" s="30" t="s">
        <v>201</v>
      </c>
      <c r="U23" s="30" t="s">
        <v>174</v>
      </c>
      <c r="V23" s="30" t="s">
        <v>152</v>
      </c>
      <c r="W23" s="30" t="s">
        <v>260</v>
      </c>
      <c r="X23" s="32" t="s">
        <v>261</v>
      </c>
      <c r="Y23" s="31">
        <f t="shared" si="2"/>
        <v>63.385826771653548</v>
      </c>
      <c r="Z23" s="33">
        <f t="shared" si="3"/>
        <v>222.44642254454146</v>
      </c>
      <c r="AA23" s="31">
        <f>'FITNESS TABLE'!A23</f>
        <v>21</v>
      </c>
      <c r="AB23" s="32" t="str">
        <f>VLOOKUP($AA23,'FITNESS TABLE'!$A$2:$C$52,3,0)</f>
        <v>F</v>
      </c>
      <c r="AC23" s="32" t="str">
        <f t="shared" si="4"/>
        <v>ADMIT</v>
      </c>
    </row>
    <row r="24" spans="1:29" ht="13.5" customHeight="1" x14ac:dyDescent="0.2">
      <c r="A24">
        <v>22</v>
      </c>
      <c r="B24" s="28" t="str">
        <f>UPPER(CONCATENATE(C24," ", D24," ", CLUBDATA!F24))</f>
        <v>DR. ANNABELL OLSON</v>
      </c>
      <c r="C24" s="30" t="s">
        <v>183</v>
      </c>
      <c r="D24" s="30" t="s">
        <v>270</v>
      </c>
      <c r="F24" s="30" t="s">
        <v>271</v>
      </c>
      <c r="H24" s="29">
        <v>23483</v>
      </c>
      <c r="I24" s="30" t="s">
        <v>272</v>
      </c>
      <c r="J24" s="28" t="str">
        <f t="shared" si="0"/>
        <v>olson.annabell@pecinow.org</v>
      </c>
      <c r="K24" s="28" t="str">
        <f t="shared" si="1"/>
        <v>None</v>
      </c>
      <c r="L24" s="30">
        <v>193</v>
      </c>
      <c r="M24" s="31">
        <v>84.3</v>
      </c>
      <c r="N24" s="30" t="s">
        <v>144</v>
      </c>
      <c r="O24" s="30" t="s">
        <v>204</v>
      </c>
      <c r="P24" s="30" t="s">
        <v>146</v>
      </c>
      <c r="Q24" s="30" t="s">
        <v>147</v>
      </c>
      <c r="R24" s="30" t="s">
        <v>171</v>
      </c>
      <c r="S24" s="30" t="s">
        <v>273</v>
      </c>
      <c r="T24" s="30" t="s">
        <v>163</v>
      </c>
      <c r="U24" s="30" t="s">
        <v>151</v>
      </c>
      <c r="V24" s="30" t="s">
        <v>152</v>
      </c>
      <c r="W24" s="30" t="s">
        <v>260</v>
      </c>
      <c r="X24" s="32" t="s">
        <v>261</v>
      </c>
      <c r="Y24" s="31">
        <f t="shared" si="2"/>
        <v>75.984251968503941</v>
      </c>
      <c r="Z24" s="33">
        <f t="shared" si="3"/>
        <v>185.84968702185179</v>
      </c>
      <c r="AA24" s="31">
        <f>'FITNESS TABLE'!A24</f>
        <v>22</v>
      </c>
      <c r="AB24" s="32" t="str">
        <f>VLOOKUP($AA24,'FITNESS TABLE'!$A$2:$C$52,3,0)</f>
        <v>F</v>
      </c>
      <c r="AC24" s="32" t="str">
        <f t="shared" si="4"/>
        <v>ADMIT</v>
      </c>
    </row>
    <row r="25" spans="1:29" ht="13.5" customHeight="1" x14ac:dyDescent="0.2">
      <c r="A25">
        <v>23</v>
      </c>
      <c r="B25" s="28" t="str">
        <f>UPPER(CONCATENATE(C25," ", D25," ", CLUBDATA!F25))</f>
        <v>DR. JENA UPTON</v>
      </c>
      <c r="C25" s="30" t="s">
        <v>183</v>
      </c>
      <c r="D25" s="30" t="s">
        <v>274</v>
      </c>
      <c r="F25" s="30" t="s">
        <v>275</v>
      </c>
      <c r="H25" s="29">
        <v>20437</v>
      </c>
      <c r="I25" s="30" t="s">
        <v>195</v>
      </c>
      <c r="J25" s="28" t="str">
        <f t="shared" si="0"/>
        <v>upton.jena@pecinow.org</v>
      </c>
      <c r="K25" s="28" t="str">
        <f t="shared" si="1"/>
        <v>None</v>
      </c>
      <c r="L25" s="30">
        <v>164</v>
      </c>
      <c r="M25" s="31">
        <v>66.8</v>
      </c>
      <c r="N25" s="30" t="s">
        <v>187</v>
      </c>
      <c r="O25" s="30" t="s">
        <v>215</v>
      </c>
      <c r="P25" s="30" t="s">
        <v>189</v>
      </c>
      <c r="Q25" s="30" t="s">
        <v>205</v>
      </c>
      <c r="R25" s="30" t="s">
        <v>171</v>
      </c>
      <c r="S25" s="30" t="s">
        <v>276</v>
      </c>
      <c r="T25" s="30" t="s">
        <v>201</v>
      </c>
      <c r="U25" s="30" t="s">
        <v>151</v>
      </c>
      <c r="V25" s="30" t="s">
        <v>152</v>
      </c>
      <c r="W25" s="30" t="s">
        <v>260</v>
      </c>
      <c r="X25" s="32" t="s">
        <v>261</v>
      </c>
      <c r="Y25" s="31">
        <f t="shared" si="2"/>
        <v>64.566929133858267</v>
      </c>
      <c r="Z25" s="33">
        <f t="shared" si="3"/>
        <v>147.26879113949821</v>
      </c>
      <c r="AA25" s="31">
        <f>'FITNESS TABLE'!A25</f>
        <v>23</v>
      </c>
      <c r="AB25" s="32" t="str">
        <f>VLOOKUP($AA25,'FITNESS TABLE'!$A$2:$C$52,3,0)</f>
        <v>F</v>
      </c>
      <c r="AC25" s="32" t="str">
        <f t="shared" si="4"/>
        <v>ADMIT</v>
      </c>
    </row>
    <row r="26" spans="1:29" ht="13.5" customHeight="1" x14ac:dyDescent="0.2">
      <c r="A26">
        <v>24</v>
      </c>
      <c r="B26" s="28" t="str">
        <f>UPPER(CONCATENATE(C26," ", D26," ", CLUBDATA!F26))</f>
        <v>DR. SHANNY BINS</v>
      </c>
      <c r="C26" s="30" t="s">
        <v>183</v>
      </c>
      <c r="D26" s="30" t="s">
        <v>277</v>
      </c>
      <c r="F26" s="30" t="s">
        <v>278</v>
      </c>
      <c r="H26" s="29">
        <v>36400</v>
      </c>
      <c r="I26" s="30" t="s">
        <v>233</v>
      </c>
      <c r="J26" s="28" t="str">
        <f t="shared" si="0"/>
        <v>bins.shanny@pecinow.org</v>
      </c>
      <c r="K26" s="28" t="str">
        <f t="shared" si="1"/>
        <v>None</v>
      </c>
      <c r="L26" s="30">
        <v>206</v>
      </c>
      <c r="M26" s="31">
        <v>59.4</v>
      </c>
      <c r="N26" s="30" t="s">
        <v>169</v>
      </c>
      <c r="O26" s="30" t="s">
        <v>188</v>
      </c>
      <c r="P26" s="30" t="s">
        <v>170</v>
      </c>
      <c r="Q26" s="30" t="s">
        <v>161</v>
      </c>
      <c r="R26" s="30" t="s">
        <v>171</v>
      </c>
      <c r="S26" s="30" t="s">
        <v>279</v>
      </c>
      <c r="T26" s="30" t="s">
        <v>150</v>
      </c>
      <c r="U26" s="30" t="s">
        <v>151</v>
      </c>
      <c r="V26" s="30" t="s">
        <v>152</v>
      </c>
      <c r="W26" s="30" t="s">
        <v>260</v>
      </c>
      <c r="X26" s="32" t="s">
        <v>261</v>
      </c>
      <c r="Y26" s="31">
        <f t="shared" si="2"/>
        <v>81.102362204724415</v>
      </c>
      <c r="Z26" s="33">
        <f t="shared" si="3"/>
        <v>130.95458373781727</v>
      </c>
      <c r="AA26" s="31">
        <f>'FITNESS TABLE'!A26</f>
        <v>24</v>
      </c>
      <c r="AB26" s="32" t="str">
        <f>VLOOKUP($AA26,'FITNESS TABLE'!$A$2:$C$52,3,0)</f>
        <v>F</v>
      </c>
      <c r="AC26" s="32" t="str">
        <f t="shared" si="4"/>
        <v>ADMIT</v>
      </c>
    </row>
    <row r="27" spans="1:29" ht="13.5" customHeight="1" x14ac:dyDescent="0.2">
      <c r="A27">
        <v>25</v>
      </c>
      <c r="B27" s="28" t="str">
        <f>UPPER(CONCATENATE(C27," ", D27," ", CLUBDATA!F27))</f>
        <v>DR. TIA ABSHIRE</v>
      </c>
      <c r="C27" s="30" t="s">
        <v>183</v>
      </c>
      <c r="D27" s="30" t="s">
        <v>280</v>
      </c>
      <c r="F27" s="30" t="s">
        <v>281</v>
      </c>
      <c r="H27" s="29">
        <v>24309</v>
      </c>
      <c r="I27" s="30" t="s">
        <v>168</v>
      </c>
      <c r="J27" s="28" t="str">
        <f t="shared" si="0"/>
        <v>abshire.tia@pecinow.org</v>
      </c>
      <c r="K27" s="28" t="str">
        <f t="shared" si="1"/>
        <v>None</v>
      </c>
      <c r="L27" s="30">
        <v>203</v>
      </c>
      <c r="M27" s="31">
        <v>77.8</v>
      </c>
      <c r="N27" s="30" t="s">
        <v>169</v>
      </c>
      <c r="O27" s="30" t="s">
        <v>204</v>
      </c>
      <c r="P27" s="30" t="s">
        <v>170</v>
      </c>
      <c r="Q27" s="30" t="s">
        <v>158</v>
      </c>
      <c r="R27" s="30" t="s">
        <v>171</v>
      </c>
      <c r="S27" s="30" t="s">
        <v>200</v>
      </c>
      <c r="T27" s="30" t="s">
        <v>259</v>
      </c>
      <c r="U27" s="30" t="s">
        <v>151</v>
      </c>
      <c r="V27" s="30" t="s">
        <v>152</v>
      </c>
      <c r="W27" s="30" t="s">
        <v>260</v>
      </c>
      <c r="X27" s="32" t="s">
        <v>261</v>
      </c>
      <c r="Y27" s="31">
        <f t="shared" si="2"/>
        <v>79.921259842519689</v>
      </c>
      <c r="Z27" s="33">
        <f t="shared" si="3"/>
        <v>171.51963997983475</v>
      </c>
      <c r="AA27" s="31">
        <f>'FITNESS TABLE'!A27</f>
        <v>25</v>
      </c>
      <c r="AB27" s="32" t="str">
        <f>VLOOKUP($AA27,'FITNESS TABLE'!$A$2:$C$52,3,0)</f>
        <v>U</v>
      </c>
      <c r="AC27" s="32" t="str">
        <f t="shared" si="4"/>
        <v>EXAMINE</v>
      </c>
    </row>
    <row r="28" spans="1:29" ht="13.5" customHeight="1" x14ac:dyDescent="0.2">
      <c r="A28">
        <v>26</v>
      </c>
      <c r="B28" s="28" t="str">
        <f>UPPER(CONCATENATE(C28," ", D28," ", CLUBDATA!F28))</f>
        <v>MS. ISABEL RUNOLFSDOTTIR</v>
      </c>
      <c r="C28" s="30" t="s">
        <v>139</v>
      </c>
      <c r="D28" s="30" t="s">
        <v>282</v>
      </c>
      <c r="F28" s="30" t="s">
        <v>283</v>
      </c>
      <c r="H28" s="29">
        <v>28570</v>
      </c>
      <c r="I28" s="30" t="s">
        <v>272</v>
      </c>
      <c r="J28" s="28" t="str">
        <f t="shared" si="0"/>
        <v>runolfsdottir.isabel@pecinow.org</v>
      </c>
      <c r="K28" s="28" t="str">
        <f t="shared" si="1"/>
        <v>None</v>
      </c>
      <c r="L28" s="30">
        <v>201</v>
      </c>
      <c r="M28" s="31">
        <v>85.9</v>
      </c>
      <c r="N28" s="30" t="s">
        <v>187</v>
      </c>
      <c r="O28" s="30" t="s">
        <v>284</v>
      </c>
      <c r="P28" s="30" t="s">
        <v>189</v>
      </c>
      <c r="Q28" s="30" t="s">
        <v>161</v>
      </c>
      <c r="R28" s="30" t="s">
        <v>148</v>
      </c>
      <c r="S28" s="30" t="s">
        <v>149</v>
      </c>
      <c r="T28" s="30" t="s">
        <v>182</v>
      </c>
      <c r="U28" s="30" t="s">
        <v>151</v>
      </c>
      <c r="V28" s="30" t="s">
        <v>152</v>
      </c>
      <c r="W28" s="30" t="s">
        <v>260</v>
      </c>
      <c r="X28" s="32" t="s">
        <v>261</v>
      </c>
      <c r="Y28" s="31">
        <f t="shared" si="2"/>
        <v>79.133858267716533</v>
      </c>
      <c r="Z28" s="33">
        <f t="shared" si="3"/>
        <v>189.37708321680984</v>
      </c>
      <c r="AA28" s="31">
        <f>'FITNESS TABLE'!A28</f>
        <v>26</v>
      </c>
      <c r="AB28" s="32" t="str">
        <f>VLOOKUP($AA28,'FITNESS TABLE'!$A$2:$C$52,3,0)</f>
        <v>U</v>
      </c>
      <c r="AC28" s="32" t="str">
        <f t="shared" si="4"/>
        <v>EXAMINE</v>
      </c>
    </row>
    <row r="29" spans="1:29" ht="13.5" customHeight="1" x14ac:dyDescent="0.2">
      <c r="A29">
        <v>27</v>
      </c>
      <c r="B29" s="28" t="str">
        <f>UPPER(CONCATENATE(C29," ", D29," ", CLUBDATA!F29))</f>
        <v>HR. BARNEY WESACK</v>
      </c>
      <c r="C29" s="30" t="s">
        <v>230</v>
      </c>
      <c r="D29" s="30" t="s">
        <v>285</v>
      </c>
      <c r="F29" s="30" t="s">
        <v>286</v>
      </c>
      <c r="G29" s="30" t="s">
        <v>253</v>
      </c>
      <c r="H29" s="29">
        <v>25767</v>
      </c>
      <c r="I29" s="30" t="s">
        <v>168</v>
      </c>
      <c r="J29" s="28" t="str">
        <f t="shared" si="0"/>
        <v>None</v>
      </c>
      <c r="K29" s="28" t="str">
        <f t="shared" si="1"/>
        <v>BARNEYwesack_OZ</v>
      </c>
      <c r="L29" s="30">
        <v>199</v>
      </c>
      <c r="M29" s="31">
        <v>93.4</v>
      </c>
      <c r="N29" s="30" t="s">
        <v>169</v>
      </c>
      <c r="O29" s="30" t="s">
        <v>284</v>
      </c>
      <c r="P29" s="30" t="s">
        <v>170</v>
      </c>
      <c r="Q29" s="30" t="s">
        <v>147</v>
      </c>
      <c r="R29" s="30" t="s">
        <v>148</v>
      </c>
      <c r="S29" s="30" t="s">
        <v>287</v>
      </c>
      <c r="T29" s="30" t="s">
        <v>229</v>
      </c>
      <c r="U29" s="30" t="s">
        <v>174</v>
      </c>
      <c r="V29" s="30" t="s">
        <v>238</v>
      </c>
      <c r="W29" s="30" t="s">
        <v>288</v>
      </c>
      <c r="X29" s="32" t="s">
        <v>289</v>
      </c>
      <c r="Y29" s="31">
        <f t="shared" si="2"/>
        <v>78.346456692913392</v>
      </c>
      <c r="Z29" s="33">
        <f t="shared" si="3"/>
        <v>205.91175288067566</v>
      </c>
      <c r="AA29" s="31">
        <f>'FITNESS TABLE'!A29</f>
        <v>27</v>
      </c>
      <c r="AB29" s="32" t="str">
        <f>VLOOKUP($AA29,'FITNESS TABLE'!$A$2:$C$52,3,0)</f>
        <v>U</v>
      </c>
      <c r="AC29" s="32" t="str">
        <f t="shared" si="4"/>
        <v>EXAMINE</v>
      </c>
    </row>
    <row r="30" spans="1:29" ht="13.5" customHeight="1" x14ac:dyDescent="0.2">
      <c r="A30">
        <v>28</v>
      </c>
      <c r="B30" s="28" t="str">
        <f>UPPER(CONCATENATE(C30," ", D30," ", CLUBDATA!F30))</f>
        <v>HR. BARUCH KADE</v>
      </c>
      <c r="C30" s="30" t="s">
        <v>230</v>
      </c>
      <c r="D30" s="30" t="s">
        <v>290</v>
      </c>
      <c r="F30" s="30" t="s">
        <v>291</v>
      </c>
      <c r="H30" s="29">
        <v>30020</v>
      </c>
      <c r="I30" s="30" t="s">
        <v>244</v>
      </c>
      <c r="J30" s="28" t="str">
        <f t="shared" si="0"/>
        <v>None</v>
      </c>
      <c r="K30" s="28" t="str">
        <f t="shared" si="1"/>
        <v>BARUCHkade_AU</v>
      </c>
      <c r="L30" s="30">
        <v>174</v>
      </c>
      <c r="M30" s="31">
        <v>95.5</v>
      </c>
      <c r="N30" s="30" t="s">
        <v>234</v>
      </c>
      <c r="O30" s="30" t="s">
        <v>159</v>
      </c>
      <c r="P30" s="30" t="s">
        <v>235</v>
      </c>
      <c r="Q30" s="30" t="s">
        <v>292</v>
      </c>
      <c r="R30" s="30" t="s">
        <v>171</v>
      </c>
      <c r="S30" s="30" t="s">
        <v>228</v>
      </c>
      <c r="T30" s="30" t="s">
        <v>173</v>
      </c>
      <c r="U30" s="30" t="s">
        <v>174</v>
      </c>
      <c r="V30" s="30" t="s">
        <v>238</v>
      </c>
      <c r="W30" s="30" t="s">
        <v>288</v>
      </c>
      <c r="X30" s="32" t="s">
        <v>289</v>
      </c>
      <c r="Y30" s="31">
        <f t="shared" si="2"/>
        <v>68.503937007874015</v>
      </c>
      <c r="Z30" s="33">
        <f t="shared" si="3"/>
        <v>210.54146038655807</v>
      </c>
      <c r="AA30" s="31">
        <f>'FITNESS TABLE'!A30</f>
        <v>28</v>
      </c>
      <c r="AB30" s="32" t="str">
        <f>VLOOKUP($AA30,'FITNESS TABLE'!$A$2:$C$52,3,0)</f>
        <v>U</v>
      </c>
      <c r="AC30" s="32" t="str">
        <f t="shared" si="4"/>
        <v>EXAMINE</v>
      </c>
    </row>
    <row r="31" spans="1:29" ht="13.5" customHeight="1" x14ac:dyDescent="0.2">
      <c r="A31">
        <v>29</v>
      </c>
      <c r="B31" s="28" t="str">
        <f>UPPER(CONCATENATE(C31," ", D31," ", CLUBDATA!F31))</f>
        <v>PROF. LIESBETH ROSEMANN</v>
      </c>
      <c r="C31" s="30" t="s">
        <v>241</v>
      </c>
      <c r="D31" s="30" t="s">
        <v>293</v>
      </c>
      <c r="F31" s="30" t="s">
        <v>294</v>
      </c>
      <c r="G31" s="30" t="s">
        <v>295</v>
      </c>
      <c r="H31" s="29">
        <v>34361</v>
      </c>
      <c r="I31" s="30" t="s">
        <v>157</v>
      </c>
      <c r="J31" s="28" t="str">
        <f t="shared" si="0"/>
        <v>None</v>
      </c>
      <c r="K31" s="28" t="str">
        <f t="shared" si="1"/>
        <v>LIESBETHrosemann_AU</v>
      </c>
      <c r="L31" s="30">
        <v>206</v>
      </c>
      <c r="M31" s="31">
        <v>52.2</v>
      </c>
      <c r="N31" s="30" t="s">
        <v>187</v>
      </c>
      <c r="O31" s="30" t="s">
        <v>215</v>
      </c>
      <c r="P31" s="30" t="s">
        <v>189</v>
      </c>
      <c r="Q31" s="30" t="s">
        <v>161</v>
      </c>
      <c r="R31" s="30" t="s">
        <v>171</v>
      </c>
      <c r="S31" s="30" t="s">
        <v>200</v>
      </c>
      <c r="T31" s="30" t="s">
        <v>237</v>
      </c>
      <c r="U31" s="30" t="s">
        <v>151</v>
      </c>
      <c r="V31" s="30" t="s">
        <v>238</v>
      </c>
      <c r="W31" s="30" t="s">
        <v>288</v>
      </c>
      <c r="X31" s="32" t="s">
        <v>289</v>
      </c>
      <c r="Y31" s="31">
        <f t="shared" si="2"/>
        <v>81.102362204724415</v>
      </c>
      <c r="Z31" s="33">
        <f t="shared" si="3"/>
        <v>115.08130086050609</v>
      </c>
      <c r="AA31" s="31">
        <f>'FITNESS TABLE'!A31</f>
        <v>29</v>
      </c>
      <c r="AB31" s="32" t="str">
        <f>VLOOKUP($AA31,'FITNESS TABLE'!$A$2:$C$52,3,0)</f>
        <v>U</v>
      </c>
      <c r="AC31" s="32" t="str">
        <f t="shared" si="4"/>
        <v>EXAMINE</v>
      </c>
    </row>
    <row r="32" spans="1:29" ht="13.5" customHeight="1" x14ac:dyDescent="0.2">
      <c r="A32">
        <v>30</v>
      </c>
      <c r="B32" s="28" t="str">
        <f>UPPER(CONCATENATE(C32," ", D32," ", CLUBDATA!F32))</f>
        <v>MME. VALENTINE MOREAU</v>
      </c>
      <c r="C32" s="30" t="s">
        <v>296</v>
      </c>
      <c r="D32" s="30" t="s">
        <v>297</v>
      </c>
      <c r="F32" s="30" t="s">
        <v>298</v>
      </c>
      <c r="H32" s="29">
        <v>29137</v>
      </c>
      <c r="I32" s="30" t="s">
        <v>143</v>
      </c>
      <c r="J32" s="28" t="str">
        <f t="shared" si="0"/>
        <v>None</v>
      </c>
      <c r="K32" s="28" t="str">
        <f t="shared" si="1"/>
        <v>VALENTINEmoreau_AU</v>
      </c>
      <c r="L32" s="30">
        <v>147</v>
      </c>
      <c r="M32" s="31">
        <v>74.599999999999994</v>
      </c>
      <c r="N32" s="30" t="s">
        <v>187</v>
      </c>
      <c r="O32" s="30" t="s">
        <v>284</v>
      </c>
      <c r="P32" s="30" t="s">
        <v>189</v>
      </c>
      <c r="Q32" s="30" t="s">
        <v>158</v>
      </c>
      <c r="R32" s="30" t="s">
        <v>171</v>
      </c>
      <c r="S32" s="30" t="s">
        <v>299</v>
      </c>
      <c r="T32" s="30" t="s">
        <v>221</v>
      </c>
      <c r="U32" s="30" t="s">
        <v>151</v>
      </c>
      <c r="V32" s="30" t="s">
        <v>300</v>
      </c>
      <c r="W32" s="30" t="s">
        <v>301</v>
      </c>
      <c r="X32" s="32" t="s">
        <v>302</v>
      </c>
      <c r="Y32" s="31">
        <f t="shared" si="2"/>
        <v>57.874015748031496</v>
      </c>
      <c r="Z32" s="33">
        <f t="shared" si="3"/>
        <v>164.46484758991866</v>
      </c>
      <c r="AA32" s="31">
        <f>'FITNESS TABLE'!A32</f>
        <v>30</v>
      </c>
      <c r="AB32" s="32" t="str">
        <f>VLOOKUP($AA32,'FITNESS TABLE'!$A$2:$C$52,3,0)</f>
        <v>U</v>
      </c>
      <c r="AC32" s="32" t="str">
        <f t="shared" si="4"/>
        <v>EXAMINE</v>
      </c>
    </row>
    <row r="33" spans="1:29" ht="13.5" customHeight="1" x14ac:dyDescent="0.2">
      <c r="A33">
        <v>31</v>
      </c>
      <c r="B33" s="28" t="str">
        <f>UPPER(CONCATENATE(C33," ", D33," ", CLUBDATA!F33))</f>
        <v>MME. PAULETTE DURAND</v>
      </c>
      <c r="C33" s="30" t="s">
        <v>296</v>
      </c>
      <c r="D33" s="30" t="s">
        <v>303</v>
      </c>
      <c r="F33" s="30" t="s">
        <v>304</v>
      </c>
      <c r="H33" s="29">
        <v>32867</v>
      </c>
      <c r="I33" s="30" t="s">
        <v>264</v>
      </c>
      <c r="J33" s="28" t="str">
        <f t="shared" si="0"/>
        <v>None</v>
      </c>
      <c r="K33" s="28" t="str">
        <f t="shared" si="1"/>
        <v>PAULETTEdurand_FR</v>
      </c>
      <c r="L33" s="30">
        <v>180</v>
      </c>
      <c r="M33" s="31">
        <v>81.7</v>
      </c>
      <c r="N33" s="30" t="s">
        <v>169</v>
      </c>
      <c r="O33" s="30" t="s">
        <v>159</v>
      </c>
      <c r="P33" s="30" t="s">
        <v>170</v>
      </c>
      <c r="Q33" s="30" t="s">
        <v>292</v>
      </c>
      <c r="R33" s="30" t="s">
        <v>148</v>
      </c>
      <c r="S33" s="30" t="s">
        <v>287</v>
      </c>
      <c r="T33" s="30" t="s">
        <v>182</v>
      </c>
      <c r="U33" s="30" t="s">
        <v>151</v>
      </c>
      <c r="V33" s="30" t="s">
        <v>300</v>
      </c>
      <c r="W33" s="30" t="s">
        <v>301</v>
      </c>
      <c r="X33" s="32" t="s">
        <v>302</v>
      </c>
      <c r="Y33" s="31">
        <f t="shared" si="2"/>
        <v>70.866141732283467</v>
      </c>
      <c r="Z33" s="33">
        <f t="shared" si="3"/>
        <v>180.11766820504499</v>
      </c>
      <c r="AA33" s="31">
        <f>'FITNESS TABLE'!A33</f>
        <v>31</v>
      </c>
      <c r="AB33" s="32" t="str">
        <f>VLOOKUP($AA33,'FITNESS TABLE'!$A$2:$C$52,3,0)</f>
        <v>P</v>
      </c>
      <c r="AC33" s="32" t="str">
        <f t="shared" si="4"/>
        <v>REFUSE</v>
      </c>
    </row>
    <row r="34" spans="1:29" ht="13.5" customHeight="1" x14ac:dyDescent="0.2">
      <c r="A34">
        <v>32</v>
      </c>
      <c r="B34" s="28" t="str">
        <f>UPPER(CONCATENATE(C34," ", D34," ", CLUBDATA!F34))</f>
        <v>MME. LAURE-ALIX CHEVALIER</v>
      </c>
      <c r="C34" s="30" t="s">
        <v>296</v>
      </c>
      <c r="D34" s="30" t="s">
        <v>305</v>
      </c>
      <c r="F34" s="30" t="s">
        <v>306</v>
      </c>
      <c r="H34" s="29">
        <v>25925</v>
      </c>
      <c r="I34" s="30" t="s">
        <v>264</v>
      </c>
      <c r="J34" s="28" t="str">
        <f t="shared" si="0"/>
        <v>None</v>
      </c>
      <c r="K34" s="28" t="str">
        <f t="shared" si="1"/>
        <v>LAURE-ALIXchevalier_FR</v>
      </c>
      <c r="L34" s="30">
        <v>181</v>
      </c>
      <c r="M34" s="31">
        <v>78.099999999999994</v>
      </c>
      <c r="N34" s="30" t="s">
        <v>187</v>
      </c>
      <c r="O34" s="30" t="s">
        <v>215</v>
      </c>
      <c r="P34" s="30" t="s">
        <v>189</v>
      </c>
      <c r="Q34" s="30" t="s">
        <v>158</v>
      </c>
      <c r="R34" s="30" t="s">
        <v>171</v>
      </c>
      <c r="S34" s="30" t="s">
        <v>276</v>
      </c>
      <c r="T34" s="30" t="s">
        <v>307</v>
      </c>
      <c r="U34" s="30" t="s">
        <v>151</v>
      </c>
      <c r="V34" s="30" t="s">
        <v>300</v>
      </c>
      <c r="W34" s="30" t="s">
        <v>301</v>
      </c>
      <c r="X34" s="32" t="s">
        <v>302</v>
      </c>
      <c r="Y34" s="31">
        <f t="shared" si="2"/>
        <v>71.259842519685037</v>
      </c>
      <c r="Z34" s="33">
        <f t="shared" si="3"/>
        <v>172.18102676638938</v>
      </c>
      <c r="AA34" s="31">
        <f>'FITNESS TABLE'!A34</f>
        <v>32</v>
      </c>
      <c r="AB34" s="32" t="str">
        <f>VLOOKUP($AA34,'FITNESS TABLE'!$A$2:$C$52,3,0)</f>
        <v>P</v>
      </c>
      <c r="AC34" s="32" t="str">
        <f t="shared" si="4"/>
        <v>REFUSE</v>
      </c>
    </row>
    <row r="35" spans="1:29" ht="13.5" customHeight="1" x14ac:dyDescent="0.2">
      <c r="A35">
        <v>33</v>
      </c>
      <c r="B35" s="28" t="str">
        <f>UPPER(CONCATENATE(C35," ", D35," ", CLUBDATA!F35))</f>
        <v>M. CLAUDE TOUSSAINT</v>
      </c>
      <c r="C35" s="30" t="s">
        <v>308</v>
      </c>
      <c r="D35" s="30" t="s">
        <v>309</v>
      </c>
      <c r="F35" s="30" t="s">
        <v>310</v>
      </c>
      <c r="H35" s="29">
        <v>29529</v>
      </c>
      <c r="I35" s="30" t="s">
        <v>219</v>
      </c>
      <c r="J35" s="28" t="str">
        <f t="shared" si="0"/>
        <v>None</v>
      </c>
      <c r="K35" s="28" t="str">
        <f t="shared" si="1"/>
        <v>CLAUDEtoussaint_FR</v>
      </c>
      <c r="L35" s="30">
        <v>149</v>
      </c>
      <c r="M35" s="31">
        <v>57.1</v>
      </c>
      <c r="N35" s="30" t="s">
        <v>144</v>
      </c>
      <c r="O35" s="30" t="s">
        <v>215</v>
      </c>
      <c r="P35" s="30" t="s">
        <v>146</v>
      </c>
      <c r="Q35" s="30" t="s">
        <v>161</v>
      </c>
      <c r="R35" s="30" t="s">
        <v>148</v>
      </c>
      <c r="S35" s="30" t="s">
        <v>311</v>
      </c>
      <c r="T35" s="30" t="s">
        <v>191</v>
      </c>
      <c r="U35" s="30" t="s">
        <v>174</v>
      </c>
      <c r="V35" s="30" t="s">
        <v>300</v>
      </c>
      <c r="W35" s="30" t="s">
        <v>301</v>
      </c>
      <c r="X35" s="32" t="s">
        <v>302</v>
      </c>
      <c r="Y35" s="31">
        <f t="shared" si="2"/>
        <v>58.661417322834652</v>
      </c>
      <c r="Z35" s="33">
        <f t="shared" si="3"/>
        <v>125.88395170756509</v>
      </c>
      <c r="AA35" s="31">
        <f>'FITNESS TABLE'!A35</f>
        <v>33</v>
      </c>
      <c r="AB35" s="32" t="str">
        <f>VLOOKUP($AA35,'FITNESS TABLE'!$A$2:$C$52,3,0)</f>
        <v>P</v>
      </c>
      <c r="AC35" s="32" t="str">
        <f t="shared" si="4"/>
        <v>REFUSE</v>
      </c>
    </row>
    <row r="36" spans="1:29" ht="13.5" customHeight="1" x14ac:dyDescent="0.2">
      <c r="A36">
        <v>34</v>
      </c>
      <c r="B36" s="28" t="str">
        <f>UPPER(CONCATENATE(C36," ", D36," ", CLUBDATA!F36))</f>
        <v>M. VICTOR LENOIR</v>
      </c>
      <c r="C36" s="30" t="s">
        <v>308</v>
      </c>
      <c r="D36" s="30" t="s">
        <v>312</v>
      </c>
      <c r="F36" s="30" t="s">
        <v>313</v>
      </c>
      <c r="H36" s="29">
        <v>29875</v>
      </c>
      <c r="I36" s="30" t="s">
        <v>143</v>
      </c>
      <c r="J36" s="28" t="str">
        <f t="shared" si="0"/>
        <v>None</v>
      </c>
      <c r="K36" s="28" t="str">
        <f t="shared" si="1"/>
        <v>VICTORlenoir_FR</v>
      </c>
      <c r="L36" s="30">
        <v>146</v>
      </c>
      <c r="M36" s="31">
        <v>56</v>
      </c>
      <c r="N36" s="30" t="s">
        <v>187</v>
      </c>
      <c r="O36" s="30" t="s">
        <v>284</v>
      </c>
      <c r="P36" s="30" t="s">
        <v>189</v>
      </c>
      <c r="Q36" s="30" t="s">
        <v>158</v>
      </c>
      <c r="R36" s="30" t="s">
        <v>171</v>
      </c>
      <c r="S36" s="30" t="s">
        <v>269</v>
      </c>
      <c r="T36" s="30" t="s">
        <v>255</v>
      </c>
      <c r="U36" s="30" t="s">
        <v>174</v>
      </c>
      <c r="V36" s="30" t="s">
        <v>300</v>
      </c>
      <c r="W36" s="30" t="s">
        <v>301</v>
      </c>
      <c r="X36" s="32" t="s">
        <v>302</v>
      </c>
      <c r="Y36" s="31">
        <f t="shared" si="2"/>
        <v>57.480314960629926</v>
      </c>
      <c r="Z36" s="33">
        <f t="shared" si="3"/>
        <v>123.45886682353144</v>
      </c>
      <c r="AA36" s="31">
        <f>'FITNESS TABLE'!A36</f>
        <v>34</v>
      </c>
      <c r="AB36" s="32" t="str">
        <f>VLOOKUP($AA36,'FITNESS TABLE'!$A$2:$C$52,3,0)</f>
        <v>P</v>
      </c>
      <c r="AC36" s="32" t="str">
        <f t="shared" si="4"/>
        <v>REFUSE</v>
      </c>
    </row>
    <row r="37" spans="1:29" ht="13.5" customHeight="1" x14ac:dyDescent="0.2">
      <c r="A37">
        <v>35</v>
      </c>
      <c r="B37" s="28" t="str">
        <f>UPPER(CONCATENATE(C37," ", D37," ", CLUBDATA!F37))</f>
        <v>M. ARTHUR LENOIR</v>
      </c>
      <c r="C37" s="30" t="s">
        <v>308</v>
      </c>
      <c r="D37" s="30" t="s">
        <v>314</v>
      </c>
      <c r="F37" s="30" t="s">
        <v>313</v>
      </c>
      <c r="H37" s="29">
        <v>20300</v>
      </c>
      <c r="I37" s="30" t="s">
        <v>199</v>
      </c>
      <c r="J37" s="28" t="str">
        <f t="shared" si="0"/>
        <v>None</v>
      </c>
      <c r="K37" s="28" t="str">
        <f t="shared" si="1"/>
        <v>ARTHURlenoir_FR</v>
      </c>
      <c r="L37" s="30">
        <v>189</v>
      </c>
      <c r="M37" s="31">
        <v>88.6</v>
      </c>
      <c r="N37" s="30" t="s">
        <v>169</v>
      </c>
      <c r="O37" s="30" t="s">
        <v>215</v>
      </c>
      <c r="P37" s="30" t="s">
        <v>170</v>
      </c>
      <c r="Q37" s="30" t="s">
        <v>158</v>
      </c>
      <c r="R37" s="30" t="s">
        <v>171</v>
      </c>
      <c r="S37" s="30" t="s">
        <v>315</v>
      </c>
      <c r="T37" s="30" t="s">
        <v>182</v>
      </c>
      <c r="U37" s="30" t="s">
        <v>174</v>
      </c>
      <c r="V37" s="30" t="s">
        <v>300</v>
      </c>
      <c r="W37" s="30" t="s">
        <v>301</v>
      </c>
      <c r="X37" s="32" t="s">
        <v>302</v>
      </c>
      <c r="Y37" s="31">
        <f t="shared" si="2"/>
        <v>74.409448818897644</v>
      </c>
      <c r="Z37" s="33">
        <f t="shared" si="3"/>
        <v>195.3295642958015</v>
      </c>
      <c r="AA37" s="31">
        <f>'FITNESS TABLE'!A37</f>
        <v>35</v>
      </c>
      <c r="AB37" s="32" t="str">
        <f>VLOOKUP($AA37,'FITNESS TABLE'!$A$2:$C$52,3,0)</f>
        <v>P</v>
      </c>
      <c r="AC37" s="32" t="str">
        <f t="shared" si="4"/>
        <v>REFUSE</v>
      </c>
    </row>
    <row r="38" spans="1:29" ht="13.5" customHeight="1" x14ac:dyDescent="0.2">
      <c r="A38">
        <v>36</v>
      </c>
      <c r="B38" s="28" t="str">
        <f>UPPER(CONCATENATE(C38," ", D38," ", CLUBDATA!F38))</f>
        <v>M. BENJAMIN LEBRUN-BRUN</v>
      </c>
      <c r="C38" s="30" t="s">
        <v>308</v>
      </c>
      <c r="D38" s="30" t="s">
        <v>316</v>
      </c>
      <c r="F38" s="30" t="s">
        <v>317</v>
      </c>
      <c r="H38" s="29">
        <v>27428</v>
      </c>
      <c r="I38" s="30" t="s">
        <v>157</v>
      </c>
      <c r="J38" s="28" t="str">
        <f t="shared" si="0"/>
        <v>None</v>
      </c>
      <c r="K38" s="28" t="str">
        <f t="shared" si="1"/>
        <v>BENJAMINlebrun-brun_FR</v>
      </c>
      <c r="L38" s="30">
        <v>155</v>
      </c>
      <c r="M38" s="31">
        <v>78.2</v>
      </c>
      <c r="N38" s="30" t="s">
        <v>158</v>
      </c>
      <c r="O38" s="30" t="s">
        <v>159</v>
      </c>
      <c r="P38" s="30" t="s">
        <v>160</v>
      </c>
      <c r="Q38" s="30" t="s">
        <v>205</v>
      </c>
      <c r="R38" s="30" t="s">
        <v>171</v>
      </c>
      <c r="S38" s="30" t="s">
        <v>269</v>
      </c>
      <c r="T38" s="30" t="s">
        <v>207</v>
      </c>
      <c r="U38" s="30" t="s">
        <v>174</v>
      </c>
      <c r="V38" s="30" t="s">
        <v>300</v>
      </c>
      <c r="W38" s="30" t="s">
        <v>301</v>
      </c>
      <c r="X38" s="32" t="s">
        <v>302</v>
      </c>
      <c r="Y38" s="31">
        <f t="shared" si="2"/>
        <v>61.023622047244096</v>
      </c>
      <c r="Z38" s="33">
        <f t="shared" si="3"/>
        <v>172.40148902857428</v>
      </c>
      <c r="AA38" s="31">
        <f>'FITNESS TABLE'!A38</f>
        <v>36</v>
      </c>
      <c r="AB38" s="32" t="str">
        <f>VLOOKUP($AA38,'FITNESS TABLE'!$A$2:$C$52,3,0)</f>
        <v>P</v>
      </c>
      <c r="AC38" s="32" t="str">
        <f t="shared" si="4"/>
        <v>REFUSE</v>
      </c>
    </row>
    <row r="39" spans="1:29" ht="13.5" customHeight="1" x14ac:dyDescent="0.2">
      <c r="A39">
        <v>37</v>
      </c>
      <c r="B39" s="28" t="str">
        <f>UPPER(CONCATENATE(C39," ", D39," ", CLUBDATA!F39))</f>
        <v>M. ANTOINE MAILLARD</v>
      </c>
      <c r="C39" s="30" t="s">
        <v>308</v>
      </c>
      <c r="D39" s="30" t="s">
        <v>318</v>
      </c>
      <c r="F39" s="30" t="s">
        <v>319</v>
      </c>
      <c r="H39" s="29">
        <v>31585</v>
      </c>
      <c r="I39" s="30" t="s">
        <v>168</v>
      </c>
      <c r="J39" s="28" t="str">
        <f t="shared" si="0"/>
        <v>None</v>
      </c>
      <c r="K39" s="28" t="str">
        <f t="shared" si="1"/>
        <v>ANTOINEmaillard_FR</v>
      </c>
      <c r="L39" s="30">
        <v>197</v>
      </c>
      <c r="M39" s="31">
        <v>95.8</v>
      </c>
      <c r="N39" s="30" t="s">
        <v>187</v>
      </c>
      <c r="O39" s="30" t="s">
        <v>188</v>
      </c>
      <c r="P39" s="30" t="s">
        <v>189</v>
      </c>
      <c r="Q39" s="30" t="s">
        <v>158</v>
      </c>
      <c r="R39" s="30" t="s">
        <v>171</v>
      </c>
      <c r="S39" s="30" t="s">
        <v>320</v>
      </c>
      <c r="T39" s="30" t="s">
        <v>201</v>
      </c>
      <c r="U39" s="30" t="s">
        <v>174</v>
      </c>
      <c r="V39" s="30" t="s">
        <v>300</v>
      </c>
      <c r="W39" s="30" t="s">
        <v>301</v>
      </c>
      <c r="X39" s="32" t="s">
        <v>302</v>
      </c>
      <c r="Y39" s="31">
        <f t="shared" si="2"/>
        <v>77.559055118110237</v>
      </c>
      <c r="Z39" s="33">
        <f t="shared" si="3"/>
        <v>211.20284717311273</v>
      </c>
      <c r="AA39" s="31">
        <f>'FITNESS TABLE'!A39</f>
        <v>37</v>
      </c>
      <c r="AB39" s="32" t="str">
        <f>VLOOKUP($AA39,'FITNESS TABLE'!$A$2:$C$52,3,0)</f>
        <v>P</v>
      </c>
      <c r="AC39" s="32" t="str">
        <f t="shared" si="4"/>
        <v>REFUSE</v>
      </c>
    </row>
    <row r="40" spans="1:29" ht="13.5" customHeight="1" x14ac:dyDescent="0.2">
      <c r="A40">
        <v>38</v>
      </c>
      <c r="B40" s="28" t="str">
        <f>UPPER(CONCATENATE(C40," ", D40," ", CLUBDATA!F40))</f>
        <v>M. BERNARD HOARAU-GUYON</v>
      </c>
      <c r="C40" s="30" t="s">
        <v>308</v>
      </c>
      <c r="D40" s="30" t="s">
        <v>321</v>
      </c>
      <c r="F40" s="30" t="s">
        <v>322</v>
      </c>
      <c r="H40" s="29">
        <v>30327</v>
      </c>
      <c r="I40" s="30" t="s">
        <v>264</v>
      </c>
      <c r="J40" s="28" t="str">
        <f t="shared" si="0"/>
        <v>None</v>
      </c>
      <c r="K40" s="28" t="str">
        <f t="shared" si="1"/>
        <v>BERNARDhoarau-guyon_FR</v>
      </c>
      <c r="L40" s="30">
        <v>179</v>
      </c>
      <c r="M40" s="31">
        <v>59.7</v>
      </c>
      <c r="N40" s="30" t="s">
        <v>234</v>
      </c>
      <c r="O40" s="30" t="s">
        <v>159</v>
      </c>
      <c r="P40" s="30" t="s">
        <v>235</v>
      </c>
      <c r="Q40" s="30" t="s">
        <v>161</v>
      </c>
      <c r="R40" s="30" t="s">
        <v>148</v>
      </c>
      <c r="S40" s="30" t="s">
        <v>149</v>
      </c>
      <c r="T40" s="30" t="s">
        <v>259</v>
      </c>
      <c r="U40" s="30" t="s">
        <v>174</v>
      </c>
      <c r="V40" s="30" t="s">
        <v>300</v>
      </c>
      <c r="W40" s="30" t="s">
        <v>301</v>
      </c>
      <c r="X40" s="32" t="s">
        <v>302</v>
      </c>
      <c r="Y40" s="31">
        <f t="shared" si="2"/>
        <v>70.472440944881896</v>
      </c>
      <c r="Z40" s="33">
        <f t="shared" si="3"/>
        <v>131.6159705243719</v>
      </c>
      <c r="AA40" s="31">
        <f>'FITNESS TABLE'!A40</f>
        <v>38</v>
      </c>
      <c r="AB40" s="32" t="str">
        <f>VLOOKUP($AA40,'FITNESS TABLE'!$A$2:$C$52,3,0)</f>
        <v>P</v>
      </c>
      <c r="AC40" s="32" t="str">
        <f t="shared" si="4"/>
        <v>REFUSE</v>
      </c>
    </row>
    <row r="41" spans="1:29" ht="13.5" customHeight="1" x14ac:dyDescent="0.2">
      <c r="A41">
        <v>39</v>
      </c>
      <c r="B41" s="28" t="str">
        <f>UPPER(CONCATENATE(C41," ", D41," ", CLUBDATA!F41))</f>
        <v>SR. HIDALGO TERCERO</v>
      </c>
      <c r="C41" s="30" t="s">
        <v>164</v>
      </c>
      <c r="D41" s="30" t="s">
        <v>323</v>
      </c>
      <c r="E41" s="30" t="s">
        <v>324</v>
      </c>
      <c r="F41" s="30" t="s">
        <v>325</v>
      </c>
      <c r="H41" s="29">
        <v>31016</v>
      </c>
      <c r="I41" s="30" t="s">
        <v>195</v>
      </c>
      <c r="J41" s="28" t="str">
        <f t="shared" si="0"/>
        <v>None</v>
      </c>
      <c r="K41" s="28" t="str">
        <f t="shared" si="1"/>
        <v>HIDALGOtercero_FR</v>
      </c>
      <c r="L41" s="30">
        <v>196</v>
      </c>
      <c r="M41" s="31">
        <v>77.7</v>
      </c>
      <c r="N41" s="30" t="s">
        <v>234</v>
      </c>
      <c r="O41" s="30" t="s">
        <v>188</v>
      </c>
      <c r="P41" s="30" t="s">
        <v>235</v>
      </c>
      <c r="Q41" s="30" t="s">
        <v>147</v>
      </c>
      <c r="R41" s="30" t="s">
        <v>171</v>
      </c>
      <c r="S41" s="30" t="s">
        <v>279</v>
      </c>
      <c r="T41" s="30" t="s">
        <v>326</v>
      </c>
      <c r="U41" s="30" t="s">
        <v>174</v>
      </c>
      <c r="V41" s="30" t="s">
        <v>327</v>
      </c>
      <c r="W41" s="30" t="s">
        <v>328</v>
      </c>
      <c r="X41" s="32" t="s">
        <v>329</v>
      </c>
      <c r="Y41" s="31">
        <f t="shared" si="2"/>
        <v>77.165354330708666</v>
      </c>
      <c r="Z41" s="33">
        <f t="shared" si="3"/>
        <v>171.29917771764988</v>
      </c>
      <c r="AA41" s="31">
        <f>'FITNESS TABLE'!A41</f>
        <v>39</v>
      </c>
      <c r="AB41" s="32" t="str">
        <f>VLOOKUP($AA41,'FITNESS TABLE'!$A$2:$C$52,3,0)</f>
        <v>P</v>
      </c>
      <c r="AC41" s="32" t="str">
        <f t="shared" si="4"/>
        <v>REFUSE</v>
      </c>
    </row>
    <row r="42" spans="1:29" ht="13.5" customHeight="1" x14ac:dyDescent="0.2">
      <c r="A42">
        <v>40</v>
      </c>
      <c r="B42" s="28" t="str">
        <f>UPPER(CONCATENATE(C42," ", D42," ", CLUBDATA!F42))</f>
        <v>SR. HADALGO POLANCO</v>
      </c>
      <c r="C42" s="30" t="s">
        <v>164</v>
      </c>
      <c r="D42" s="30" t="s">
        <v>330</v>
      </c>
      <c r="F42" s="30" t="s">
        <v>331</v>
      </c>
      <c r="H42" s="29">
        <v>32314</v>
      </c>
      <c r="I42" s="30" t="s">
        <v>332</v>
      </c>
      <c r="J42" s="28" t="str">
        <f t="shared" si="0"/>
        <v>None</v>
      </c>
      <c r="K42" s="28" t="str">
        <f t="shared" si="1"/>
        <v>HADALGOpolanco_AG</v>
      </c>
      <c r="L42" s="30">
        <v>159</v>
      </c>
      <c r="M42" s="31">
        <v>98</v>
      </c>
      <c r="N42" s="30" t="s">
        <v>187</v>
      </c>
      <c r="O42" s="30" t="s">
        <v>145</v>
      </c>
      <c r="P42" s="30" t="s">
        <v>189</v>
      </c>
      <c r="Q42" s="30" t="s">
        <v>147</v>
      </c>
      <c r="R42" s="30" t="s">
        <v>171</v>
      </c>
      <c r="S42" s="30" t="s">
        <v>276</v>
      </c>
      <c r="T42" s="30" t="s">
        <v>201</v>
      </c>
      <c r="U42" s="30" t="s">
        <v>174</v>
      </c>
      <c r="V42" s="30" t="s">
        <v>327</v>
      </c>
      <c r="W42" s="30" t="s">
        <v>328</v>
      </c>
      <c r="X42" s="32" t="s">
        <v>329</v>
      </c>
      <c r="Y42" s="31">
        <f t="shared" si="2"/>
        <v>62.598425196850393</v>
      </c>
      <c r="Z42" s="33">
        <f t="shared" si="3"/>
        <v>216.05301694118</v>
      </c>
      <c r="AA42" s="31">
        <f>'FITNESS TABLE'!A42</f>
        <v>40</v>
      </c>
      <c r="AB42" s="32" t="str">
        <f>VLOOKUP($AA42,'FITNESS TABLE'!$A$2:$C$52,3,0)</f>
        <v>P</v>
      </c>
      <c r="AC42" s="32" t="str">
        <f t="shared" si="4"/>
        <v>REFUSE</v>
      </c>
    </row>
    <row r="43" spans="1:29" ht="13.5" customHeight="1" x14ac:dyDescent="0.2">
      <c r="A43">
        <v>41</v>
      </c>
      <c r="B43" s="28" t="str">
        <f>UPPER(CONCATENATE(C43," ", D43," ", CLUBDATA!F43))</f>
        <v>SRA. LAURA OLIVIERA</v>
      </c>
      <c r="C43" s="30" t="s">
        <v>333</v>
      </c>
      <c r="D43" s="30" t="s">
        <v>334</v>
      </c>
      <c r="F43" s="30" t="s">
        <v>335</v>
      </c>
      <c r="H43" s="29">
        <v>27076</v>
      </c>
      <c r="I43" s="30" t="s">
        <v>157</v>
      </c>
      <c r="J43" s="28" t="str">
        <f t="shared" si="0"/>
        <v>None</v>
      </c>
      <c r="K43" s="28" t="str">
        <f t="shared" si="1"/>
        <v>LAURAoliviera_AG</v>
      </c>
      <c r="L43" s="30">
        <v>154</v>
      </c>
      <c r="M43" s="31">
        <v>51.9</v>
      </c>
      <c r="N43" s="30" t="s">
        <v>169</v>
      </c>
      <c r="O43" s="30" t="s">
        <v>159</v>
      </c>
      <c r="P43" s="30" t="s">
        <v>170</v>
      </c>
      <c r="Q43" s="30" t="s">
        <v>205</v>
      </c>
      <c r="R43" s="30" t="s">
        <v>171</v>
      </c>
      <c r="S43" s="30" t="s">
        <v>336</v>
      </c>
      <c r="T43" s="30" t="s">
        <v>259</v>
      </c>
      <c r="U43" s="30" t="s">
        <v>151</v>
      </c>
      <c r="V43" s="30" t="s">
        <v>327</v>
      </c>
      <c r="W43" s="30" t="s">
        <v>328</v>
      </c>
      <c r="X43" s="32" t="s">
        <v>329</v>
      </c>
      <c r="Y43" s="31">
        <f t="shared" si="2"/>
        <v>60.629921259842526</v>
      </c>
      <c r="Z43" s="33">
        <f t="shared" si="3"/>
        <v>114.41991407395146</v>
      </c>
      <c r="AA43" s="31">
        <f>'FITNESS TABLE'!A43</f>
        <v>41</v>
      </c>
      <c r="AB43" s="32" t="str">
        <f>VLOOKUP($AA43,'FITNESS TABLE'!$A$2:$C$52,3,0)</f>
        <v>P</v>
      </c>
      <c r="AC43" s="32" t="str">
        <f t="shared" si="4"/>
        <v>REFUSE</v>
      </c>
    </row>
    <row r="44" spans="1:29" ht="13.5" customHeight="1" x14ac:dyDescent="0.2">
      <c r="A44">
        <v>42</v>
      </c>
      <c r="B44" s="28" t="str">
        <f>UPPER(CONCATENATE(C44," ", D44," ", CLUBDATA!F44))</f>
        <v>SRA. AINHOA GARZA</v>
      </c>
      <c r="C44" s="30" t="s">
        <v>333</v>
      </c>
      <c r="D44" s="30" t="s">
        <v>337</v>
      </c>
      <c r="F44" s="30" t="s">
        <v>338</v>
      </c>
      <c r="H44" s="29">
        <v>32941</v>
      </c>
      <c r="I44" s="30" t="s">
        <v>244</v>
      </c>
      <c r="J44" s="28" t="str">
        <f t="shared" si="0"/>
        <v>None</v>
      </c>
      <c r="K44" s="28" t="str">
        <f t="shared" si="1"/>
        <v>AINHOAgarza_AG</v>
      </c>
      <c r="L44" s="30">
        <v>185</v>
      </c>
      <c r="M44" s="31">
        <v>55.6</v>
      </c>
      <c r="N44" s="30" t="s">
        <v>158</v>
      </c>
      <c r="O44" s="30" t="s">
        <v>215</v>
      </c>
      <c r="P44" s="30" t="s">
        <v>160</v>
      </c>
      <c r="Q44" s="30" t="s">
        <v>161</v>
      </c>
      <c r="R44" s="30" t="s">
        <v>148</v>
      </c>
      <c r="S44" s="30" t="s">
        <v>339</v>
      </c>
      <c r="T44" s="30" t="s">
        <v>163</v>
      </c>
      <c r="U44" s="30" t="s">
        <v>151</v>
      </c>
      <c r="V44" s="30" t="s">
        <v>327</v>
      </c>
      <c r="W44" s="30" t="s">
        <v>340</v>
      </c>
      <c r="X44" s="32" t="s">
        <v>341</v>
      </c>
      <c r="Y44" s="31">
        <f t="shared" si="2"/>
        <v>72.834645669291348</v>
      </c>
      <c r="Z44" s="33">
        <f t="shared" si="3"/>
        <v>122.57701777479194</v>
      </c>
      <c r="AA44" s="31">
        <f>'FITNESS TABLE'!A44</f>
        <v>42</v>
      </c>
      <c r="AB44" s="32" t="str">
        <f>VLOOKUP($AA44,'FITNESS TABLE'!$A$2:$C$52,3,0)</f>
        <v>P</v>
      </c>
      <c r="AC44" s="32" t="str">
        <f t="shared" si="4"/>
        <v>REFUSE</v>
      </c>
    </row>
    <row r="45" spans="1:29" ht="13.5" customHeight="1" x14ac:dyDescent="0.2">
      <c r="A45">
        <v>43</v>
      </c>
      <c r="B45" s="28" t="str">
        <f>UPPER(CONCATENATE(C45," ", D45," ", CLUBDATA!F45))</f>
        <v>SRA. ISABEL BANDA</v>
      </c>
      <c r="C45" s="30" t="s">
        <v>333</v>
      </c>
      <c r="D45" s="30" t="s">
        <v>282</v>
      </c>
      <c r="F45" s="30" t="s">
        <v>342</v>
      </c>
      <c r="H45" s="29">
        <v>21927</v>
      </c>
      <c r="I45" s="30" t="s">
        <v>264</v>
      </c>
      <c r="J45" s="28" t="str">
        <f t="shared" si="0"/>
        <v>None</v>
      </c>
      <c r="K45" s="28" t="str">
        <f t="shared" si="1"/>
        <v>ISABELbanda_ES</v>
      </c>
      <c r="L45" s="30">
        <v>178</v>
      </c>
      <c r="M45" s="31">
        <v>102.3</v>
      </c>
      <c r="N45" s="30" t="s">
        <v>169</v>
      </c>
      <c r="O45" s="30" t="s">
        <v>215</v>
      </c>
      <c r="P45" s="30" t="s">
        <v>170</v>
      </c>
      <c r="Q45" s="30" t="s">
        <v>158</v>
      </c>
      <c r="R45" s="30" t="s">
        <v>171</v>
      </c>
      <c r="S45" s="30" t="s">
        <v>279</v>
      </c>
      <c r="T45" s="30" t="s">
        <v>191</v>
      </c>
      <c r="U45" s="30" t="s">
        <v>151</v>
      </c>
      <c r="V45" s="30" t="s">
        <v>327</v>
      </c>
      <c r="W45" s="30" t="s">
        <v>340</v>
      </c>
      <c r="X45" s="32" t="s">
        <v>341</v>
      </c>
      <c r="Y45" s="31">
        <f t="shared" si="2"/>
        <v>70.078740157480311</v>
      </c>
      <c r="Z45" s="33">
        <f t="shared" si="3"/>
        <v>225.53289421512977</v>
      </c>
      <c r="AA45" s="31">
        <f>'FITNESS TABLE'!A45</f>
        <v>43</v>
      </c>
      <c r="AB45" s="32" t="str">
        <f>VLOOKUP($AA45,'FITNESS TABLE'!$A$2:$C$52,3,0)</f>
        <v>P</v>
      </c>
      <c r="AC45" s="32" t="str">
        <f t="shared" si="4"/>
        <v>REFUSE</v>
      </c>
    </row>
    <row r="46" spans="1:29" ht="13.5" customHeight="1" x14ac:dyDescent="0.2">
      <c r="A46">
        <v>44</v>
      </c>
      <c r="B46" s="28" t="str">
        <f>UPPER(CONCATENATE(C46," ", D46," ", CLUBDATA!F46))</f>
        <v>SRA. CAROLOTA MATEOS</v>
      </c>
      <c r="C46" s="30" t="s">
        <v>333</v>
      </c>
      <c r="D46" s="30" t="s">
        <v>343</v>
      </c>
      <c r="F46" s="30" t="s">
        <v>344</v>
      </c>
      <c r="H46" s="29">
        <v>23952</v>
      </c>
      <c r="I46" s="30" t="s">
        <v>199</v>
      </c>
      <c r="J46" s="28" t="str">
        <f t="shared" si="0"/>
        <v>None</v>
      </c>
      <c r="K46" s="28" t="str">
        <f t="shared" si="1"/>
        <v>CAROLOTAmateos_ES</v>
      </c>
      <c r="L46" s="30">
        <v>187</v>
      </c>
      <c r="M46" s="31">
        <v>58.8</v>
      </c>
      <c r="N46" s="30" t="s">
        <v>234</v>
      </c>
      <c r="O46" s="30" t="s">
        <v>159</v>
      </c>
      <c r="P46" s="30" t="s">
        <v>235</v>
      </c>
      <c r="Q46" s="30" t="s">
        <v>158</v>
      </c>
      <c r="R46" s="30" t="s">
        <v>171</v>
      </c>
      <c r="S46" s="30" t="s">
        <v>336</v>
      </c>
      <c r="T46" s="30" t="s">
        <v>266</v>
      </c>
      <c r="U46" s="30" t="s">
        <v>151</v>
      </c>
      <c r="V46" s="30" t="s">
        <v>327</v>
      </c>
      <c r="W46" s="30" t="s">
        <v>340</v>
      </c>
      <c r="X46" s="32" t="s">
        <v>341</v>
      </c>
      <c r="Y46" s="31">
        <f t="shared" si="2"/>
        <v>73.622047244094489</v>
      </c>
      <c r="Z46" s="33">
        <f t="shared" si="3"/>
        <v>129.63181016470801</v>
      </c>
      <c r="AA46" s="31">
        <f>'FITNESS TABLE'!A46</f>
        <v>44</v>
      </c>
      <c r="AB46" s="32" t="str">
        <f>VLOOKUP($AA46,'FITNESS TABLE'!$A$2:$C$52,3,0)</f>
        <v>P</v>
      </c>
      <c r="AC46" s="32" t="str">
        <f t="shared" si="4"/>
        <v>REFUSE</v>
      </c>
    </row>
    <row r="47" spans="1:29" ht="13.5" customHeight="1" x14ac:dyDescent="0.2">
      <c r="A47">
        <v>45</v>
      </c>
      <c r="B47" s="28" t="str">
        <f>UPPER(CONCATENATE(C47," ", D47," ", CLUBDATA!F47))</f>
        <v>MW. ELIZE PRINS</v>
      </c>
      <c r="C47" s="30" t="s">
        <v>345</v>
      </c>
      <c r="D47" s="30" t="s">
        <v>346</v>
      </c>
      <c r="F47" s="30" t="s">
        <v>347</v>
      </c>
      <c r="H47" s="29">
        <v>22044</v>
      </c>
      <c r="I47" s="30" t="s">
        <v>180</v>
      </c>
      <c r="J47" s="28" t="str">
        <f t="shared" si="0"/>
        <v>None</v>
      </c>
      <c r="K47" s="28" t="str">
        <f t="shared" si="1"/>
        <v>ELIZEprins_ES</v>
      </c>
      <c r="L47" s="30">
        <v>160</v>
      </c>
      <c r="M47" s="31">
        <v>63.8</v>
      </c>
      <c r="N47" s="30" t="s">
        <v>187</v>
      </c>
      <c r="O47" s="30" t="s">
        <v>215</v>
      </c>
      <c r="P47" s="30" t="s">
        <v>189</v>
      </c>
      <c r="Q47" s="30" t="s">
        <v>158</v>
      </c>
      <c r="R47" s="30" t="s">
        <v>148</v>
      </c>
      <c r="S47" s="30" t="s">
        <v>348</v>
      </c>
      <c r="T47" s="30" t="s">
        <v>349</v>
      </c>
      <c r="U47" s="30" t="s">
        <v>151</v>
      </c>
      <c r="V47" s="30" t="s">
        <v>350</v>
      </c>
      <c r="W47" s="30" t="s">
        <v>351</v>
      </c>
      <c r="X47" s="32" t="s">
        <v>352</v>
      </c>
      <c r="Y47" s="31">
        <f t="shared" si="2"/>
        <v>62.99212598425197</v>
      </c>
      <c r="Z47" s="33">
        <f t="shared" si="3"/>
        <v>140.65492327395188</v>
      </c>
      <c r="AA47" s="31">
        <f>'FITNESS TABLE'!A47</f>
        <v>45</v>
      </c>
      <c r="AB47" s="32" t="str">
        <f>VLOOKUP($AA47,'FITNESS TABLE'!$A$2:$C$52,3,0)</f>
        <v>P</v>
      </c>
      <c r="AC47" s="32" t="str">
        <f t="shared" si="4"/>
        <v>REFUSE</v>
      </c>
    </row>
    <row r="48" spans="1:29" ht="13.5" customHeight="1" x14ac:dyDescent="0.2">
      <c r="A48">
        <v>46</v>
      </c>
      <c r="B48" s="28" t="str">
        <f>UPPER(CONCATENATE(C48," ", D48," ", CLUBDATA!F48))</f>
        <v>DHR. RYAN PHAM</v>
      </c>
      <c r="C48" s="30" t="s">
        <v>353</v>
      </c>
      <c r="D48" s="30" t="s">
        <v>354</v>
      </c>
      <c r="F48" s="30" t="s">
        <v>355</v>
      </c>
      <c r="H48" s="29">
        <v>26940</v>
      </c>
      <c r="I48" s="30" t="s">
        <v>143</v>
      </c>
      <c r="J48" s="28" t="str">
        <f t="shared" si="0"/>
        <v>None</v>
      </c>
      <c r="K48" s="28" t="str">
        <f t="shared" si="1"/>
        <v>RYANpham_DU</v>
      </c>
      <c r="L48" s="30">
        <v>172</v>
      </c>
      <c r="M48" s="31">
        <v>98.6</v>
      </c>
      <c r="N48" s="30" t="s">
        <v>169</v>
      </c>
      <c r="O48" s="30" t="s">
        <v>284</v>
      </c>
      <c r="P48" s="30" t="s">
        <v>170</v>
      </c>
      <c r="Q48" s="30" t="s">
        <v>205</v>
      </c>
      <c r="R48" s="30" t="s">
        <v>171</v>
      </c>
      <c r="S48" s="30" t="s">
        <v>276</v>
      </c>
      <c r="T48" s="30" t="s">
        <v>356</v>
      </c>
      <c r="U48" s="30" t="s">
        <v>174</v>
      </c>
      <c r="V48" s="30" t="s">
        <v>350</v>
      </c>
      <c r="W48" s="30" t="s">
        <v>351</v>
      </c>
      <c r="X48" s="32" t="s">
        <v>352</v>
      </c>
      <c r="Y48" s="31">
        <f t="shared" si="2"/>
        <v>67.716535433070874</v>
      </c>
      <c r="Z48" s="33">
        <f t="shared" si="3"/>
        <v>217.37579051428926</v>
      </c>
      <c r="AA48" s="31">
        <f>'FITNESS TABLE'!A48</f>
        <v>46</v>
      </c>
      <c r="AB48" s="32" t="str">
        <f>VLOOKUP($AA48,'FITNESS TABLE'!$A$2:$C$52,3,0)</f>
        <v>P</v>
      </c>
      <c r="AC48" s="32" t="str">
        <f t="shared" si="4"/>
        <v>REFUSE</v>
      </c>
    </row>
    <row r="49" spans="1:29" ht="13.5" customHeight="1" x14ac:dyDescent="0.2">
      <c r="A49">
        <v>47</v>
      </c>
      <c r="B49" s="28" t="str">
        <f>UPPER(CONCATENATE(C49," ", D49," ", CLUBDATA!F49))</f>
        <v>MW ELISE ROTTEVEEL</v>
      </c>
      <c r="C49" s="30" t="s">
        <v>357</v>
      </c>
      <c r="D49" s="30" t="s">
        <v>358</v>
      </c>
      <c r="F49" s="30" t="s">
        <v>359</v>
      </c>
      <c r="H49" s="29">
        <v>24936</v>
      </c>
      <c r="I49" s="30" t="s">
        <v>272</v>
      </c>
      <c r="J49" s="28" t="str">
        <f t="shared" si="0"/>
        <v>None</v>
      </c>
      <c r="K49" s="28" t="str">
        <f t="shared" si="1"/>
        <v>ELISErotteveel_DU</v>
      </c>
      <c r="L49" s="30">
        <v>184</v>
      </c>
      <c r="M49" s="31">
        <v>61.8</v>
      </c>
      <c r="N49" s="30" t="s">
        <v>234</v>
      </c>
      <c r="O49" s="30" t="s">
        <v>159</v>
      </c>
      <c r="P49" s="30" t="s">
        <v>235</v>
      </c>
      <c r="Q49" s="30" t="s">
        <v>158</v>
      </c>
      <c r="R49" s="30" t="s">
        <v>171</v>
      </c>
      <c r="S49" s="30" t="s">
        <v>276</v>
      </c>
      <c r="T49" s="30" t="s">
        <v>360</v>
      </c>
      <c r="U49" s="30" t="s">
        <v>151</v>
      </c>
      <c r="V49" s="30" t="s">
        <v>350</v>
      </c>
      <c r="W49" s="30" t="s">
        <v>351</v>
      </c>
      <c r="X49" s="32" t="s">
        <v>352</v>
      </c>
      <c r="Y49" s="31">
        <f t="shared" si="2"/>
        <v>72.440944881889763</v>
      </c>
      <c r="Z49" s="33">
        <f t="shared" si="3"/>
        <v>136.24567803025434</v>
      </c>
      <c r="AA49" s="31">
        <f>'FITNESS TABLE'!A49</f>
        <v>47</v>
      </c>
      <c r="AB49" s="32" t="str">
        <f>VLOOKUP($AA49,'FITNESS TABLE'!$A$2:$C$52,3,0)</f>
        <v>P</v>
      </c>
      <c r="AC49" s="32" t="str">
        <f t="shared" si="4"/>
        <v>REFUSE</v>
      </c>
    </row>
    <row r="50" spans="1:29" ht="13.5" customHeight="1" x14ac:dyDescent="0.2">
      <c r="A50">
        <v>48</v>
      </c>
      <c r="B50" s="28" t="str">
        <f>UPPER(CONCATENATE(C50," ", D50," ", CLUBDATA!F50))</f>
        <v>FRU. MIRJAM SODERBERG</v>
      </c>
      <c r="C50" s="30" t="s">
        <v>361</v>
      </c>
      <c r="D50" s="30" t="s">
        <v>362</v>
      </c>
      <c r="F50" s="30" t="s">
        <v>363</v>
      </c>
      <c r="H50" s="29">
        <v>35567</v>
      </c>
      <c r="I50" s="30" t="s">
        <v>180</v>
      </c>
      <c r="J50" s="28" t="str">
        <f t="shared" si="0"/>
        <v>None</v>
      </c>
      <c r="K50" s="28" t="str">
        <f t="shared" si="1"/>
        <v>MIRJAMsoderberg_DU</v>
      </c>
      <c r="L50" s="30">
        <v>158</v>
      </c>
      <c r="M50" s="31">
        <v>50</v>
      </c>
      <c r="N50" s="30" t="s">
        <v>169</v>
      </c>
      <c r="O50" s="30" t="s">
        <v>215</v>
      </c>
      <c r="P50" s="30" t="s">
        <v>170</v>
      </c>
      <c r="Q50" s="30" t="s">
        <v>158</v>
      </c>
      <c r="R50" s="30" t="s">
        <v>171</v>
      </c>
      <c r="S50" s="30" t="s">
        <v>172</v>
      </c>
      <c r="T50" s="30" t="s">
        <v>266</v>
      </c>
      <c r="U50" s="30" t="s">
        <v>151</v>
      </c>
      <c r="V50" s="30" t="s">
        <v>364</v>
      </c>
      <c r="W50" s="30" t="s">
        <v>365</v>
      </c>
      <c r="X50" s="32" t="s">
        <v>366</v>
      </c>
      <c r="Y50" s="31">
        <f t="shared" si="2"/>
        <v>62.204724409448822</v>
      </c>
      <c r="Z50" s="33">
        <f t="shared" si="3"/>
        <v>110.23113109243879</v>
      </c>
      <c r="AA50" s="31">
        <f>'FITNESS TABLE'!A50</f>
        <v>48</v>
      </c>
      <c r="AB50" s="32" t="str">
        <f>VLOOKUP($AA50,'FITNESS TABLE'!$A$2:$C$52,3,0)</f>
        <v>P</v>
      </c>
      <c r="AC50" s="32" t="str">
        <f t="shared" si="4"/>
        <v>REFUSE</v>
      </c>
    </row>
    <row r="51" spans="1:29" ht="13.5" customHeight="1" x14ac:dyDescent="0.2">
      <c r="A51">
        <v>49</v>
      </c>
      <c r="B51" s="28" t="str">
        <f>UPPER(CONCATENATE(C51," ", D51," ", CLUBDATA!F51))</f>
        <v>H. BERNDT PALSSON</v>
      </c>
      <c r="C51" s="30" t="s">
        <v>367</v>
      </c>
      <c r="D51" s="30" t="s">
        <v>368</v>
      </c>
      <c r="F51" s="30" t="s">
        <v>369</v>
      </c>
      <c r="H51" s="29">
        <v>31832</v>
      </c>
      <c r="I51" s="30" t="s">
        <v>244</v>
      </c>
      <c r="J51" s="28" t="str">
        <f t="shared" si="0"/>
        <v>None</v>
      </c>
      <c r="K51" s="28" t="str">
        <f t="shared" si="1"/>
        <v>BERNDTpalsson_SV</v>
      </c>
      <c r="L51" s="30">
        <v>200</v>
      </c>
      <c r="M51" s="31">
        <v>45.9</v>
      </c>
      <c r="N51" s="30" t="s">
        <v>187</v>
      </c>
      <c r="O51" s="30" t="s">
        <v>145</v>
      </c>
      <c r="P51" s="30" t="s">
        <v>189</v>
      </c>
      <c r="Q51" s="30" t="s">
        <v>158</v>
      </c>
      <c r="R51" s="30" t="s">
        <v>171</v>
      </c>
      <c r="S51" s="30" t="s">
        <v>370</v>
      </c>
      <c r="T51" s="30" t="s">
        <v>163</v>
      </c>
      <c r="U51" s="30" t="s">
        <v>174</v>
      </c>
      <c r="V51" s="30" t="s">
        <v>364</v>
      </c>
      <c r="W51" s="30" t="s">
        <v>365</v>
      </c>
      <c r="X51" s="32" t="s">
        <v>366</v>
      </c>
      <c r="Y51" s="31">
        <f t="shared" si="2"/>
        <v>78.740157480314963</v>
      </c>
      <c r="Z51" s="33">
        <f t="shared" si="3"/>
        <v>101.19217834285881</v>
      </c>
      <c r="AA51" s="31">
        <f>'FITNESS TABLE'!A51</f>
        <v>49</v>
      </c>
      <c r="AB51" s="32" t="str">
        <f>VLOOKUP($AA51,'FITNESS TABLE'!$A$2:$C$52,3,0)</f>
        <v>P</v>
      </c>
      <c r="AC51" s="32" t="str">
        <f t="shared" si="4"/>
        <v>REFUSE</v>
      </c>
    </row>
    <row r="52" spans="1:29" ht="13.5" customHeight="1" x14ac:dyDescent="0.2">
      <c r="A52">
        <v>50</v>
      </c>
      <c r="B52" s="28" t="str">
        <f>UPPER(CONCATENATE(C52," ", D52," ", CLUBDATA!F52))</f>
        <v>SR. ADRIANO SOBRINHO</v>
      </c>
      <c r="C52" s="30" t="s">
        <v>164</v>
      </c>
      <c r="D52" s="30" t="s">
        <v>371</v>
      </c>
      <c r="E52" s="30" t="s">
        <v>372</v>
      </c>
      <c r="F52" s="30" t="s">
        <v>373</v>
      </c>
      <c r="H52" s="29">
        <v>34178</v>
      </c>
      <c r="I52" s="30" t="s">
        <v>199</v>
      </c>
      <c r="J52" s="28" t="str">
        <f t="shared" si="0"/>
        <v>None</v>
      </c>
      <c r="K52" s="28" t="str">
        <f t="shared" si="1"/>
        <v>ADRIANOsobrinho_SV</v>
      </c>
      <c r="L52" s="30">
        <v>203</v>
      </c>
      <c r="M52" s="31">
        <v>92.5</v>
      </c>
      <c r="N52" s="30" t="s">
        <v>144</v>
      </c>
      <c r="O52" s="30" t="s">
        <v>204</v>
      </c>
      <c r="P52" s="30" t="s">
        <v>146</v>
      </c>
      <c r="Q52" s="30" t="s">
        <v>161</v>
      </c>
      <c r="R52" s="30" t="s">
        <v>148</v>
      </c>
      <c r="S52" s="30" t="s">
        <v>374</v>
      </c>
      <c r="T52" s="30" t="s">
        <v>221</v>
      </c>
      <c r="U52" s="30" t="s">
        <v>174</v>
      </c>
      <c r="V52" s="30" t="s">
        <v>175</v>
      </c>
      <c r="W52" s="30" t="s">
        <v>176</v>
      </c>
      <c r="X52" s="32" t="s">
        <v>375</v>
      </c>
      <c r="Y52" s="31">
        <f t="shared" si="2"/>
        <v>79.921259842519689</v>
      </c>
      <c r="Z52" s="33">
        <f t="shared" si="3"/>
        <v>203.92759252101175</v>
      </c>
      <c r="AA52" s="31">
        <f>'FITNESS TABLE'!A52</f>
        <v>50</v>
      </c>
      <c r="AB52" s="32" t="str">
        <f>VLOOKUP($AA52,'FITNESS TABLE'!$A$2:$C$52,3,0)</f>
        <v>P</v>
      </c>
      <c r="AC52" s="32" t="str">
        <f t="shared" si="4"/>
        <v>REFUSE</v>
      </c>
    </row>
    <row r="53" spans="1:29" ht="13.5" customHeight="1" x14ac:dyDescent="0.2">
      <c r="H53" s="29"/>
      <c r="M53" s="31"/>
      <c r="X53" s="32"/>
    </row>
    <row r="54" spans="1:29" ht="13.5" customHeight="1" x14ac:dyDescent="0.2">
      <c r="H54" s="29"/>
      <c r="M54" s="31"/>
      <c r="X54" s="32"/>
    </row>
    <row r="55" spans="1:29" ht="13.5" customHeight="1" x14ac:dyDescent="0.2">
      <c r="H55" s="29"/>
      <c r="M55" s="31"/>
      <c r="X55" s="32"/>
    </row>
    <row r="56" spans="1:29" ht="13.5" customHeight="1" x14ac:dyDescent="0.2">
      <c r="H56" s="29"/>
      <c r="M56" s="31"/>
      <c r="X56" s="32"/>
    </row>
    <row r="57" spans="1:29" ht="13.5" customHeight="1" x14ac:dyDescent="0.2">
      <c r="H57" s="29"/>
      <c r="M57" s="31"/>
      <c r="X57" s="32"/>
    </row>
    <row r="58" spans="1:29" ht="13.5" customHeight="1" x14ac:dyDescent="0.2">
      <c r="H58" s="29"/>
      <c r="M58" s="31"/>
      <c r="X58" s="32"/>
    </row>
    <row r="59" spans="1:29" ht="13.5" customHeight="1" x14ac:dyDescent="0.2">
      <c r="H59" s="29"/>
      <c r="M59" s="31"/>
      <c r="X59" s="32"/>
    </row>
    <row r="60" spans="1:29" ht="13.5" customHeight="1" x14ac:dyDescent="0.2">
      <c r="H60" s="29"/>
      <c r="M60" s="31"/>
      <c r="X60" s="32"/>
    </row>
    <row r="61" spans="1:29" ht="13.5" customHeight="1" x14ac:dyDescent="0.2">
      <c r="H61" s="29"/>
      <c r="M61" s="31"/>
      <c r="X61" s="32"/>
    </row>
    <row r="62" spans="1:29" ht="13.5" customHeight="1" x14ac:dyDescent="0.2">
      <c r="H62" s="29"/>
      <c r="M62" s="31"/>
      <c r="X62" s="32"/>
    </row>
    <row r="63" spans="1:29" ht="13.5" customHeight="1" x14ac:dyDescent="0.2">
      <c r="H63" s="29"/>
      <c r="M63" s="31"/>
      <c r="X63" s="32"/>
    </row>
    <row r="64" spans="1:29" ht="13.5" customHeight="1" x14ac:dyDescent="0.2">
      <c r="H64" s="29"/>
      <c r="M64" s="31"/>
      <c r="X64" s="32"/>
    </row>
    <row r="65" spans="8:24" ht="13.5" customHeight="1" x14ac:dyDescent="0.2">
      <c r="H65" s="29"/>
      <c r="M65" s="31"/>
      <c r="X65" s="32"/>
    </row>
    <row r="66" spans="8:24" ht="13.5" customHeight="1" x14ac:dyDescent="0.2">
      <c r="H66" s="29"/>
      <c r="M66" s="31"/>
      <c r="X66" s="32"/>
    </row>
    <row r="67" spans="8:24" ht="13.5" customHeight="1" x14ac:dyDescent="0.2">
      <c r="H67" s="29"/>
      <c r="M67" s="31"/>
      <c r="X67" s="32"/>
    </row>
    <row r="68" spans="8:24" ht="13.5" customHeight="1" x14ac:dyDescent="0.2">
      <c r="H68" s="29"/>
      <c r="M68" s="31"/>
      <c r="X68" s="32"/>
    </row>
    <row r="69" spans="8:24" ht="13.5" customHeight="1" x14ac:dyDescent="0.2">
      <c r="H69" s="29"/>
      <c r="M69" s="31"/>
      <c r="X69" s="32"/>
    </row>
    <row r="70" spans="8:24" ht="13.5" customHeight="1" x14ac:dyDescent="0.2">
      <c r="H70" s="29"/>
      <c r="M70" s="31"/>
      <c r="X70" s="32"/>
    </row>
    <row r="71" spans="8:24" ht="13.5" customHeight="1" x14ac:dyDescent="0.2">
      <c r="H71" s="29"/>
      <c r="M71" s="31"/>
      <c r="X71" s="32"/>
    </row>
    <row r="72" spans="8:24" ht="13.5" customHeight="1" x14ac:dyDescent="0.2">
      <c r="H72" s="29"/>
      <c r="M72" s="31"/>
      <c r="X72" s="32"/>
    </row>
    <row r="73" spans="8:24" ht="13.5" customHeight="1" x14ac:dyDescent="0.2">
      <c r="H73" s="29"/>
      <c r="M73" s="31"/>
      <c r="X73" s="32"/>
    </row>
    <row r="74" spans="8:24" ht="13.5" customHeight="1" x14ac:dyDescent="0.2">
      <c r="H74" s="29"/>
      <c r="M74" s="31"/>
      <c r="X74" s="32"/>
    </row>
    <row r="75" spans="8:24" ht="13.5" customHeight="1" x14ac:dyDescent="0.2">
      <c r="H75" s="29"/>
      <c r="M75" s="31"/>
      <c r="X75" s="32"/>
    </row>
    <row r="76" spans="8:24" ht="13.5" customHeight="1" x14ac:dyDescent="0.2">
      <c r="H76" s="29"/>
      <c r="M76" s="31"/>
      <c r="X76" s="32"/>
    </row>
    <row r="77" spans="8:24" ht="13.5" customHeight="1" x14ac:dyDescent="0.2">
      <c r="H77" s="29"/>
      <c r="M77" s="31"/>
      <c r="X77" s="32"/>
    </row>
    <row r="78" spans="8:24" ht="13.5" customHeight="1" x14ac:dyDescent="0.2">
      <c r="H78" s="29"/>
      <c r="M78" s="31"/>
      <c r="X78" s="32"/>
    </row>
    <row r="79" spans="8:24" ht="13.5" customHeight="1" x14ac:dyDescent="0.2">
      <c r="H79" s="29"/>
      <c r="M79" s="31"/>
      <c r="X79" s="32"/>
    </row>
    <row r="80" spans="8:24" ht="13.5" customHeight="1" x14ac:dyDescent="0.2">
      <c r="H80" s="29"/>
      <c r="M80" s="31"/>
      <c r="X80" s="32"/>
    </row>
    <row r="81" spans="8:24" ht="13.5" customHeight="1" x14ac:dyDescent="0.2">
      <c r="H81" s="29"/>
      <c r="M81" s="31"/>
      <c r="X81" s="32"/>
    </row>
    <row r="82" spans="8:24" ht="13.5" customHeight="1" x14ac:dyDescent="0.2">
      <c r="H82" s="29"/>
      <c r="M82" s="31"/>
      <c r="X82" s="32"/>
    </row>
    <row r="83" spans="8:24" ht="13.5" customHeight="1" x14ac:dyDescent="0.2">
      <c r="H83" s="29"/>
      <c r="M83" s="31"/>
      <c r="X83" s="32"/>
    </row>
    <row r="84" spans="8:24" ht="13.5" customHeight="1" x14ac:dyDescent="0.2">
      <c r="H84" s="29"/>
      <c r="M84" s="31"/>
      <c r="X84" s="32"/>
    </row>
    <row r="85" spans="8:24" ht="13.5" customHeight="1" x14ac:dyDescent="0.2">
      <c r="H85" s="29"/>
      <c r="M85" s="31"/>
      <c r="X85" s="32"/>
    </row>
    <row r="86" spans="8:24" ht="13.5" customHeight="1" x14ac:dyDescent="0.2">
      <c r="H86" s="29"/>
      <c r="M86" s="31"/>
      <c r="X86" s="32"/>
    </row>
    <row r="87" spans="8:24" ht="13.5" customHeight="1" x14ac:dyDescent="0.2">
      <c r="H87" s="29"/>
      <c r="M87" s="31"/>
      <c r="X87" s="32"/>
    </row>
    <row r="88" spans="8:24" ht="13.5" customHeight="1" x14ac:dyDescent="0.2">
      <c r="H88" s="29"/>
      <c r="M88" s="31"/>
      <c r="X88" s="32"/>
    </row>
    <row r="89" spans="8:24" ht="13.5" customHeight="1" x14ac:dyDescent="0.2">
      <c r="H89" s="29"/>
      <c r="M89" s="31"/>
      <c r="X89" s="32"/>
    </row>
    <row r="90" spans="8:24" ht="13.5" customHeight="1" x14ac:dyDescent="0.2">
      <c r="H90" s="29"/>
      <c r="M90" s="31"/>
      <c r="X90" s="32"/>
    </row>
    <row r="91" spans="8:24" ht="13.5" customHeight="1" x14ac:dyDescent="0.2">
      <c r="H91" s="29"/>
      <c r="M91" s="31"/>
      <c r="X91" s="32"/>
    </row>
    <row r="92" spans="8:24" ht="13.5" customHeight="1" x14ac:dyDescent="0.2">
      <c r="H92" s="29"/>
      <c r="M92" s="31"/>
      <c r="X92" s="32"/>
    </row>
    <row r="93" spans="8:24" ht="13.5" customHeight="1" x14ac:dyDescent="0.2">
      <c r="H93" s="29"/>
      <c r="M93" s="31"/>
      <c r="X93" s="32"/>
    </row>
    <row r="94" spans="8:24" ht="13.5" customHeight="1" x14ac:dyDescent="0.2">
      <c r="H94" s="29"/>
      <c r="M94" s="31"/>
      <c r="X94" s="32"/>
    </row>
    <row r="95" spans="8:24" ht="13.5" customHeight="1" x14ac:dyDescent="0.2">
      <c r="H95" s="29"/>
      <c r="M95" s="31"/>
      <c r="X95" s="32"/>
    </row>
    <row r="96" spans="8:24" ht="13.5" customHeight="1" x14ac:dyDescent="0.2">
      <c r="H96" s="29"/>
      <c r="M96" s="31"/>
      <c r="X96" s="32"/>
    </row>
    <row r="97" spans="8:24" ht="13.5" customHeight="1" x14ac:dyDescent="0.2">
      <c r="H97" s="29"/>
      <c r="M97" s="31"/>
      <c r="X97" s="32"/>
    </row>
    <row r="98" spans="8:24" ht="13.5" customHeight="1" x14ac:dyDescent="0.2">
      <c r="H98" s="29"/>
      <c r="M98" s="31"/>
      <c r="X98" s="32"/>
    </row>
    <row r="99" spans="8:24" ht="13.5" customHeight="1" x14ac:dyDescent="0.2">
      <c r="H99" s="29"/>
      <c r="M99" s="31"/>
      <c r="X99" s="32"/>
    </row>
    <row r="100" spans="8:24" ht="13.5" customHeight="1" x14ac:dyDescent="0.2">
      <c r="H100" s="29"/>
      <c r="M100" s="31"/>
      <c r="X100" s="32"/>
    </row>
    <row r="101" spans="8:24" ht="13.5" customHeight="1" x14ac:dyDescent="0.2">
      <c r="H101" s="29"/>
      <c r="M101" s="31"/>
      <c r="X101" s="32"/>
    </row>
    <row r="102" spans="8:24" ht="13.5" customHeight="1" x14ac:dyDescent="0.2">
      <c r="H102" s="29"/>
      <c r="M102" s="31"/>
      <c r="X102" s="32"/>
    </row>
    <row r="103" spans="8:24" ht="13.5" customHeight="1" x14ac:dyDescent="0.2">
      <c r="H103" s="29"/>
      <c r="M103" s="31"/>
      <c r="X103" s="32"/>
    </row>
    <row r="104" spans="8:24" ht="13.5" customHeight="1" x14ac:dyDescent="0.2">
      <c r="H104" s="29"/>
      <c r="M104" s="31"/>
      <c r="X104" s="32"/>
    </row>
    <row r="105" spans="8:24" ht="13.5" customHeight="1" x14ac:dyDescent="0.2">
      <c r="H105" s="29"/>
      <c r="M105" s="31"/>
      <c r="X105" s="32"/>
    </row>
    <row r="106" spans="8:24" ht="13.5" customHeight="1" x14ac:dyDescent="0.2">
      <c r="H106" s="29"/>
      <c r="M106" s="31"/>
      <c r="X106" s="32"/>
    </row>
    <row r="107" spans="8:24" ht="13.5" customHeight="1" x14ac:dyDescent="0.2">
      <c r="H107" s="29"/>
      <c r="M107" s="31"/>
      <c r="X107" s="32"/>
    </row>
    <row r="108" spans="8:24" ht="13.5" customHeight="1" x14ac:dyDescent="0.2">
      <c r="H108" s="29"/>
      <c r="M108" s="31"/>
      <c r="X108" s="32"/>
    </row>
    <row r="109" spans="8:24" ht="13.5" customHeight="1" x14ac:dyDescent="0.2">
      <c r="H109" s="29"/>
      <c r="M109" s="31"/>
      <c r="X109" s="32"/>
    </row>
    <row r="110" spans="8:24" ht="13.5" customHeight="1" x14ac:dyDescent="0.2">
      <c r="H110" s="29"/>
      <c r="M110" s="31"/>
      <c r="X110" s="32"/>
    </row>
    <row r="111" spans="8:24" ht="13.5" customHeight="1" x14ac:dyDescent="0.2">
      <c r="H111" s="29"/>
      <c r="M111" s="31"/>
      <c r="X111" s="32"/>
    </row>
    <row r="112" spans="8:24" ht="13.5" customHeight="1" x14ac:dyDescent="0.2">
      <c r="H112" s="29"/>
      <c r="M112" s="31"/>
      <c r="X112" s="32"/>
    </row>
    <row r="113" spans="8:24" ht="13.5" customHeight="1" x14ac:dyDescent="0.2">
      <c r="H113" s="29"/>
      <c r="M113" s="31"/>
      <c r="X113" s="32"/>
    </row>
    <row r="114" spans="8:24" ht="13.5" customHeight="1" x14ac:dyDescent="0.2">
      <c r="H114" s="29"/>
      <c r="M114" s="31"/>
      <c r="X114" s="32"/>
    </row>
    <row r="115" spans="8:24" ht="13.5" customHeight="1" x14ac:dyDescent="0.2">
      <c r="H115" s="29"/>
      <c r="M115" s="31"/>
      <c r="X115" s="32"/>
    </row>
    <row r="116" spans="8:24" ht="13.5" customHeight="1" x14ac:dyDescent="0.2">
      <c r="H116" s="29"/>
      <c r="M116" s="31"/>
      <c r="X116" s="32"/>
    </row>
    <row r="117" spans="8:24" ht="13.5" customHeight="1" x14ac:dyDescent="0.2">
      <c r="H117" s="29"/>
      <c r="M117" s="31"/>
      <c r="X117" s="32"/>
    </row>
    <row r="118" spans="8:24" ht="13.5" customHeight="1" x14ac:dyDescent="0.2">
      <c r="H118" s="29"/>
      <c r="M118" s="31"/>
      <c r="X118" s="32"/>
    </row>
    <row r="119" spans="8:24" ht="13.5" customHeight="1" x14ac:dyDescent="0.2">
      <c r="H119" s="29"/>
      <c r="M119" s="31"/>
      <c r="X119" s="32"/>
    </row>
    <row r="120" spans="8:24" ht="13.5" customHeight="1" x14ac:dyDescent="0.2">
      <c r="H120" s="29"/>
      <c r="M120" s="31"/>
      <c r="X120" s="32"/>
    </row>
    <row r="121" spans="8:24" ht="13.5" customHeight="1" x14ac:dyDescent="0.2">
      <c r="H121" s="29"/>
      <c r="M121" s="31"/>
      <c r="X121" s="32"/>
    </row>
    <row r="122" spans="8:24" ht="13.5" customHeight="1" x14ac:dyDescent="0.2">
      <c r="H122" s="29"/>
      <c r="M122" s="31"/>
      <c r="X122" s="32"/>
    </row>
    <row r="123" spans="8:24" ht="13.5" customHeight="1" x14ac:dyDescent="0.2">
      <c r="H123" s="29"/>
      <c r="M123" s="31"/>
      <c r="X123" s="32"/>
    </row>
    <row r="124" spans="8:24" ht="13.5" customHeight="1" x14ac:dyDescent="0.2">
      <c r="H124" s="29"/>
      <c r="M124" s="31"/>
      <c r="X124" s="32"/>
    </row>
    <row r="125" spans="8:24" ht="13.5" customHeight="1" x14ac:dyDescent="0.2">
      <c r="H125" s="29"/>
      <c r="M125" s="31"/>
      <c r="X125" s="32"/>
    </row>
    <row r="126" spans="8:24" ht="13.5" customHeight="1" x14ac:dyDescent="0.2">
      <c r="H126" s="29"/>
      <c r="M126" s="31"/>
      <c r="X126" s="32"/>
    </row>
    <row r="127" spans="8:24" ht="13.5" customHeight="1" x14ac:dyDescent="0.2">
      <c r="H127" s="29"/>
      <c r="M127" s="31"/>
      <c r="X127" s="32"/>
    </row>
    <row r="128" spans="8:24" ht="13.5" customHeight="1" x14ac:dyDescent="0.2">
      <c r="H128" s="29"/>
      <c r="M128" s="31"/>
      <c r="X128" s="32"/>
    </row>
    <row r="129" spans="8:24" ht="13.5" customHeight="1" x14ac:dyDescent="0.2">
      <c r="H129" s="29"/>
      <c r="M129" s="31"/>
      <c r="X129" s="32"/>
    </row>
    <row r="130" spans="8:24" ht="13.5" customHeight="1" x14ac:dyDescent="0.2">
      <c r="H130" s="29"/>
      <c r="M130" s="31"/>
      <c r="X130" s="32"/>
    </row>
    <row r="131" spans="8:24" ht="13.5" customHeight="1" x14ac:dyDescent="0.2">
      <c r="H131" s="29"/>
      <c r="M131" s="31"/>
      <c r="X131" s="32"/>
    </row>
    <row r="132" spans="8:24" ht="13.5" customHeight="1" x14ac:dyDescent="0.2">
      <c r="H132" s="29"/>
      <c r="M132" s="31"/>
      <c r="X132" s="32"/>
    </row>
    <row r="133" spans="8:24" ht="13.5" customHeight="1" x14ac:dyDescent="0.2">
      <c r="H133" s="29"/>
      <c r="M133" s="31"/>
      <c r="X133" s="32"/>
    </row>
    <row r="134" spans="8:24" ht="13.5" customHeight="1" x14ac:dyDescent="0.2">
      <c r="H134" s="29"/>
      <c r="M134" s="31"/>
      <c r="X134" s="32"/>
    </row>
    <row r="135" spans="8:24" ht="13.5" customHeight="1" x14ac:dyDescent="0.2">
      <c r="H135" s="29"/>
      <c r="M135" s="31"/>
      <c r="X135" s="32"/>
    </row>
    <row r="136" spans="8:24" ht="13.5" customHeight="1" x14ac:dyDescent="0.2">
      <c r="H136" s="29"/>
      <c r="M136" s="31"/>
      <c r="X136" s="32"/>
    </row>
    <row r="137" spans="8:24" ht="13.5" customHeight="1" x14ac:dyDescent="0.2">
      <c r="H137" s="29"/>
      <c r="M137" s="31"/>
      <c r="X137" s="32"/>
    </row>
    <row r="138" spans="8:24" ht="13.5" customHeight="1" x14ac:dyDescent="0.2">
      <c r="H138" s="29"/>
      <c r="M138" s="31"/>
      <c r="X138" s="32"/>
    </row>
    <row r="139" spans="8:24" ht="13.5" customHeight="1" x14ac:dyDescent="0.2">
      <c r="H139" s="29"/>
      <c r="M139" s="31"/>
      <c r="X139" s="32"/>
    </row>
    <row r="140" spans="8:24" ht="13.5" customHeight="1" x14ac:dyDescent="0.2">
      <c r="H140" s="29"/>
      <c r="M140" s="31"/>
      <c r="X140" s="32"/>
    </row>
    <row r="141" spans="8:24" ht="13.5" customHeight="1" x14ac:dyDescent="0.2">
      <c r="H141" s="29"/>
      <c r="M141" s="31"/>
      <c r="X141" s="32"/>
    </row>
    <row r="142" spans="8:24" ht="13.5" customHeight="1" x14ac:dyDescent="0.2">
      <c r="H142" s="29"/>
      <c r="M142" s="31"/>
      <c r="X142" s="32"/>
    </row>
    <row r="143" spans="8:24" ht="13.5" customHeight="1" x14ac:dyDescent="0.2">
      <c r="H143" s="29"/>
      <c r="M143" s="31"/>
      <c r="X143" s="32"/>
    </row>
    <row r="144" spans="8:24" ht="13.5" customHeight="1" x14ac:dyDescent="0.2">
      <c r="H144" s="29"/>
      <c r="M144" s="31"/>
      <c r="X144" s="32"/>
    </row>
    <row r="145" spans="8:24" ht="13.5" customHeight="1" x14ac:dyDescent="0.2">
      <c r="H145" s="29"/>
      <c r="M145" s="31"/>
      <c r="X145" s="32"/>
    </row>
    <row r="146" spans="8:24" ht="13.5" customHeight="1" x14ac:dyDescent="0.2">
      <c r="H146" s="29"/>
      <c r="M146" s="31"/>
      <c r="X146" s="32"/>
    </row>
    <row r="147" spans="8:24" ht="13.5" customHeight="1" x14ac:dyDescent="0.2">
      <c r="H147" s="29"/>
      <c r="M147" s="31"/>
      <c r="X147" s="32"/>
    </row>
    <row r="148" spans="8:24" ht="13.5" customHeight="1" x14ac:dyDescent="0.2">
      <c r="H148" s="29"/>
      <c r="M148" s="31"/>
      <c r="X148" s="32"/>
    </row>
    <row r="149" spans="8:24" ht="13.5" customHeight="1" x14ac:dyDescent="0.2">
      <c r="H149" s="29"/>
      <c r="M149" s="31"/>
      <c r="X149" s="32"/>
    </row>
    <row r="150" spans="8:24" ht="13.5" customHeight="1" x14ac:dyDescent="0.2">
      <c r="H150" s="29"/>
      <c r="M150" s="31"/>
      <c r="X150" s="32"/>
    </row>
    <row r="151" spans="8:24" ht="13.5" customHeight="1" x14ac:dyDescent="0.2">
      <c r="H151" s="29"/>
      <c r="M151" s="31"/>
      <c r="X151" s="32"/>
    </row>
    <row r="152" spans="8:24" ht="13.5" customHeight="1" x14ac:dyDescent="0.2">
      <c r="H152" s="29"/>
      <c r="M152" s="31"/>
      <c r="X152" s="32"/>
    </row>
    <row r="153" spans="8:24" ht="13.5" customHeight="1" x14ac:dyDescent="0.2">
      <c r="H153" s="29"/>
      <c r="M153" s="31"/>
      <c r="X153" s="32"/>
    </row>
    <row r="154" spans="8:24" ht="13.5" customHeight="1" x14ac:dyDescent="0.2">
      <c r="H154" s="29"/>
      <c r="M154" s="31"/>
      <c r="X154" s="32"/>
    </row>
    <row r="155" spans="8:24" ht="13.5" customHeight="1" x14ac:dyDescent="0.2">
      <c r="H155" s="29"/>
      <c r="M155" s="31"/>
      <c r="X155" s="32"/>
    </row>
    <row r="156" spans="8:24" ht="13.5" customHeight="1" x14ac:dyDescent="0.2">
      <c r="H156" s="29"/>
      <c r="M156" s="31"/>
      <c r="X156" s="32"/>
    </row>
    <row r="157" spans="8:24" ht="13.5" customHeight="1" x14ac:dyDescent="0.2">
      <c r="H157" s="29"/>
      <c r="M157" s="31"/>
      <c r="X157" s="32"/>
    </row>
    <row r="158" spans="8:24" ht="13.5" customHeight="1" x14ac:dyDescent="0.2">
      <c r="H158" s="29"/>
      <c r="M158" s="31"/>
      <c r="X158" s="32"/>
    </row>
    <row r="159" spans="8:24" ht="13.5" customHeight="1" x14ac:dyDescent="0.2">
      <c r="H159" s="29"/>
      <c r="M159" s="31"/>
      <c r="X159" s="32"/>
    </row>
    <row r="160" spans="8:24" ht="13.5" customHeight="1" x14ac:dyDescent="0.2">
      <c r="H160" s="29"/>
      <c r="M160" s="31"/>
      <c r="X160" s="32"/>
    </row>
    <row r="161" spans="8:24" ht="13.5" customHeight="1" x14ac:dyDescent="0.2">
      <c r="H161" s="29"/>
      <c r="M161" s="31"/>
      <c r="X161" s="32"/>
    </row>
    <row r="162" spans="8:24" ht="13.5" customHeight="1" x14ac:dyDescent="0.2">
      <c r="H162" s="29"/>
      <c r="M162" s="31"/>
      <c r="X162" s="32"/>
    </row>
    <row r="163" spans="8:24" ht="13.5" customHeight="1" x14ac:dyDescent="0.2">
      <c r="H163" s="29"/>
      <c r="M163" s="31"/>
      <c r="X163" s="32"/>
    </row>
    <row r="164" spans="8:24" ht="13.5" customHeight="1" x14ac:dyDescent="0.2">
      <c r="H164" s="29"/>
      <c r="M164" s="31"/>
      <c r="X164" s="32"/>
    </row>
    <row r="165" spans="8:24" ht="13.5" customHeight="1" x14ac:dyDescent="0.2">
      <c r="H165" s="29"/>
      <c r="M165" s="31"/>
      <c r="X165" s="32"/>
    </row>
    <row r="166" spans="8:24" ht="13.5" customHeight="1" x14ac:dyDescent="0.2">
      <c r="H166" s="29"/>
      <c r="M166" s="31"/>
      <c r="X166" s="32"/>
    </row>
    <row r="167" spans="8:24" ht="13.5" customHeight="1" x14ac:dyDescent="0.2">
      <c r="H167" s="29"/>
      <c r="M167" s="31"/>
      <c r="X167" s="32"/>
    </row>
    <row r="168" spans="8:24" ht="13.5" customHeight="1" x14ac:dyDescent="0.2">
      <c r="H168" s="29"/>
      <c r="M168" s="31"/>
      <c r="X168" s="32"/>
    </row>
    <row r="169" spans="8:24" ht="13.5" customHeight="1" x14ac:dyDescent="0.2">
      <c r="H169" s="29"/>
      <c r="M169" s="31"/>
      <c r="X169" s="32"/>
    </row>
    <row r="170" spans="8:24" ht="13.5" customHeight="1" x14ac:dyDescent="0.2">
      <c r="H170" s="29"/>
      <c r="M170" s="31"/>
      <c r="X170" s="32"/>
    </row>
    <row r="171" spans="8:24" ht="13.5" customHeight="1" x14ac:dyDescent="0.2">
      <c r="H171" s="29"/>
      <c r="M171" s="31"/>
      <c r="X171" s="32"/>
    </row>
    <row r="172" spans="8:24" ht="13.5" customHeight="1" x14ac:dyDescent="0.2">
      <c r="H172" s="29"/>
      <c r="M172" s="31"/>
      <c r="X172" s="32"/>
    </row>
    <row r="173" spans="8:24" ht="13.5" customHeight="1" x14ac:dyDescent="0.2">
      <c r="H173" s="29"/>
      <c r="M173" s="31"/>
      <c r="X173" s="32"/>
    </row>
    <row r="174" spans="8:24" ht="13.5" customHeight="1" x14ac:dyDescent="0.2">
      <c r="H174" s="29"/>
      <c r="M174" s="31"/>
      <c r="X174" s="32"/>
    </row>
    <row r="175" spans="8:24" ht="13.5" customHeight="1" x14ac:dyDescent="0.2">
      <c r="H175" s="29"/>
      <c r="M175" s="31"/>
      <c r="X175" s="32"/>
    </row>
    <row r="176" spans="8:24" ht="13.5" customHeight="1" x14ac:dyDescent="0.2">
      <c r="H176" s="29"/>
      <c r="M176" s="31"/>
      <c r="X176" s="32"/>
    </row>
    <row r="177" spans="8:24" ht="13.5" customHeight="1" x14ac:dyDescent="0.2">
      <c r="H177" s="29"/>
      <c r="M177" s="31"/>
      <c r="X177" s="32"/>
    </row>
    <row r="178" spans="8:24" ht="13.5" customHeight="1" x14ac:dyDescent="0.2">
      <c r="H178" s="29"/>
      <c r="M178" s="31"/>
      <c r="X178" s="32"/>
    </row>
    <row r="179" spans="8:24" ht="13.5" customHeight="1" x14ac:dyDescent="0.2">
      <c r="H179" s="29"/>
      <c r="M179" s="31"/>
      <c r="X179" s="32"/>
    </row>
    <row r="180" spans="8:24" ht="13.5" customHeight="1" x14ac:dyDescent="0.2">
      <c r="H180" s="29"/>
      <c r="M180" s="31"/>
      <c r="X180" s="32"/>
    </row>
    <row r="181" spans="8:24" ht="13.5" customHeight="1" x14ac:dyDescent="0.2">
      <c r="H181" s="29"/>
      <c r="M181" s="31"/>
      <c r="X181" s="32"/>
    </row>
    <row r="182" spans="8:24" ht="13.5" customHeight="1" x14ac:dyDescent="0.2">
      <c r="H182" s="29"/>
      <c r="M182" s="31"/>
      <c r="X182" s="32"/>
    </row>
    <row r="183" spans="8:24" ht="13.5" customHeight="1" x14ac:dyDescent="0.2">
      <c r="H183" s="29"/>
      <c r="M183" s="31"/>
      <c r="X183" s="32"/>
    </row>
    <row r="184" spans="8:24" ht="13.5" customHeight="1" x14ac:dyDescent="0.2">
      <c r="H184" s="29"/>
      <c r="M184" s="31"/>
      <c r="X184" s="32"/>
    </row>
    <row r="185" spans="8:24" ht="13.5" customHeight="1" x14ac:dyDescent="0.2">
      <c r="H185" s="29"/>
      <c r="M185" s="31"/>
      <c r="X185" s="32"/>
    </row>
    <row r="186" spans="8:24" ht="13.5" customHeight="1" x14ac:dyDescent="0.2">
      <c r="H186" s="29"/>
      <c r="M186" s="31"/>
      <c r="X186" s="32"/>
    </row>
    <row r="187" spans="8:24" ht="13.5" customHeight="1" x14ac:dyDescent="0.2">
      <c r="H187" s="29"/>
      <c r="M187" s="31"/>
      <c r="X187" s="32"/>
    </row>
    <row r="188" spans="8:24" ht="13.5" customHeight="1" x14ac:dyDescent="0.2">
      <c r="H188" s="29"/>
      <c r="M188" s="31"/>
      <c r="X188" s="32"/>
    </row>
    <row r="189" spans="8:24" ht="13.5" customHeight="1" x14ac:dyDescent="0.2">
      <c r="H189" s="29"/>
      <c r="M189" s="31"/>
      <c r="X189" s="32"/>
    </row>
    <row r="190" spans="8:24" ht="13.5" customHeight="1" x14ac:dyDescent="0.2">
      <c r="H190" s="29"/>
      <c r="M190" s="31"/>
      <c r="X190" s="32"/>
    </row>
    <row r="191" spans="8:24" ht="13.5" customHeight="1" x14ac:dyDescent="0.2">
      <c r="H191" s="29"/>
      <c r="M191" s="31"/>
      <c r="X191" s="32"/>
    </row>
    <row r="192" spans="8:24" ht="13.5" customHeight="1" x14ac:dyDescent="0.2">
      <c r="H192" s="29"/>
      <c r="M192" s="31"/>
      <c r="X192" s="32"/>
    </row>
    <row r="193" spans="8:24" ht="13.5" customHeight="1" x14ac:dyDescent="0.2">
      <c r="H193" s="29"/>
      <c r="M193" s="31"/>
      <c r="X193" s="32"/>
    </row>
    <row r="194" spans="8:24" ht="13.5" customHeight="1" x14ac:dyDescent="0.2">
      <c r="H194" s="29"/>
      <c r="M194" s="31"/>
      <c r="X194" s="32"/>
    </row>
    <row r="195" spans="8:24" ht="13.5" customHeight="1" x14ac:dyDescent="0.2">
      <c r="H195" s="29"/>
      <c r="M195" s="31"/>
      <c r="X195" s="32"/>
    </row>
    <row r="196" spans="8:24" ht="13.5" customHeight="1" x14ac:dyDescent="0.2">
      <c r="H196" s="29"/>
      <c r="M196" s="31"/>
      <c r="X196" s="32"/>
    </row>
    <row r="197" spans="8:24" ht="13.5" customHeight="1" x14ac:dyDescent="0.2">
      <c r="H197" s="29"/>
      <c r="M197" s="31"/>
      <c r="X197" s="32"/>
    </row>
    <row r="198" spans="8:24" ht="13.5" customHeight="1" x14ac:dyDescent="0.2">
      <c r="H198" s="29"/>
      <c r="M198" s="31"/>
      <c r="X198" s="32"/>
    </row>
    <row r="199" spans="8:24" ht="13.5" customHeight="1" x14ac:dyDescent="0.2">
      <c r="H199" s="29"/>
      <c r="M199" s="31"/>
      <c r="X199" s="32"/>
    </row>
    <row r="200" spans="8:24" ht="13.5" customHeight="1" x14ac:dyDescent="0.2">
      <c r="H200" s="29"/>
      <c r="M200" s="31"/>
      <c r="X200" s="32"/>
    </row>
    <row r="201" spans="8:24" ht="13.5" customHeight="1" x14ac:dyDescent="0.2">
      <c r="H201" s="29"/>
      <c r="M201" s="31"/>
      <c r="X201" s="32"/>
    </row>
    <row r="202" spans="8:24" ht="13.5" customHeight="1" x14ac:dyDescent="0.2">
      <c r="H202" s="29"/>
      <c r="M202" s="31"/>
      <c r="X202" s="32"/>
    </row>
    <row r="203" spans="8:24" ht="13.5" customHeight="1" x14ac:dyDescent="0.2">
      <c r="H203" s="29"/>
      <c r="M203" s="31"/>
      <c r="X203" s="32"/>
    </row>
    <row r="204" spans="8:24" ht="13.5" customHeight="1" x14ac:dyDescent="0.2">
      <c r="H204" s="29"/>
      <c r="M204" s="31"/>
      <c r="X204" s="32"/>
    </row>
    <row r="205" spans="8:24" ht="13.5" customHeight="1" x14ac:dyDescent="0.2">
      <c r="H205" s="29"/>
      <c r="M205" s="31"/>
      <c r="X205" s="32"/>
    </row>
    <row r="206" spans="8:24" ht="13.5" customHeight="1" x14ac:dyDescent="0.2">
      <c r="H206" s="29"/>
      <c r="M206" s="31"/>
      <c r="X206" s="32"/>
    </row>
    <row r="207" spans="8:24" ht="13.5" customHeight="1" x14ac:dyDescent="0.2">
      <c r="H207" s="29"/>
      <c r="M207" s="31"/>
      <c r="X207" s="32"/>
    </row>
    <row r="208" spans="8:24" ht="13.5" customHeight="1" x14ac:dyDescent="0.2">
      <c r="H208" s="29"/>
      <c r="M208" s="31"/>
      <c r="X208" s="32"/>
    </row>
    <row r="209" spans="8:24" ht="13.5" customHeight="1" x14ac:dyDescent="0.2">
      <c r="H209" s="29"/>
      <c r="M209" s="31"/>
      <c r="X209" s="32"/>
    </row>
    <row r="210" spans="8:24" ht="13.5" customHeight="1" x14ac:dyDescent="0.2">
      <c r="H210" s="29"/>
      <c r="M210" s="31"/>
      <c r="X210" s="32"/>
    </row>
    <row r="211" spans="8:24" ht="13.5" customHeight="1" x14ac:dyDescent="0.2">
      <c r="H211" s="29"/>
      <c r="M211" s="31"/>
      <c r="X211" s="32"/>
    </row>
    <row r="212" spans="8:24" ht="13.5" customHeight="1" x14ac:dyDescent="0.2">
      <c r="H212" s="29"/>
      <c r="M212" s="31"/>
      <c r="X212" s="32"/>
    </row>
    <row r="213" spans="8:24" ht="13.5" customHeight="1" x14ac:dyDescent="0.2">
      <c r="H213" s="29"/>
      <c r="M213" s="31"/>
      <c r="X213" s="32"/>
    </row>
    <row r="214" spans="8:24" ht="13.5" customHeight="1" x14ac:dyDescent="0.2">
      <c r="H214" s="29"/>
      <c r="M214" s="31"/>
      <c r="X214" s="32"/>
    </row>
    <row r="215" spans="8:24" ht="13.5" customHeight="1" x14ac:dyDescent="0.2">
      <c r="H215" s="29"/>
      <c r="M215" s="31"/>
      <c r="X215" s="32"/>
    </row>
    <row r="216" spans="8:24" ht="13.5" customHeight="1" x14ac:dyDescent="0.2">
      <c r="H216" s="29"/>
      <c r="M216" s="31"/>
      <c r="X216" s="32"/>
    </row>
    <row r="217" spans="8:24" ht="13.5" customHeight="1" x14ac:dyDescent="0.2">
      <c r="H217" s="29"/>
      <c r="M217" s="31"/>
      <c r="X217" s="32"/>
    </row>
    <row r="218" spans="8:24" ht="13.5" customHeight="1" x14ac:dyDescent="0.2">
      <c r="H218" s="29"/>
      <c r="M218" s="31"/>
      <c r="X218" s="32"/>
    </row>
    <row r="219" spans="8:24" ht="13.5" customHeight="1" x14ac:dyDescent="0.2">
      <c r="H219" s="29"/>
      <c r="M219" s="31"/>
      <c r="X219" s="32"/>
    </row>
    <row r="220" spans="8:24" ht="13.5" customHeight="1" x14ac:dyDescent="0.2">
      <c r="H220" s="29"/>
      <c r="M220" s="31"/>
      <c r="X220" s="32"/>
    </row>
    <row r="221" spans="8:24" ht="13.5" customHeight="1" x14ac:dyDescent="0.2">
      <c r="H221" s="29"/>
      <c r="M221" s="31"/>
      <c r="X221" s="32"/>
    </row>
    <row r="222" spans="8:24" ht="13.5" customHeight="1" x14ac:dyDescent="0.2">
      <c r="H222" s="29"/>
      <c r="M222" s="31"/>
      <c r="X222" s="32"/>
    </row>
    <row r="223" spans="8:24" ht="13.5" customHeight="1" x14ac:dyDescent="0.2">
      <c r="H223" s="29"/>
      <c r="M223" s="31"/>
      <c r="X223" s="32"/>
    </row>
    <row r="224" spans="8:24" ht="13.5" customHeight="1" x14ac:dyDescent="0.2">
      <c r="H224" s="29"/>
      <c r="M224" s="31"/>
      <c r="X224" s="32"/>
    </row>
    <row r="225" spans="8:24" ht="13.5" customHeight="1" x14ac:dyDescent="0.2">
      <c r="H225" s="29"/>
      <c r="M225" s="31"/>
      <c r="X225" s="32"/>
    </row>
    <row r="226" spans="8:24" ht="13.5" customHeight="1" x14ac:dyDescent="0.2">
      <c r="H226" s="29"/>
      <c r="M226" s="31"/>
      <c r="X226" s="32"/>
    </row>
    <row r="227" spans="8:24" ht="13.5" customHeight="1" x14ac:dyDescent="0.2">
      <c r="H227" s="29"/>
      <c r="M227" s="31"/>
      <c r="X227" s="32"/>
    </row>
    <row r="228" spans="8:24" ht="13.5" customHeight="1" x14ac:dyDescent="0.2">
      <c r="H228" s="29"/>
      <c r="M228" s="31"/>
      <c r="X228" s="32"/>
    </row>
    <row r="229" spans="8:24" ht="13.5" customHeight="1" x14ac:dyDescent="0.2">
      <c r="H229" s="29"/>
      <c r="M229" s="31"/>
      <c r="X229" s="32"/>
    </row>
    <row r="230" spans="8:24" ht="13.5" customHeight="1" x14ac:dyDescent="0.2">
      <c r="H230" s="29"/>
      <c r="M230" s="31"/>
      <c r="X230" s="32"/>
    </row>
    <row r="231" spans="8:24" ht="13.5" customHeight="1" x14ac:dyDescent="0.2">
      <c r="H231" s="29"/>
      <c r="M231" s="31"/>
      <c r="X231" s="32"/>
    </row>
    <row r="232" spans="8:24" ht="13.5" customHeight="1" x14ac:dyDescent="0.2">
      <c r="H232" s="29"/>
      <c r="M232" s="31"/>
      <c r="X232" s="32"/>
    </row>
    <row r="233" spans="8:24" ht="13.5" customHeight="1" x14ac:dyDescent="0.2">
      <c r="H233" s="29"/>
      <c r="M233" s="31"/>
      <c r="X233" s="32"/>
    </row>
    <row r="234" spans="8:24" ht="13.5" customHeight="1" x14ac:dyDescent="0.2">
      <c r="H234" s="29"/>
      <c r="M234" s="31"/>
      <c r="X234" s="32"/>
    </row>
    <row r="235" spans="8:24" ht="13.5" customHeight="1" x14ac:dyDescent="0.2">
      <c r="H235" s="29"/>
      <c r="M235" s="31"/>
      <c r="X235" s="32"/>
    </row>
    <row r="236" spans="8:24" ht="13.5" customHeight="1" x14ac:dyDescent="0.2">
      <c r="H236" s="29"/>
      <c r="M236" s="31"/>
      <c r="X236" s="32"/>
    </row>
    <row r="237" spans="8:24" ht="13.5" customHeight="1" x14ac:dyDescent="0.2">
      <c r="H237" s="29"/>
      <c r="M237" s="31"/>
      <c r="X237" s="32"/>
    </row>
    <row r="238" spans="8:24" ht="13.5" customHeight="1" x14ac:dyDescent="0.2">
      <c r="H238" s="29"/>
      <c r="M238" s="31"/>
      <c r="X238" s="32"/>
    </row>
    <row r="239" spans="8:24" ht="13.5" customHeight="1" x14ac:dyDescent="0.2">
      <c r="H239" s="29"/>
      <c r="M239" s="31"/>
      <c r="X239" s="32"/>
    </row>
    <row r="240" spans="8:24" ht="13.5" customHeight="1" x14ac:dyDescent="0.2">
      <c r="H240" s="29"/>
      <c r="M240" s="31"/>
      <c r="X240" s="32"/>
    </row>
    <row r="241" spans="8:24" ht="13.5" customHeight="1" x14ac:dyDescent="0.2">
      <c r="H241" s="29"/>
      <c r="M241" s="31"/>
      <c r="X241" s="32"/>
    </row>
    <row r="242" spans="8:24" ht="13.5" customHeight="1" x14ac:dyDescent="0.2">
      <c r="H242" s="29"/>
      <c r="M242" s="31"/>
      <c r="X242" s="32"/>
    </row>
    <row r="243" spans="8:24" ht="13.5" customHeight="1" x14ac:dyDescent="0.2">
      <c r="H243" s="29"/>
      <c r="M243" s="31"/>
      <c r="X243" s="32"/>
    </row>
    <row r="244" spans="8:24" ht="13.5" customHeight="1" x14ac:dyDescent="0.2">
      <c r="H244" s="29"/>
      <c r="M244" s="31"/>
      <c r="X244" s="32"/>
    </row>
    <row r="245" spans="8:24" ht="13.5" customHeight="1" x14ac:dyDescent="0.2">
      <c r="H245" s="29"/>
      <c r="M245" s="31"/>
      <c r="X245" s="32"/>
    </row>
    <row r="246" spans="8:24" ht="13.5" customHeight="1" x14ac:dyDescent="0.2">
      <c r="H246" s="29"/>
      <c r="M246" s="31"/>
      <c r="X246" s="32"/>
    </row>
    <row r="247" spans="8:24" ht="13.5" customHeight="1" x14ac:dyDescent="0.2">
      <c r="H247" s="29"/>
      <c r="M247" s="31"/>
      <c r="X247" s="32"/>
    </row>
    <row r="248" spans="8:24" ht="13.5" customHeight="1" x14ac:dyDescent="0.2">
      <c r="H248" s="29"/>
      <c r="M248" s="31"/>
      <c r="X248" s="32"/>
    </row>
    <row r="249" spans="8:24" ht="13.5" customHeight="1" x14ac:dyDescent="0.2">
      <c r="H249" s="29"/>
      <c r="M249" s="31"/>
      <c r="X249" s="32"/>
    </row>
    <row r="250" spans="8:24" ht="13.5" customHeight="1" x14ac:dyDescent="0.2">
      <c r="H250" s="29"/>
      <c r="M250" s="31"/>
      <c r="X250" s="32"/>
    </row>
    <row r="251" spans="8:24" ht="13.5" customHeight="1" x14ac:dyDescent="0.2">
      <c r="H251" s="29"/>
      <c r="M251" s="31"/>
      <c r="X251" s="32"/>
    </row>
    <row r="252" spans="8:24" ht="13.5" customHeight="1" x14ac:dyDescent="0.2">
      <c r="H252" s="29"/>
      <c r="M252" s="31"/>
      <c r="X252" s="32"/>
    </row>
    <row r="253" spans="8:24" ht="13.5" customHeight="1" x14ac:dyDescent="0.2">
      <c r="H253" s="29"/>
      <c r="M253" s="31"/>
      <c r="X253" s="32"/>
    </row>
    <row r="254" spans="8:24" ht="13.5" customHeight="1" x14ac:dyDescent="0.2">
      <c r="H254" s="29"/>
      <c r="M254" s="31"/>
      <c r="X254" s="32"/>
    </row>
    <row r="255" spans="8:24" ht="13.5" customHeight="1" x14ac:dyDescent="0.2">
      <c r="H255" s="29"/>
      <c r="M255" s="31"/>
      <c r="X255" s="32"/>
    </row>
    <row r="256" spans="8:24" ht="13.5" customHeight="1" x14ac:dyDescent="0.2">
      <c r="H256" s="29"/>
      <c r="M256" s="31"/>
      <c r="X256" s="32"/>
    </row>
    <row r="257" spans="8:24" ht="13.5" customHeight="1" x14ac:dyDescent="0.2">
      <c r="H257" s="29"/>
      <c r="M257" s="31"/>
      <c r="X257" s="32"/>
    </row>
    <row r="258" spans="8:24" ht="13.5" customHeight="1" x14ac:dyDescent="0.2">
      <c r="H258" s="29"/>
      <c r="M258" s="31"/>
      <c r="X258" s="32"/>
    </row>
    <row r="259" spans="8:24" ht="13.5" customHeight="1" x14ac:dyDescent="0.2">
      <c r="H259" s="29"/>
      <c r="M259" s="31"/>
      <c r="X259" s="32"/>
    </row>
    <row r="260" spans="8:24" ht="13.5" customHeight="1" x14ac:dyDescent="0.2">
      <c r="H260" s="29"/>
      <c r="M260" s="31"/>
      <c r="X260" s="32"/>
    </row>
    <row r="261" spans="8:24" ht="13.5" customHeight="1" x14ac:dyDescent="0.2">
      <c r="H261" s="29"/>
      <c r="M261" s="31"/>
      <c r="X261" s="32"/>
    </row>
    <row r="262" spans="8:24" ht="13.5" customHeight="1" x14ac:dyDescent="0.2">
      <c r="H262" s="29"/>
      <c r="M262" s="31"/>
      <c r="X262" s="32"/>
    </row>
    <row r="263" spans="8:24" ht="13.5" customHeight="1" x14ac:dyDescent="0.2">
      <c r="H263" s="29"/>
      <c r="M263" s="31"/>
      <c r="X263" s="32"/>
    </row>
    <row r="264" spans="8:24" ht="13.5" customHeight="1" x14ac:dyDescent="0.2">
      <c r="H264" s="29"/>
      <c r="M264" s="31"/>
      <c r="X264" s="32"/>
    </row>
    <row r="265" spans="8:24" ht="13.5" customHeight="1" x14ac:dyDescent="0.2">
      <c r="H265" s="29"/>
      <c r="M265" s="31"/>
      <c r="X265" s="32"/>
    </row>
    <row r="266" spans="8:24" ht="13.5" customHeight="1" x14ac:dyDescent="0.2">
      <c r="H266" s="29"/>
      <c r="M266" s="31"/>
      <c r="X266" s="32"/>
    </row>
    <row r="267" spans="8:24" ht="13.5" customHeight="1" x14ac:dyDescent="0.2">
      <c r="H267" s="29"/>
      <c r="M267" s="31"/>
      <c r="X267" s="32"/>
    </row>
    <row r="268" spans="8:24" ht="13.5" customHeight="1" x14ac:dyDescent="0.2">
      <c r="H268" s="29"/>
      <c r="M268" s="31"/>
      <c r="X268" s="32"/>
    </row>
    <row r="269" spans="8:24" ht="13.5" customHeight="1" x14ac:dyDescent="0.2">
      <c r="H269" s="29"/>
      <c r="M269" s="31"/>
      <c r="X269" s="32"/>
    </row>
    <row r="270" spans="8:24" ht="13.5" customHeight="1" x14ac:dyDescent="0.2">
      <c r="H270" s="29"/>
      <c r="M270" s="31"/>
      <c r="X270" s="32"/>
    </row>
    <row r="271" spans="8:24" ht="13.5" customHeight="1" x14ac:dyDescent="0.2">
      <c r="H271" s="29"/>
      <c r="M271" s="31"/>
      <c r="X271" s="32"/>
    </row>
    <row r="272" spans="8:24" ht="13.5" customHeight="1" x14ac:dyDescent="0.2">
      <c r="H272" s="29"/>
      <c r="M272" s="31"/>
      <c r="X272" s="32"/>
    </row>
    <row r="273" spans="8:24" ht="13.5" customHeight="1" x14ac:dyDescent="0.2">
      <c r="H273" s="29"/>
      <c r="M273" s="31"/>
      <c r="X273" s="32"/>
    </row>
    <row r="274" spans="8:24" ht="13.5" customHeight="1" x14ac:dyDescent="0.2">
      <c r="H274" s="29"/>
      <c r="M274" s="31"/>
      <c r="X274" s="32"/>
    </row>
    <row r="275" spans="8:24" ht="13.5" customHeight="1" x14ac:dyDescent="0.2">
      <c r="H275" s="29"/>
      <c r="M275" s="31"/>
      <c r="X275" s="32"/>
    </row>
    <row r="276" spans="8:24" ht="13.5" customHeight="1" x14ac:dyDescent="0.2">
      <c r="H276" s="29"/>
      <c r="M276" s="31"/>
      <c r="X276" s="32"/>
    </row>
    <row r="277" spans="8:24" ht="13.5" customHeight="1" x14ac:dyDescent="0.2">
      <c r="H277" s="29"/>
      <c r="M277" s="31"/>
      <c r="X277" s="32"/>
    </row>
    <row r="278" spans="8:24" ht="13.5" customHeight="1" x14ac:dyDescent="0.2">
      <c r="H278" s="29"/>
      <c r="M278" s="31"/>
      <c r="X278" s="32"/>
    </row>
    <row r="279" spans="8:24" ht="13.5" customHeight="1" x14ac:dyDescent="0.2">
      <c r="H279" s="29"/>
      <c r="M279" s="31"/>
      <c r="X279" s="32"/>
    </row>
    <row r="280" spans="8:24" ht="13.5" customHeight="1" x14ac:dyDescent="0.2">
      <c r="H280" s="29"/>
      <c r="M280" s="31"/>
      <c r="X280" s="32"/>
    </row>
    <row r="281" spans="8:24" ht="13.5" customHeight="1" x14ac:dyDescent="0.2">
      <c r="H281" s="29"/>
      <c r="M281" s="31"/>
      <c r="X281" s="32"/>
    </row>
    <row r="282" spans="8:24" ht="13.5" customHeight="1" x14ac:dyDescent="0.2">
      <c r="H282" s="29"/>
      <c r="M282" s="31"/>
      <c r="X282" s="32"/>
    </row>
    <row r="283" spans="8:24" ht="13.5" customHeight="1" x14ac:dyDescent="0.2">
      <c r="H283" s="29"/>
      <c r="M283" s="31"/>
      <c r="X283" s="32"/>
    </row>
    <row r="284" spans="8:24" ht="13.5" customHeight="1" x14ac:dyDescent="0.2">
      <c r="H284" s="29"/>
      <c r="M284" s="31"/>
      <c r="X284" s="32"/>
    </row>
    <row r="285" spans="8:24" ht="13.5" customHeight="1" x14ac:dyDescent="0.2">
      <c r="H285" s="29"/>
      <c r="M285" s="31"/>
      <c r="X285" s="32"/>
    </row>
    <row r="286" spans="8:24" ht="13.5" customHeight="1" x14ac:dyDescent="0.2">
      <c r="H286" s="29"/>
      <c r="M286" s="31"/>
      <c r="X286" s="32"/>
    </row>
    <row r="287" spans="8:24" ht="13.5" customHeight="1" x14ac:dyDescent="0.2">
      <c r="H287" s="29"/>
      <c r="M287" s="31"/>
      <c r="X287" s="32"/>
    </row>
    <row r="288" spans="8:24" ht="13.5" customHeight="1" x14ac:dyDescent="0.2">
      <c r="H288" s="29"/>
      <c r="M288" s="31"/>
      <c r="X288" s="32"/>
    </row>
    <row r="289" spans="8:24" ht="13.5" customHeight="1" x14ac:dyDescent="0.2">
      <c r="H289" s="29"/>
      <c r="M289" s="31"/>
      <c r="X289" s="32"/>
    </row>
    <row r="290" spans="8:24" ht="13.5" customHeight="1" x14ac:dyDescent="0.2">
      <c r="H290" s="29"/>
      <c r="M290" s="31"/>
      <c r="X290" s="32"/>
    </row>
    <row r="291" spans="8:24" ht="13.5" customHeight="1" x14ac:dyDescent="0.2">
      <c r="H291" s="29"/>
      <c r="M291" s="31"/>
      <c r="X291" s="32"/>
    </row>
    <row r="292" spans="8:24" ht="13.5" customHeight="1" x14ac:dyDescent="0.2">
      <c r="H292" s="29"/>
      <c r="M292" s="31"/>
      <c r="X292" s="32"/>
    </row>
    <row r="293" spans="8:24" ht="13.5" customHeight="1" x14ac:dyDescent="0.2">
      <c r="H293" s="29"/>
      <c r="M293" s="31"/>
      <c r="X293" s="32"/>
    </row>
    <row r="294" spans="8:24" ht="13.5" customHeight="1" x14ac:dyDescent="0.2">
      <c r="H294" s="29"/>
      <c r="M294" s="31"/>
      <c r="X294" s="32"/>
    </row>
    <row r="295" spans="8:24" ht="13.5" customHeight="1" x14ac:dyDescent="0.2">
      <c r="H295" s="29"/>
      <c r="M295" s="31"/>
      <c r="X295" s="32"/>
    </row>
    <row r="296" spans="8:24" ht="13.5" customHeight="1" x14ac:dyDescent="0.2">
      <c r="H296" s="29"/>
      <c r="M296" s="31"/>
      <c r="X296" s="32"/>
    </row>
    <row r="297" spans="8:24" ht="13.5" customHeight="1" x14ac:dyDescent="0.2">
      <c r="H297" s="29"/>
      <c r="M297" s="31"/>
      <c r="X297" s="32"/>
    </row>
    <row r="298" spans="8:24" ht="13.5" customHeight="1" x14ac:dyDescent="0.2">
      <c r="H298" s="29"/>
      <c r="M298" s="31"/>
      <c r="X298" s="32"/>
    </row>
    <row r="299" spans="8:24" ht="13.5" customHeight="1" x14ac:dyDescent="0.2">
      <c r="H299" s="29"/>
      <c r="M299" s="31"/>
      <c r="X299" s="32"/>
    </row>
    <row r="300" spans="8:24" ht="13.5" customHeight="1" x14ac:dyDescent="0.2">
      <c r="H300" s="29"/>
      <c r="M300" s="31"/>
      <c r="X300" s="32"/>
    </row>
    <row r="301" spans="8:24" ht="13.5" customHeight="1" x14ac:dyDescent="0.2">
      <c r="H301" s="29"/>
      <c r="M301" s="31"/>
      <c r="X301" s="32"/>
    </row>
    <row r="302" spans="8:24" ht="13.5" customHeight="1" x14ac:dyDescent="0.2">
      <c r="H302" s="29"/>
      <c r="M302" s="31"/>
      <c r="X302" s="32"/>
    </row>
    <row r="303" spans="8:24" ht="13.5" customHeight="1" x14ac:dyDescent="0.2">
      <c r="H303" s="29"/>
      <c r="M303" s="31"/>
      <c r="X303" s="32"/>
    </row>
    <row r="304" spans="8:24" ht="13.5" customHeight="1" x14ac:dyDescent="0.2">
      <c r="H304" s="29"/>
      <c r="M304" s="31"/>
      <c r="X304" s="32"/>
    </row>
    <row r="305" spans="8:24" ht="13.5" customHeight="1" x14ac:dyDescent="0.2">
      <c r="H305" s="29"/>
      <c r="M305" s="31"/>
      <c r="X305" s="32"/>
    </row>
    <row r="306" spans="8:24" ht="13.5" customHeight="1" x14ac:dyDescent="0.2">
      <c r="H306" s="29"/>
      <c r="M306" s="31"/>
      <c r="X306" s="32"/>
    </row>
    <row r="307" spans="8:24" ht="13.5" customHeight="1" x14ac:dyDescent="0.2">
      <c r="H307" s="29"/>
      <c r="M307" s="31"/>
      <c r="X307" s="32"/>
    </row>
    <row r="308" spans="8:24" ht="13.5" customHeight="1" x14ac:dyDescent="0.2">
      <c r="H308" s="29"/>
      <c r="M308" s="31"/>
      <c r="X308" s="32"/>
    </row>
    <row r="309" spans="8:24" ht="13.5" customHeight="1" x14ac:dyDescent="0.2">
      <c r="H309" s="29"/>
      <c r="M309" s="31"/>
      <c r="X309" s="32"/>
    </row>
    <row r="310" spans="8:24" ht="13.5" customHeight="1" x14ac:dyDescent="0.2">
      <c r="H310" s="29"/>
      <c r="M310" s="31"/>
      <c r="X310" s="32"/>
    </row>
    <row r="311" spans="8:24" ht="13.5" customHeight="1" x14ac:dyDescent="0.2">
      <c r="H311" s="29"/>
      <c r="M311" s="31"/>
      <c r="X311" s="32"/>
    </row>
    <row r="312" spans="8:24" ht="13.5" customHeight="1" x14ac:dyDescent="0.2">
      <c r="H312" s="29"/>
      <c r="M312" s="31"/>
      <c r="X312" s="32"/>
    </row>
    <row r="313" spans="8:24" ht="13.5" customHeight="1" x14ac:dyDescent="0.2">
      <c r="H313" s="29"/>
      <c r="M313" s="31"/>
      <c r="X313" s="32"/>
    </row>
    <row r="314" spans="8:24" ht="13.5" customHeight="1" x14ac:dyDescent="0.2">
      <c r="H314" s="29"/>
      <c r="M314" s="31"/>
      <c r="X314" s="32"/>
    </row>
    <row r="315" spans="8:24" ht="13.5" customHeight="1" x14ac:dyDescent="0.2">
      <c r="H315" s="29"/>
      <c r="M315" s="31"/>
      <c r="X315" s="32"/>
    </row>
    <row r="316" spans="8:24" ht="13.5" customHeight="1" x14ac:dyDescent="0.2">
      <c r="H316" s="29"/>
      <c r="M316" s="31"/>
      <c r="X316" s="32"/>
    </row>
    <row r="317" spans="8:24" ht="13.5" customHeight="1" x14ac:dyDescent="0.2">
      <c r="H317" s="29"/>
      <c r="M317" s="31"/>
      <c r="X317" s="32"/>
    </row>
    <row r="318" spans="8:24" ht="13.5" customHeight="1" x14ac:dyDescent="0.2">
      <c r="H318" s="29"/>
      <c r="M318" s="31"/>
      <c r="X318" s="32"/>
    </row>
    <row r="319" spans="8:24" ht="13.5" customHeight="1" x14ac:dyDescent="0.2">
      <c r="H319" s="29"/>
      <c r="M319" s="31"/>
      <c r="X319" s="32"/>
    </row>
    <row r="320" spans="8:24" ht="13.5" customHeight="1" x14ac:dyDescent="0.2">
      <c r="H320" s="29"/>
      <c r="M320" s="31"/>
      <c r="X320" s="32"/>
    </row>
    <row r="321" spans="8:24" ht="13.5" customHeight="1" x14ac:dyDescent="0.2">
      <c r="H321" s="29"/>
      <c r="M321" s="31"/>
      <c r="X321" s="32"/>
    </row>
    <row r="322" spans="8:24" ht="13.5" customHeight="1" x14ac:dyDescent="0.2">
      <c r="H322" s="29"/>
      <c r="M322" s="31"/>
      <c r="X322" s="32"/>
    </row>
    <row r="323" spans="8:24" ht="13.5" customHeight="1" x14ac:dyDescent="0.2">
      <c r="H323" s="29"/>
      <c r="M323" s="31"/>
      <c r="X323" s="32"/>
    </row>
    <row r="324" spans="8:24" ht="13.5" customHeight="1" x14ac:dyDescent="0.2">
      <c r="H324" s="29"/>
      <c r="M324" s="31"/>
      <c r="X324" s="32"/>
    </row>
    <row r="325" spans="8:24" ht="13.5" customHeight="1" x14ac:dyDescent="0.2">
      <c r="H325" s="29"/>
      <c r="M325" s="31"/>
      <c r="X325" s="32"/>
    </row>
    <row r="326" spans="8:24" ht="13.5" customHeight="1" x14ac:dyDescent="0.2">
      <c r="H326" s="29"/>
      <c r="M326" s="31"/>
      <c r="X326" s="32"/>
    </row>
    <row r="327" spans="8:24" ht="13.5" customHeight="1" x14ac:dyDescent="0.2">
      <c r="H327" s="29"/>
      <c r="M327" s="31"/>
      <c r="X327" s="32"/>
    </row>
    <row r="328" spans="8:24" ht="13.5" customHeight="1" x14ac:dyDescent="0.2">
      <c r="H328" s="29"/>
      <c r="M328" s="31"/>
      <c r="X328" s="32"/>
    </row>
    <row r="329" spans="8:24" ht="13.5" customHeight="1" x14ac:dyDescent="0.2">
      <c r="H329" s="29"/>
      <c r="M329" s="31"/>
      <c r="X329" s="32"/>
    </row>
    <row r="330" spans="8:24" ht="13.5" customHeight="1" x14ac:dyDescent="0.2">
      <c r="H330" s="29"/>
      <c r="M330" s="31"/>
      <c r="X330" s="32"/>
    </row>
    <row r="331" spans="8:24" ht="13.5" customHeight="1" x14ac:dyDescent="0.2">
      <c r="H331" s="29"/>
      <c r="M331" s="31"/>
      <c r="X331" s="32"/>
    </row>
    <row r="332" spans="8:24" ht="13.5" customHeight="1" x14ac:dyDescent="0.2">
      <c r="H332" s="29"/>
      <c r="M332" s="31"/>
      <c r="X332" s="32"/>
    </row>
    <row r="333" spans="8:24" ht="13.5" customHeight="1" x14ac:dyDescent="0.2">
      <c r="H333" s="29"/>
      <c r="M333" s="31"/>
      <c r="X333" s="32"/>
    </row>
    <row r="334" spans="8:24" ht="13.5" customHeight="1" x14ac:dyDescent="0.2">
      <c r="H334" s="29"/>
      <c r="M334" s="31"/>
      <c r="X334" s="32"/>
    </row>
    <row r="335" spans="8:24" ht="13.5" customHeight="1" x14ac:dyDescent="0.2">
      <c r="H335" s="29"/>
      <c r="M335" s="31"/>
      <c r="X335" s="32"/>
    </row>
    <row r="336" spans="8:24" ht="13.5" customHeight="1" x14ac:dyDescent="0.2">
      <c r="H336" s="29"/>
      <c r="M336" s="31"/>
      <c r="X336" s="32"/>
    </row>
    <row r="337" spans="8:24" ht="13.5" customHeight="1" x14ac:dyDescent="0.2">
      <c r="H337" s="29"/>
      <c r="M337" s="31"/>
      <c r="X337" s="32"/>
    </row>
    <row r="338" spans="8:24" ht="13.5" customHeight="1" x14ac:dyDescent="0.2">
      <c r="H338" s="29"/>
      <c r="M338" s="31"/>
      <c r="X338" s="32"/>
    </row>
    <row r="339" spans="8:24" ht="13.5" customHeight="1" x14ac:dyDescent="0.2">
      <c r="H339" s="29"/>
      <c r="M339" s="31"/>
      <c r="X339" s="32"/>
    </row>
    <row r="340" spans="8:24" ht="13.5" customHeight="1" x14ac:dyDescent="0.2">
      <c r="H340" s="29"/>
      <c r="M340" s="31"/>
      <c r="X340" s="32"/>
    </row>
    <row r="341" spans="8:24" ht="13.5" customHeight="1" x14ac:dyDescent="0.2">
      <c r="H341" s="29"/>
      <c r="M341" s="31"/>
      <c r="X341" s="32"/>
    </row>
    <row r="342" spans="8:24" ht="13.5" customHeight="1" x14ac:dyDescent="0.2">
      <c r="H342" s="29"/>
      <c r="M342" s="31"/>
      <c r="X342" s="32"/>
    </row>
    <row r="343" spans="8:24" ht="13.5" customHeight="1" x14ac:dyDescent="0.2">
      <c r="H343" s="29"/>
      <c r="M343" s="31"/>
      <c r="X343" s="32"/>
    </row>
    <row r="344" spans="8:24" ht="13.5" customHeight="1" x14ac:dyDescent="0.2">
      <c r="H344" s="29"/>
      <c r="M344" s="31"/>
      <c r="X344" s="32"/>
    </row>
    <row r="345" spans="8:24" ht="13.5" customHeight="1" x14ac:dyDescent="0.2">
      <c r="H345" s="29"/>
      <c r="M345" s="31"/>
      <c r="X345" s="32"/>
    </row>
    <row r="346" spans="8:24" ht="13.5" customHeight="1" x14ac:dyDescent="0.2">
      <c r="H346" s="29"/>
      <c r="M346" s="31"/>
      <c r="X346" s="32"/>
    </row>
    <row r="347" spans="8:24" ht="13.5" customHeight="1" x14ac:dyDescent="0.2">
      <c r="H347" s="29"/>
      <c r="M347" s="31"/>
      <c r="X347" s="32"/>
    </row>
    <row r="348" spans="8:24" ht="13.5" customHeight="1" x14ac:dyDescent="0.2">
      <c r="H348" s="29"/>
      <c r="M348" s="31"/>
      <c r="X348" s="32"/>
    </row>
    <row r="349" spans="8:24" ht="13.5" customHeight="1" x14ac:dyDescent="0.2">
      <c r="H349" s="29"/>
      <c r="M349" s="31"/>
      <c r="X349" s="32"/>
    </row>
    <row r="350" spans="8:24" ht="13.5" customHeight="1" x14ac:dyDescent="0.2">
      <c r="H350" s="29"/>
      <c r="M350" s="31"/>
      <c r="X350" s="32"/>
    </row>
    <row r="351" spans="8:24" ht="13.5" customHeight="1" x14ac:dyDescent="0.2">
      <c r="H351" s="29"/>
      <c r="M351" s="31"/>
      <c r="X351" s="32"/>
    </row>
    <row r="352" spans="8:24" ht="13.5" customHeight="1" x14ac:dyDescent="0.2">
      <c r="H352" s="29"/>
      <c r="M352" s="31"/>
      <c r="X352" s="32"/>
    </row>
    <row r="353" spans="8:24" ht="13.5" customHeight="1" x14ac:dyDescent="0.2">
      <c r="H353" s="29"/>
      <c r="M353" s="31"/>
      <c r="X353" s="32"/>
    </row>
    <row r="354" spans="8:24" ht="13.5" customHeight="1" x14ac:dyDescent="0.2">
      <c r="H354" s="29"/>
      <c r="M354" s="31"/>
      <c r="X354" s="32"/>
    </row>
    <row r="355" spans="8:24" ht="13.5" customHeight="1" x14ac:dyDescent="0.2">
      <c r="H355" s="29"/>
      <c r="M355" s="31"/>
      <c r="X355" s="32"/>
    </row>
    <row r="356" spans="8:24" ht="13.5" customHeight="1" x14ac:dyDescent="0.2">
      <c r="H356" s="29"/>
      <c r="M356" s="31"/>
      <c r="X356" s="32"/>
    </row>
    <row r="357" spans="8:24" ht="13.5" customHeight="1" x14ac:dyDescent="0.2">
      <c r="H357" s="29"/>
      <c r="M357" s="31"/>
      <c r="X357" s="32"/>
    </row>
    <row r="358" spans="8:24" ht="13.5" customHeight="1" x14ac:dyDescent="0.2">
      <c r="H358" s="29"/>
      <c r="M358" s="31"/>
      <c r="X358" s="32"/>
    </row>
    <row r="359" spans="8:24" ht="13.5" customHeight="1" x14ac:dyDescent="0.2">
      <c r="H359" s="29"/>
      <c r="M359" s="31"/>
      <c r="X359" s="32"/>
    </row>
    <row r="360" spans="8:24" ht="13.5" customHeight="1" x14ac:dyDescent="0.2">
      <c r="H360" s="29"/>
      <c r="M360" s="31"/>
      <c r="X360" s="32"/>
    </row>
    <row r="361" spans="8:24" ht="13.5" customHeight="1" x14ac:dyDescent="0.2">
      <c r="H361" s="29"/>
      <c r="M361" s="31"/>
      <c r="X361" s="32"/>
    </row>
    <row r="362" spans="8:24" ht="13.5" customHeight="1" x14ac:dyDescent="0.2">
      <c r="H362" s="29"/>
      <c r="M362" s="31"/>
      <c r="X362" s="32"/>
    </row>
    <row r="363" spans="8:24" ht="13.5" customHeight="1" x14ac:dyDescent="0.2">
      <c r="H363" s="29"/>
      <c r="M363" s="31"/>
      <c r="X363" s="32"/>
    </row>
    <row r="364" spans="8:24" ht="13.5" customHeight="1" x14ac:dyDescent="0.2">
      <c r="H364" s="29"/>
      <c r="M364" s="31"/>
      <c r="X364" s="32"/>
    </row>
    <row r="365" spans="8:24" ht="13.5" customHeight="1" x14ac:dyDescent="0.2">
      <c r="H365" s="29"/>
      <c r="M365" s="31"/>
      <c r="X365" s="32"/>
    </row>
    <row r="366" spans="8:24" ht="13.5" customHeight="1" x14ac:dyDescent="0.2">
      <c r="H366" s="29"/>
      <c r="M366" s="31"/>
      <c r="X366" s="32"/>
    </row>
    <row r="367" spans="8:24" ht="13.5" customHeight="1" x14ac:dyDescent="0.2">
      <c r="H367" s="29"/>
      <c r="M367" s="31"/>
      <c r="X367" s="32"/>
    </row>
    <row r="368" spans="8:24" ht="13.5" customHeight="1" x14ac:dyDescent="0.2">
      <c r="H368" s="29"/>
      <c r="M368" s="31"/>
      <c r="X368" s="32"/>
    </row>
    <row r="369" spans="8:24" ht="13.5" customHeight="1" x14ac:dyDescent="0.2">
      <c r="H369" s="29"/>
      <c r="M369" s="31"/>
      <c r="X369" s="32"/>
    </row>
    <row r="370" spans="8:24" ht="13.5" customHeight="1" x14ac:dyDescent="0.2">
      <c r="H370" s="29"/>
      <c r="M370" s="31"/>
      <c r="X370" s="32"/>
    </row>
    <row r="371" spans="8:24" ht="13.5" customHeight="1" x14ac:dyDescent="0.2">
      <c r="H371" s="29"/>
      <c r="M371" s="31"/>
      <c r="X371" s="32"/>
    </row>
    <row r="372" spans="8:24" ht="13.5" customHeight="1" x14ac:dyDescent="0.2">
      <c r="H372" s="29"/>
      <c r="M372" s="31"/>
      <c r="X372" s="32"/>
    </row>
    <row r="373" spans="8:24" ht="13.5" customHeight="1" x14ac:dyDescent="0.2">
      <c r="H373" s="29"/>
      <c r="M373" s="31"/>
      <c r="X373" s="32"/>
    </row>
    <row r="374" spans="8:24" ht="13.5" customHeight="1" x14ac:dyDescent="0.2">
      <c r="H374" s="29"/>
      <c r="M374" s="31"/>
      <c r="X374" s="32"/>
    </row>
    <row r="375" spans="8:24" ht="13.5" customHeight="1" x14ac:dyDescent="0.2">
      <c r="H375" s="29"/>
      <c r="M375" s="31"/>
      <c r="X375" s="32"/>
    </row>
    <row r="376" spans="8:24" ht="13.5" customHeight="1" x14ac:dyDescent="0.2">
      <c r="H376" s="29"/>
      <c r="M376" s="31"/>
      <c r="X376" s="32"/>
    </row>
    <row r="377" spans="8:24" ht="13.5" customHeight="1" x14ac:dyDescent="0.2">
      <c r="H377" s="29"/>
      <c r="M377" s="31"/>
      <c r="X377" s="32"/>
    </row>
    <row r="378" spans="8:24" ht="13.5" customHeight="1" x14ac:dyDescent="0.2">
      <c r="H378" s="29"/>
      <c r="M378" s="31"/>
      <c r="X378" s="32"/>
    </row>
    <row r="379" spans="8:24" ht="13.5" customHeight="1" x14ac:dyDescent="0.2">
      <c r="H379" s="29"/>
      <c r="M379" s="31"/>
      <c r="X379" s="32"/>
    </row>
    <row r="380" spans="8:24" ht="13.5" customHeight="1" x14ac:dyDescent="0.2">
      <c r="H380" s="29"/>
      <c r="M380" s="31"/>
      <c r="X380" s="32"/>
    </row>
    <row r="381" spans="8:24" ht="13.5" customHeight="1" x14ac:dyDescent="0.2">
      <c r="H381" s="29"/>
      <c r="M381" s="31"/>
      <c r="X381" s="32"/>
    </row>
    <row r="382" spans="8:24" ht="13.5" customHeight="1" x14ac:dyDescent="0.2">
      <c r="H382" s="29"/>
      <c r="M382" s="31"/>
      <c r="X382" s="32"/>
    </row>
    <row r="383" spans="8:24" ht="13.5" customHeight="1" x14ac:dyDescent="0.2">
      <c r="H383" s="29"/>
      <c r="M383" s="31"/>
      <c r="X383" s="32"/>
    </row>
    <row r="384" spans="8:24" ht="13.5" customHeight="1" x14ac:dyDescent="0.2">
      <c r="H384" s="29"/>
      <c r="M384" s="31"/>
      <c r="X384" s="32"/>
    </row>
    <row r="385" spans="8:24" ht="13.5" customHeight="1" x14ac:dyDescent="0.2">
      <c r="H385" s="29"/>
      <c r="M385" s="31"/>
      <c r="X385" s="32"/>
    </row>
    <row r="386" spans="8:24" ht="13.5" customHeight="1" x14ac:dyDescent="0.2">
      <c r="H386" s="29"/>
      <c r="M386" s="31"/>
      <c r="X386" s="32"/>
    </row>
    <row r="387" spans="8:24" ht="13.5" customHeight="1" x14ac:dyDescent="0.2">
      <c r="H387" s="29"/>
      <c r="M387" s="31"/>
      <c r="X387" s="32"/>
    </row>
    <row r="388" spans="8:24" ht="13.5" customHeight="1" x14ac:dyDescent="0.2">
      <c r="H388" s="29"/>
      <c r="M388" s="31"/>
      <c r="X388" s="32"/>
    </row>
    <row r="389" spans="8:24" ht="13.5" customHeight="1" x14ac:dyDescent="0.2">
      <c r="H389" s="29"/>
      <c r="M389" s="31"/>
      <c r="X389" s="32"/>
    </row>
    <row r="390" spans="8:24" ht="13.5" customHeight="1" x14ac:dyDescent="0.2">
      <c r="H390" s="29"/>
      <c r="M390" s="31"/>
      <c r="X390" s="32"/>
    </row>
    <row r="391" spans="8:24" ht="13.5" customHeight="1" x14ac:dyDescent="0.2">
      <c r="H391" s="29"/>
      <c r="M391" s="31"/>
      <c r="X391" s="32"/>
    </row>
    <row r="392" spans="8:24" ht="13.5" customHeight="1" x14ac:dyDescent="0.2">
      <c r="H392" s="29"/>
      <c r="M392" s="31"/>
      <c r="X392" s="32"/>
    </row>
    <row r="393" spans="8:24" ht="13.5" customHeight="1" x14ac:dyDescent="0.2">
      <c r="H393" s="29"/>
      <c r="M393" s="31"/>
      <c r="X393" s="32"/>
    </row>
    <row r="394" spans="8:24" ht="13.5" customHeight="1" x14ac:dyDescent="0.2">
      <c r="H394" s="29"/>
      <c r="M394" s="31"/>
      <c r="X394" s="32"/>
    </row>
    <row r="395" spans="8:24" ht="13.5" customHeight="1" x14ac:dyDescent="0.2">
      <c r="H395" s="29"/>
      <c r="M395" s="31"/>
      <c r="X395" s="32"/>
    </row>
    <row r="396" spans="8:24" ht="13.5" customHeight="1" x14ac:dyDescent="0.2">
      <c r="H396" s="29"/>
      <c r="M396" s="31"/>
      <c r="X396" s="32"/>
    </row>
    <row r="397" spans="8:24" ht="13.5" customHeight="1" x14ac:dyDescent="0.2">
      <c r="H397" s="29"/>
      <c r="M397" s="31"/>
      <c r="X397" s="32"/>
    </row>
    <row r="398" spans="8:24" ht="13.5" customHeight="1" x14ac:dyDescent="0.2">
      <c r="H398" s="29"/>
      <c r="M398" s="31"/>
      <c r="X398" s="32"/>
    </row>
    <row r="399" spans="8:24" ht="13.5" customHeight="1" x14ac:dyDescent="0.2">
      <c r="H399" s="29"/>
      <c r="M399" s="31"/>
      <c r="X399" s="32"/>
    </row>
    <row r="400" spans="8:24" ht="13.5" customHeight="1" x14ac:dyDescent="0.2">
      <c r="H400" s="29"/>
      <c r="M400" s="31"/>
      <c r="X400" s="32"/>
    </row>
    <row r="401" spans="8:24" ht="13.5" customHeight="1" x14ac:dyDescent="0.2">
      <c r="H401" s="29"/>
      <c r="M401" s="31"/>
      <c r="X401" s="32"/>
    </row>
    <row r="402" spans="8:24" ht="13.5" customHeight="1" x14ac:dyDescent="0.2">
      <c r="H402" s="29"/>
      <c r="M402" s="31"/>
      <c r="X402" s="32"/>
    </row>
    <row r="403" spans="8:24" ht="13.5" customHeight="1" x14ac:dyDescent="0.2">
      <c r="H403" s="29"/>
      <c r="M403" s="31"/>
      <c r="X403" s="32"/>
    </row>
    <row r="404" spans="8:24" ht="13.5" customHeight="1" x14ac:dyDescent="0.2">
      <c r="H404" s="29"/>
      <c r="M404" s="31"/>
      <c r="X404" s="32"/>
    </row>
    <row r="405" spans="8:24" ht="13.5" customHeight="1" x14ac:dyDescent="0.2">
      <c r="H405" s="29"/>
      <c r="M405" s="31"/>
      <c r="X405" s="32"/>
    </row>
    <row r="406" spans="8:24" ht="13.5" customHeight="1" x14ac:dyDescent="0.2">
      <c r="H406" s="29"/>
      <c r="M406" s="31"/>
      <c r="X406" s="32"/>
    </row>
    <row r="407" spans="8:24" ht="13.5" customHeight="1" x14ac:dyDescent="0.2">
      <c r="H407" s="29"/>
      <c r="M407" s="31"/>
      <c r="X407" s="32"/>
    </row>
    <row r="408" spans="8:24" ht="13.5" customHeight="1" x14ac:dyDescent="0.2">
      <c r="H408" s="29"/>
      <c r="M408" s="31"/>
      <c r="X408" s="32"/>
    </row>
    <row r="409" spans="8:24" ht="13.5" customHeight="1" x14ac:dyDescent="0.2">
      <c r="H409" s="29"/>
      <c r="M409" s="31"/>
      <c r="X409" s="32"/>
    </row>
    <row r="410" spans="8:24" ht="13.5" customHeight="1" x14ac:dyDescent="0.2">
      <c r="H410" s="29"/>
      <c r="M410" s="31"/>
      <c r="X410" s="32"/>
    </row>
    <row r="411" spans="8:24" ht="13.5" customHeight="1" x14ac:dyDescent="0.2">
      <c r="H411" s="29"/>
      <c r="M411" s="31"/>
      <c r="X411" s="32"/>
    </row>
    <row r="412" spans="8:24" ht="13.5" customHeight="1" x14ac:dyDescent="0.2">
      <c r="H412" s="29"/>
      <c r="M412" s="31"/>
      <c r="X412" s="32"/>
    </row>
    <row r="413" spans="8:24" ht="13.5" customHeight="1" x14ac:dyDescent="0.2">
      <c r="H413" s="29"/>
      <c r="M413" s="31"/>
      <c r="X413" s="32"/>
    </row>
    <row r="414" spans="8:24" ht="13.5" customHeight="1" x14ac:dyDescent="0.2">
      <c r="H414" s="29"/>
      <c r="M414" s="31"/>
      <c r="X414" s="32"/>
    </row>
    <row r="415" spans="8:24" ht="13.5" customHeight="1" x14ac:dyDescent="0.2">
      <c r="H415" s="29"/>
      <c r="M415" s="31"/>
      <c r="X415" s="32"/>
    </row>
    <row r="416" spans="8:24" ht="13.5" customHeight="1" x14ac:dyDescent="0.2">
      <c r="H416" s="29"/>
      <c r="M416" s="31"/>
      <c r="X416" s="32"/>
    </row>
    <row r="417" spans="8:24" ht="13.5" customHeight="1" x14ac:dyDescent="0.2">
      <c r="H417" s="29"/>
      <c r="M417" s="31"/>
      <c r="X417" s="32"/>
    </row>
    <row r="418" spans="8:24" ht="13.5" customHeight="1" x14ac:dyDescent="0.2">
      <c r="H418" s="29"/>
      <c r="M418" s="31"/>
      <c r="X418" s="32"/>
    </row>
    <row r="419" spans="8:24" ht="13.5" customHeight="1" x14ac:dyDescent="0.2">
      <c r="H419" s="29"/>
      <c r="M419" s="31"/>
      <c r="X419" s="32"/>
    </row>
    <row r="420" spans="8:24" ht="13.5" customHeight="1" x14ac:dyDescent="0.2">
      <c r="H420" s="29"/>
      <c r="M420" s="31"/>
      <c r="X420" s="32"/>
    </row>
    <row r="421" spans="8:24" ht="13.5" customHeight="1" x14ac:dyDescent="0.2">
      <c r="H421" s="29"/>
      <c r="M421" s="31"/>
      <c r="X421" s="32"/>
    </row>
    <row r="422" spans="8:24" ht="13.5" customHeight="1" x14ac:dyDescent="0.2">
      <c r="H422" s="29"/>
      <c r="M422" s="31"/>
      <c r="X422" s="32"/>
    </row>
    <row r="423" spans="8:24" ht="13.5" customHeight="1" x14ac:dyDescent="0.2">
      <c r="H423" s="29"/>
      <c r="M423" s="31"/>
      <c r="X423" s="32"/>
    </row>
    <row r="424" spans="8:24" ht="13.5" customHeight="1" x14ac:dyDescent="0.2">
      <c r="H424" s="29"/>
      <c r="M424" s="31"/>
      <c r="X424" s="32"/>
    </row>
    <row r="425" spans="8:24" ht="13.5" customHeight="1" x14ac:dyDescent="0.2">
      <c r="H425" s="29"/>
      <c r="M425" s="31"/>
      <c r="X425" s="32"/>
    </row>
    <row r="426" spans="8:24" ht="13.5" customHeight="1" x14ac:dyDescent="0.2">
      <c r="H426" s="29"/>
      <c r="M426" s="31"/>
      <c r="X426" s="32"/>
    </row>
    <row r="427" spans="8:24" ht="13.5" customHeight="1" x14ac:dyDescent="0.2">
      <c r="H427" s="29"/>
      <c r="M427" s="31"/>
      <c r="X427" s="32"/>
    </row>
    <row r="428" spans="8:24" ht="13.5" customHeight="1" x14ac:dyDescent="0.2">
      <c r="H428" s="29"/>
      <c r="M428" s="31"/>
      <c r="X428" s="32"/>
    </row>
    <row r="429" spans="8:24" ht="13.5" customHeight="1" x14ac:dyDescent="0.2">
      <c r="H429" s="29"/>
      <c r="M429" s="31"/>
      <c r="X429" s="32"/>
    </row>
    <row r="430" spans="8:24" ht="13.5" customHeight="1" x14ac:dyDescent="0.2">
      <c r="H430" s="29"/>
      <c r="M430" s="31"/>
      <c r="X430" s="32"/>
    </row>
    <row r="431" spans="8:24" ht="13.5" customHeight="1" x14ac:dyDescent="0.2">
      <c r="H431" s="29"/>
      <c r="M431" s="31"/>
      <c r="X431" s="32"/>
    </row>
    <row r="432" spans="8:24" ht="13.5" customHeight="1" x14ac:dyDescent="0.2">
      <c r="H432" s="29"/>
      <c r="M432" s="31"/>
      <c r="X432" s="32"/>
    </row>
    <row r="433" spans="8:24" ht="13.5" customHeight="1" x14ac:dyDescent="0.2">
      <c r="H433" s="29"/>
      <c r="M433" s="31"/>
      <c r="X433" s="32"/>
    </row>
    <row r="434" spans="8:24" ht="13.5" customHeight="1" x14ac:dyDescent="0.2">
      <c r="H434" s="29"/>
      <c r="M434" s="31"/>
      <c r="X434" s="32"/>
    </row>
    <row r="435" spans="8:24" ht="13.5" customHeight="1" x14ac:dyDescent="0.2">
      <c r="H435" s="29"/>
      <c r="M435" s="31"/>
      <c r="X435" s="32"/>
    </row>
    <row r="436" spans="8:24" ht="13.5" customHeight="1" x14ac:dyDescent="0.2">
      <c r="H436" s="29"/>
      <c r="M436" s="31"/>
      <c r="X436" s="32"/>
    </row>
    <row r="437" spans="8:24" ht="13.5" customHeight="1" x14ac:dyDescent="0.2">
      <c r="H437" s="29"/>
      <c r="M437" s="31"/>
      <c r="X437" s="32"/>
    </row>
    <row r="438" spans="8:24" ht="13.5" customHeight="1" x14ac:dyDescent="0.2">
      <c r="H438" s="29"/>
      <c r="M438" s="31"/>
      <c r="X438" s="32"/>
    </row>
    <row r="439" spans="8:24" ht="13.5" customHeight="1" x14ac:dyDescent="0.2">
      <c r="H439" s="29"/>
      <c r="M439" s="31"/>
      <c r="X439" s="32"/>
    </row>
    <row r="440" spans="8:24" ht="13.5" customHeight="1" x14ac:dyDescent="0.2">
      <c r="H440" s="29"/>
      <c r="M440" s="31"/>
      <c r="X440" s="32"/>
    </row>
    <row r="441" spans="8:24" ht="13.5" customHeight="1" x14ac:dyDescent="0.2">
      <c r="H441" s="29"/>
      <c r="M441" s="31"/>
      <c r="X441" s="32"/>
    </row>
    <row r="442" spans="8:24" ht="13.5" customHeight="1" x14ac:dyDescent="0.2">
      <c r="H442" s="29"/>
      <c r="M442" s="31"/>
      <c r="X442" s="32"/>
    </row>
    <row r="443" spans="8:24" ht="13.5" customHeight="1" x14ac:dyDescent="0.2">
      <c r="H443" s="29"/>
      <c r="M443" s="31"/>
      <c r="X443" s="32"/>
    </row>
    <row r="444" spans="8:24" ht="13.5" customHeight="1" x14ac:dyDescent="0.2">
      <c r="H444" s="29"/>
      <c r="M444" s="31"/>
      <c r="X444" s="32"/>
    </row>
    <row r="445" spans="8:24" ht="13.5" customHeight="1" x14ac:dyDescent="0.2">
      <c r="H445" s="29"/>
      <c r="M445" s="31"/>
      <c r="X445" s="32"/>
    </row>
    <row r="446" spans="8:24" ht="13.5" customHeight="1" x14ac:dyDescent="0.2">
      <c r="H446" s="29"/>
      <c r="M446" s="31"/>
      <c r="X446" s="32"/>
    </row>
    <row r="447" spans="8:24" ht="13.5" customHeight="1" x14ac:dyDescent="0.2">
      <c r="H447" s="29"/>
      <c r="M447" s="31"/>
      <c r="X447" s="32"/>
    </row>
    <row r="448" spans="8:24" ht="13.5" customHeight="1" x14ac:dyDescent="0.2">
      <c r="H448" s="29"/>
      <c r="M448" s="31"/>
      <c r="X448" s="32"/>
    </row>
    <row r="449" spans="8:24" ht="13.5" customHeight="1" x14ac:dyDescent="0.2">
      <c r="H449" s="29"/>
      <c r="M449" s="31"/>
      <c r="X449" s="32"/>
    </row>
    <row r="450" spans="8:24" ht="13.5" customHeight="1" x14ac:dyDescent="0.2">
      <c r="H450" s="29"/>
      <c r="M450" s="31"/>
      <c r="X450" s="32"/>
    </row>
    <row r="451" spans="8:24" ht="13.5" customHeight="1" x14ac:dyDescent="0.2">
      <c r="H451" s="29"/>
      <c r="M451" s="31"/>
      <c r="X451" s="32"/>
    </row>
    <row r="452" spans="8:24" ht="13.5" customHeight="1" x14ac:dyDescent="0.2">
      <c r="H452" s="29"/>
      <c r="M452" s="31"/>
      <c r="X452" s="32"/>
    </row>
    <row r="453" spans="8:24" ht="13.5" customHeight="1" x14ac:dyDescent="0.2">
      <c r="H453" s="29"/>
      <c r="M453" s="31"/>
      <c r="X453" s="32"/>
    </row>
    <row r="454" spans="8:24" ht="13.5" customHeight="1" x14ac:dyDescent="0.2">
      <c r="H454" s="29"/>
      <c r="M454" s="31"/>
      <c r="X454" s="32"/>
    </row>
    <row r="455" spans="8:24" ht="13.5" customHeight="1" x14ac:dyDescent="0.2">
      <c r="H455" s="29"/>
      <c r="M455" s="31"/>
      <c r="X455" s="32"/>
    </row>
    <row r="456" spans="8:24" ht="13.5" customHeight="1" x14ac:dyDescent="0.2">
      <c r="H456" s="29"/>
      <c r="M456" s="31"/>
      <c r="X456" s="32"/>
    </row>
    <row r="457" spans="8:24" ht="13.5" customHeight="1" x14ac:dyDescent="0.2">
      <c r="H457" s="29"/>
      <c r="M457" s="31"/>
      <c r="X457" s="32"/>
    </row>
    <row r="458" spans="8:24" ht="13.5" customHeight="1" x14ac:dyDescent="0.2">
      <c r="H458" s="29"/>
      <c r="M458" s="31"/>
      <c r="X458" s="32"/>
    </row>
    <row r="459" spans="8:24" ht="13.5" customHeight="1" x14ac:dyDescent="0.2">
      <c r="H459" s="29"/>
      <c r="M459" s="31"/>
      <c r="X459" s="32"/>
    </row>
    <row r="460" spans="8:24" ht="13.5" customHeight="1" x14ac:dyDescent="0.2">
      <c r="H460" s="29"/>
      <c r="M460" s="31"/>
      <c r="X460" s="32"/>
    </row>
    <row r="461" spans="8:24" ht="13.5" customHeight="1" x14ac:dyDescent="0.2">
      <c r="H461" s="29"/>
      <c r="M461" s="31"/>
      <c r="X461" s="32"/>
    </row>
    <row r="462" spans="8:24" ht="13.5" customHeight="1" x14ac:dyDescent="0.2">
      <c r="H462" s="29"/>
      <c r="M462" s="31"/>
      <c r="X462" s="32"/>
    </row>
    <row r="463" spans="8:24" ht="13.5" customHeight="1" x14ac:dyDescent="0.2">
      <c r="H463" s="29"/>
      <c r="M463" s="31"/>
      <c r="X463" s="32"/>
    </row>
    <row r="464" spans="8:24" ht="13.5" customHeight="1" x14ac:dyDescent="0.2">
      <c r="H464" s="29"/>
      <c r="M464" s="31"/>
      <c r="X464" s="32"/>
    </row>
    <row r="465" spans="8:24" ht="13.5" customHeight="1" x14ac:dyDescent="0.2">
      <c r="H465" s="29"/>
      <c r="M465" s="31"/>
      <c r="X465" s="32"/>
    </row>
    <row r="466" spans="8:24" ht="13.5" customHeight="1" x14ac:dyDescent="0.2">
      <c r="H466" s="29"/>
      <c r="M466" s="31"/>
      <c r="X466" s="32"/>
    </row>
    <row r="467" spans="8:24" ht="13.5" customHeight="1" x14ac:dyDescent="0.2">
      <c r="H467" s="29"/>
      <c r="M467" s="31"/>
      <c r="X467" s="32"/>
    </row>
    <row r="468" spans="8:24" ht="13.5" customHeight="1" x14ac:dyDescent="0.2">
      <c r="H468" s="29"/>
      <c r="M468" s="31"/>
      <c r="X468" s="32"/>
    </row>
    <row r="469" spans="8:24" ht="13.5" customHeight="1" x14ac:dyDescent="0.2">
      <c r="H469" s="29"/>
      <c r="M469" s="31"/>
      <c r="X469" s="32"/>
    </row>
    <row r="470" spans="8:24" ht="13.5" customHeight="1" x14ac:dyDescent="0.2">
      <c r="H470" s="29"/>
      <c r="M470" s="31"/>
      <c r="X470" s="32"/>
    </row>
    <row r="471" spans="8:24" ht="13.5" customHeight="1" x14ac:dyDescent="0.2">
      <c r="H471" s="29"/>
      <c r="M471" s="31"/>
      <c r="X471" s="32"/>
    </row>
    <row r="472" spans="8:24" ht="13.5" customHeight="1" x14ac:dyDescent="0.2">
      <c r="H472" s="29"/>
      <c r="M472" s="31"/>
      <c r="X472" s="32"/>
    </row>
    <row r="473" spans="8:24" ht="13.5" customHeight="1" x14ac:dyDescent="0.2">
      <c r="H473" s="29"/>
      <c r="M473" s="31"/>
      <c r="X473" s="32"/>
    </row>
    <row r="474" spans="8:24" ht="13.5" customHeight="1" x14ac:dyDescent="0.2">
      <c r="H474" s="29"/>
      <c r="M474" s="31"/>
      <c r="X474" s="32"/>
    </row>
    <row r="475" spans="8:24" ht="13.5" customHeight="1" x14ac:dyDescent="0.2">
      <c r="H475" s="29"/>
      <c r="M475" s="31"/>
      <c r="X475" s="32"/>
    </row>
    <row r="476" spans="8:24" ht="13.5" customHeight="1" x14ac:dyDescent="0.2">
      <c r="H476" s="29"/>
      <c r="M476" s="31"/>
      <c r="X476" s="32"/>
    </row>
    <row r="477" spans="8:24" ht="13.5" customHeight="1" x14ac:dyDescent="0.2">
      <c r="H477" s="29"/>
      <c r="M477" s="31"/>
      <c r="X477" s="32"/>
    </row>
    <row r="478" spans="8:24" ht="13.5" customHeight="1" x14ac:dyDescent="0.2">
      <c r="H478" s="29"/>
      <c r="M478" s="31"/>
      <c r="X478" s="32"/>
    </row>
    <row r="479" spans="8:24" ht="13.5" customHeight="1" x14ac:dyDescent="0.2">
      <c r="H479" s="29"/>
      <c r="M479" s="31"/>
      <c r="X479" s="32"/>
    </row>
    <row r="480" spans="8:24" ht="13.5" customHeight="1" x14ac:dyDescent="0.2">
      <c r="H480" s="29"/>
      <c r="M480" s="31"/>
      <c r="X480" s="32"/>
    </row>
    <row r="481" spans="8:24" ht="13.5" customHeight="1" x14ac:dyDescent="0.2">
      <c r="H481" s="29"/>
      <c r="M481" s="31"/>
      <c r="X481" s="32"/>
    </row>
    <row r="482" spans="8:24" ht="13.5" customHeight="1" x14ac:dyDescent="0.2">
      <c r="H482" s="29"/>
      <c r="M482" s="31"/>
      <c r="X482" s="32"/>
    </row>
    <row r="483" spans="8:24" ht="13.5" customHeight="1" x14ac:dyDescent="0.2">
      <c r="H483" s="29"/>
      <c r="M483" s="31"/>
      <c r="X483" s="32"/>
    </row>
    <row r="484" spans="8:24" ht="13.5" customHeight="1" x14ac:dyDescent="0.2">
      <c r="H484" s="29"/>
      <c r="M484" s="31"/>
      <c r="X484" s="32"/>
    </row>
    <row r="485" spans="8:24" ht="13.5" customHeight="1" x14ac:dyDescent="0.2">
      <c r="H485" s="29"/>
      <c r="M485" s="31"/>
      <c r="X485" s="32"/>
    </row>
    <row r="486" spans="8:24" ht="13.5" customHeight="1" x14ac:dyDescent="0.2">
      <c r="H486" s="29"/>
      <c r="M486" s="31"/>
      <c r="X486" s="32"/>
    </row>
    <row r="487" spans="8:24" ht="13.5" customHeight="1" x14ac:dyDescent="0.2">
      <c r="H487" s="29"/>
      <c r="M487" s="31"/>
      <c r="X487" s="32"/>
    </row>
    <row r="488" spans="8:24" ht="13.5" customHeight="1" x14ac:dyDescent="0.2">
      <c r="H488" s="29"/>
      <c r="M488" s="31"/>
      <c r="X488" s="32"/>
    </row>
    <row r="489" spans="8:24" ht="13.5" customHeight="1" x14ac:dyDescent="0.2">
      <c r="H489" s="29"/>
      <c r="M489" s="31"/>
      <c r="X489" s="32"/>
    </row>
    <row r="490" spans="8:24" ht="13.5" customHeight="1" x14ac:dyDescent="0.2">
      <c r="H490" s="29"/>
      <c r="M490" s="31"/>
      <c r="X490" s="32"/>
    </row>
    <row r="491" spans="8:24" ht="13.5" customHeight="1" x14ac:dyDescent="0.2">
      <c r="H491" s="29"/>
      <c r="M491" s="31"/>
      <c r="X491" s="32"/>
    </row>
    <row r="492" spans="8:24" ht="13.5" customHeight="1" x14ac:dyDescent="0.2">
      <c r="H492" s="29"/>
      <c r="M492" s="31"/>
      <c r="X492" s="32"/>
    </row>
    <row r="493" spans="8:24" ht="13.5" customHeight="1" x14ac:dyDescent="0.2">
      <c r="H493" s="29"/>
      <c r="M493" s="31"/>
      <c r="X493" s="32"/>
    </row>
    <row r="494" spans="8:24" ht="13.5" customHeight="1" x14ac:dyDescent="0.2">
      <c r="H494" s="29"/>
      <c r="M494" s="31"/>
      <c r="X494" s="32"/>
    </row>
    <row r="495" spans="8:24" ht="13.5" customHeight="1" x14ac:dyDescent="0.2">
      <c r="H495" s="29"/>
      <c r="M495" s="31"/>
      <c r="X495" s="32"/>
    </row>
    <row r="496" spans="8:24" ht="13.5" customHeight="1" x14ac:dyDescent="0.2">
      <c r="H496" s="29"/>
      <c r="M496" s="31"/>
      <c r="X496" s="32"/>
    </row>
    <row r="497" spans="8:24" ht="13.5" customHeight="1" x14ac:dyDescent="0.2">
      <c r="H497" s="29"/>
      <c r="M497" s="31"/>
      <c r="X497" s="32"/>
    </row>
    <row r="498" spans="8:24" ht="13.5" customHeight="1" x14ac:dyDescent="0.2">
      <c r="H498" s="29"/>
      <c r="M498" s="31"/>
      <c r="X498" s="32"/>
    </row>
    <row r="499" spans="8:24" ht="13.5" customHeight="1" x14ac:dyDescent="0.2">
      <c r="H499" s="29"/>
      <c r="M499" s="31"/>
      <c r="X499" s="32"/>
    </row>
    <row r="500" spans="8:24" ht="13.5" customHeight="1" x14ac:dyDescent="0.2">
      <c r="H500" s="29"/>
      <c r="M500" s="31"/>
      <c r="X500" s="32"/>
    </row>
    <row r="501" spans="8:24" ht="13.5" customHeight="1" x14ac:dyDescent="0.2">
      <c r="H501" s="29"/>
      <c r="M501" s="31"/>
      <c r="X501" s="32"/>
    </row>
    <row r="502" spans="8:24" ht="13.5" customHeight="1" x14ac:dyDescent="0.2">
      <c r="H502" s="29"/>
      <c r="M502" s="31"/>
      <c r="X502" s="32"/>
    </row>
    <row r="503" spans="8:24" ht="13.5" customHeight="1" x14ac:dyDescent="0.2">
      <c r="H503" s="29"/>
      <c r="M503" s="31"/>
      <c r="X503" s="32"/>
    </row>
    <row r="504" spans="8:24" ht="13.5" customHeight="1" x14ac:dyDescent="0.2">
      <c r="H504" s="29"/>
      <c r="M504" s="31"/>
      <c r="X504" s="32"/>
    </row>
    <row r="505" spans="8:24" ht="13.5" customHeight="1" x14ac:dyDescent="0.2">
      <c r="H505" s="29"/>
      <c r="M505" s="31"/>
      <c r="X505" s="32"/>
    </row>
    <row r="506" spans="8:24" ht="13.5" customHeight="1" x14ac:dyDescent="0.2">
      <c r="H506" s="29"/>
      <c r="M506" s="31"/>
      <c r="X506" s="32"/>
    </row>
    <row r="507" spans="8:24" ht="13.5" customHeight="1" x14ac:dyDescent="0.2">
      <c r="H507" s="29"/>
      <c r="M507" s="31"/>
      <c r="X507" s="32"/>
    </row>
    <row r="508" spans="8:24" ht="13.5" customHeight="1" x14ac:dyDescent="0.2">
      <c r="H508" s="29"/>
      <c r="M508" s="31"/>
      <c r="X508" s="32"/>
    </row>
    <row r="509" spans="8:24" ht="13.5" customHeight="1" x14ac:dyDescent="0.2">
      <c r="H509" s="29"/>
      <c r="M509" s="31"/>
      <c r="X509" s="32"/>
    </row>
    <row r="510" spans="8:24" ht="13.5" customHeight="1" x14ac:dyDescent="0.2">
      <c r="H510" s="29"/>
      <c r="M510" s="31"/>
      <c r="X510" s="32"/>
    </row>
    <row r="511" spans="8:24" ht="13.5" customHeight="1" x14ac:dyDescent="0.2">
      <c r="H511" s="29"/>
      <c r="M511" s="31"/>
      <c r="X511" s="32"/>
    </row>
    <row r="512" spans="8:24" ht="13.5" customHeight="1" x14ac:dyDescent="0.2">
      <c r="H512" s="29"/>
      <c r="M512" s="31"/>
      <c r="X512" s="32"/>
    </row>
    <row r="513" spans="8:24" ht="13.5" customHeight="1" x14ac:dyDescent="0.2">
      <c r="H513" s="29"/>
      <c r="M513" s="31"/>
      <c r="X513" s="32"/>
    </row>
    <row r="514" spans="8:24" ht="13.5" customHeight="1" x14ac:dyDescent="0.2">
      <c r="H514" s="29"/>
      <c r="M514" s="31"/>
      <c r="X514" s="32"/>
    </row>
    <row r="515" spans="8:24" ht="13.5" customHeight="1" x14ac:dyDescent="0.2">
      <c r="H515" s="29"/>
      <c r="M515" s="31"/>
      <c r="X515" s="32"/>
    </row>
    <row r="516" spans="8:24" ht="13.5" customHeight="1" x14ac:dyDescent="0.2">
      <c r="H516" s="29"/>
      <c r="M516" s="31"/>
      <c r="X516" s="32"/>
    </row>
    <row r="517" spans="8:24" ht="13.5" customHeight="1" x14ac:dyDescent="0.2">
      <c r="H517" s="29"/>
      <c r="M517" s="31"/>
      <c r="X517" s="32"/>
    </row>
    <row r="518" spans="8:24" ht="13.5" customHeight="1" x14ac:dyDescent="0.2">
      <c r="H518" s="29"/>
      <c r="M518" s="31"/>
      <c r="X518" s="32"/>
    </row>
    <row r="519" spans="8:24" ht="13.5" customHeight="1" x14ac:dyDescent="0.2">
      <c r="H519" s="29"/>
      <c r="M519" s="31"/>
      <c r="X519" s="32"/>
    </row>
    <row r="520" spans="8:24" ht="13.5" customHeight="1" x14ac:dyDescent="0.2">
      <c r="H520" s="29"/>
      <c r="M520" s="31"/>
      <c r="X520" s="32"/>
    </row>
    <row r="521" spans="8:24" ht="13.5" customHeight="1" x14ac:dyDescent="0.2">
      <c r="H521" s="29"/>
      <c r="M521" s="31"/>
      <c r="X521" s="32"/>
    </row>
    <row r="522" spans="8:24" ht="13.5" customHeight="1" x14ac:dyDescent="0.2">
      <c r="H522" s="29"/>
      <c r="M522" s="31"/>
      <c r="X522" s="32"/>
    </row>
    <row r="523" spans="8:24" ht="13.5" customHeight="1" x14ac:dyDescent="0.2">
      <c r="H523" s="29"/>
      <c r="M523" s="31"/>
      <c r="X523" s="32"/>
    </row>
    <row r="524" spans="8:24" ht="13.5" customHeight="1" x14ac:dyDescent="0.2">
      <c r="H524" s="29"/>
      <c r="M524" s="31"/>
      <c r="X524" s="32"/>
    </row>
    <row r="525" spans="8:24" ht="13.5" customHeight="1" x14ac:dyDescent="0.2">
      <c r="H525" s="29"/>
      <c r="M525" s="31"/>
      <c r="X525" s="32"/>
    </row>
    <row r="526" spans="8:24" ht="13.5" customHeight="1" x14ac:dyDescent="0.2">
      <c r="H526" s="29"/>
      <c r="M526" s="31"/>
      <c r="X526" s="32"/>
    </row>
    <row r="527" spans="8:24" ht="13.5" customHeight="1" x14ac:dyDescent="0.2">
      <c r="H527" s="29"/>
      <c r="M527" s="31"/>
      <c r="X527" s="32"/>
    </row>
    <row r="528" spans="8:24" ht="13.5" customHeight="1" x14ac:dyDescent="0.2">
      <c r="H528" s="29"/>
      <c r="M528" s="31"/>
      <c r="X528" s="32"/>
    </row>
    <row r="529" spans="8:24" ht="13.5" customHeight="1" x14ac:dyDescent="0.2">
      <c r="H529" s="29"/>
      <c r="M529" s="31"/>
      <c r="X529" s="32"/>
    </row>
    <row r="530" spans="8:24" ht="13.5" customHeight="1" x14ac:dyDescent="0.2">
      <c r="H530" s="29"/>
      <c r="M530" s="31"/>
      <c r="X530" s="32"/>
    </row>
    <row r="531" spans="8:24" ht="13.5" customHeight="1" x14ac:dyDescent="0.2">
      <c r="H531" s="29"/>
      <c r="M531" s="31"/>
      <c r="X531" s="32"/>
    </row>
    <row r="532" spans="8:24" ht="13.5" customHeight="1" x14ac:dyDescent="0.2">
      <c r="H532" s="29"/>
      <c r="M532" s="31"/>
      <c r="X532" s="32"/>
    </row>
    <row r="533" spans="8:24" ht="13.5" customHeight="1" x14ac:dyDescent="0.2">
      <c r="H533" s="29"/>
      <c r="M533" s="31"/>
      <c r="X533" s="32"/>
    </row>
    <row r="534" spans="8:24" ht="13.5" customHeight="1" x14ac:dyDescent="0.2">
      <c r="H534" s="29"/>
      <c r="M534" s="31"/>
      <c r="X534" s="32"/>
    </row>
    <row r="535" spans="8:24" ht="13.5" customHeight="1" x14ac:dyDescent="0.2">
      <c r="H535" s="29"/>
      <c r="M535" s="31"/>
      <c r="X535" s="32"/>
    </row>
    <row r="536" spans="8:24" ht="13.5" customHeight="1" x14ac:dyDescent="0.2">
      <c r="H536" s="29"/>
      <c r="M536" s="31"/>
      <c r="X536" s="32"/>
    </row>
    <row r="537" spans="8:24" ht="13.5" customHeight="1" x14ac:dyDescent="0.2">
      <c r="H537" s="29"/>
      <c r="M537" s="31"/>
      <c r="X537" s="32"/>
    </row>
    <row r="538" spans="8:24" ht="13.5" customHeight="1" x14ac:dyDescent="0.2">
      <c r="H538" s="29"/>
      <c r="M538" s="31"/>
      <c r="X538" s="32"/>
    </row>
    <row r="539" spans="8:24" ht="13.5" customHeight="1" x14ac:dyDescent="0.2">
      <c r="H539" s="29"/>
      <c r="M539" s="31"/>
      <c r="X539" s="32"/>
    </row>
    <row r="540" spans="8:24" ht="13.5" customHeight="1" x14ac:dyDescent="0.2">
      <c r="H540" s="29"/>
      <c r="M540" s="31"/>
      <c r="X540" s="32"/>
    </row>
    <row r="541" spans="8:24" ht="13.5" customHeight="1" x14ac:dyDescent="0.2">
      <c r="H541" s="29"/>
      <c r="M541" s="31"/>
      <c r="X541" s="32"/>
    </row>
    <row r="542" spans="8:24" ht="13.5" customHeight="1" x14ac:dyDescent="0.2">
      <c r="H542" s="29"/>
      <c r="M542" s="31"/>
      <c r="X542" s="32"/>
    </row>
    <row r="543" spans="8:24" ht="13.5" customHeight="1" x14ac:dyDescent="0.2">
      <c r="H543" s="29"/>
      <c r="M543" s="31"/>
      <c r="X543" s="32"/>
    </row>
    <row r="544" spans="8:24" ht="13.5" customHeight="1" x14ac:dyDescent="0.2">
      <c r="H544" s="29"/>
      <c r="M544" s="31"/>
      <c r="X544" s="32"/>
    </row>
    <row r="545" spans="8:24" ht="13.5" customHeight="1" x14ac:dyDescent="0.2">
      <c r="H545" s="29"/>
      <c r="M545" s="31"/>
      <c r="X545" s="32"/>
    </row>
    <row r="546" spans="8:24" ht="13.5" customHeight="1" x14ac:dyDescent="0.2">
      <c r="H546" s="29"/>
      <c r="M546" s="31"/>
      <c r="X546" s="32"/>
    </row>
    <row r="547" spans="8:24" ht="13.5" customHeight="1" x14ac:dyDescent="0.2">
      <c r="H547" s="29"/>
      <c r="M547" s="31"/>
      <c r="X547" s="32"/>
    </row>
    <row r="548" spans="8:24" ht="13.5" customHeight="1" x14ac:dyDescent="0.2">
      <c r="H548" s="29"/>
      <c r="M548" s="31"/>
      <c r="X548" s="32"/>
    </row>
    <row r="549" spans="8:24" ht="13.5" customHeight="1" x14ac:dyDescent="0.2">
      <c r="H549" s="29"/>
      <c r="M549" s="31"/>
      <c r="X549" s="32"/>
    </row>
    <row r="550" spans="8:24" ht="13.5" customHeight="1" x14ac:dyDescent="0.2">
      <c r="H550" s="29"/>
      <c r="M550" s="31"/>
      <c r="X550" s="32"/>
    </row>
    <row r="551" spans="8:24" ht="13.5" customHeight="1" x14ac:dyDescent="0.2">
      <c r="H551" s="29"/>
      <c r="M551" s="31"/>
      <c r="X551" s="32"/>
    </row>
    <row r="552" spans="8:24" ht="13.5" customHeight="1" x14ac:dyDescent="0.2">
      <c r="H552" s="29"/>
      <c r="M552" s="31"/>
      <c r="X552" s="32"/>
    </row>
    <row r="553" spans="8:24" ht="13.5" customHeight="1" x14ac:dyDescent="0.2">
      <c r="H553" s="29"/>
      <c r="M553" s="31"/>
      <c r="X553" s="32"/>
    </row>
    <row r="554" spans="8:24" ht="13.5" customHeight="1" x14ac:dyDescent="0.2">
      <c r="H554" s="29"/>
      <c r="M554" s="31"/>
      <c r="X554" s="32"/>
    </row>
    <row r="555" spans="8:24" ht="13.5" customHeight="1" x14ac:dyDescent="0.2">
      <c r="H555" s="29"/>
      <c r="M555" s="31"/>
      <c r="X555" s="32"/>
    </row>
    <row r="556" spans="8:24" ht="13.5" customHeight="1" x14ac:dyDescent="0.2">
      <c r="H556" s="29"/>
      <c r="M556" s="31"/>
      <c r="X556" s="32"/>
    </row>
    <row r="557" spans="8:24" ht="13.5" customHeight="1" x14ac:dyDescent="0.2">
      <c r="H557" s="29"/>
      <c r="M557" s="31"/>
      <c r="X557" s="32"/>
    </row>
    <row r="558" spans="8:24" ht="13.5" customHeight="1" x14ac:dyDescent="0.2">
      <c r="H558" s="29"/>
      <c r="M558" s="31"/>
      <c r="X558" s="32"/>
    </row>
    <row r="559" spans="8:24" ht="13.5" customHeight="1" x14ac:dyDescent="0.2">
      <c r="H559" s="29"/>
      <c r="M559" s="31"/>
      <c r="X559" s="32"/>
    </row>
    <row r="560" spans="8:24" ht="13.5" customHeight="1" x14ac:dyDescent="0.2">
      <c r="H560" s="29"/>
      <c r="M560" s="31"/>
      <c r="X560" s="32"/>
    </row>
    <row r="561" spans="8:24" ht="13.5" customHeight="1" x14ac:dyDescent="0.2">
      <c r="H561" s="29"/>
      <c r="M561" s="31"/>
      <c r="X561" s="32"/>
    </row>
    <row r="562" spans="8:24" ht="13.5" customHeight="1" x14ac:dyDescent="0.2">
      <c r="H562" s="29"/>
      <c r="M562" s="31"/>
      <c r="X562" s="32"/>
    </row>
    <row r="563" spans="8:24" ht="13.5" customHeight="1" x14ac:dyDescent="0.2">
      <c r="H563" s="29"/>
      <c r="M563" s="31"/>
      <c r="X563" s="32"/>
    </row>
    <row r="564" spans="8:24" ht="13.5" customHeight="1" x14ac:dyDescent="0.2">
      <c r="H564" s="29"/>
      <c r="M564" s="31"/>
      <c r="X564" s="32"/>
    </row>
    <row r="565" spans="8:24" ht="13.5" customHeight="1" x14ac:dyDescent="0.2">
      <c r="H565" s="29"/>
      <c r="M565" s="31"/>
      <c r="X565" s="32"/>
    </row>
    <row r="566" spans="8:24" ht="13.5" customHeight="1" x14ac:dyDescent="0.2">
      <c r="H566" s="29"/>
      <c r="M566" s="31"/>
      <c r="X566" s="32"/>
    </row>
    <row r="567" spans="8:24" ht="13.5" customHeight="1" x14ac:dyDescent="0.2">
      <c r="H567" s="29"/>
      <c r="M567" s="31"/>
      <c r="X567" s="32"/>
    </row>
    <row r="568" spans="8:24" ht="13.5" customHeight="1" x14ac:dyDescent="0.2">
      <c r="H568" s="29"/>
      <c r="M568" s="31"/>
      <c r="X568" s="32"/>
    </row>
    <row r="569" spans="8:24" ht="13.5" customHeight="1" x14ac:dyDescent="0.2">
      <c r="H569" s="29"/>
      <c r="M569" s="31"/>
      <c r="X569" s="32"/>
    </row>
    <row r="570" spans="8:24" ht="13.5" customHeight="1" x14ac:dyDescent="0.2">
      <c r="H570" s="29"/>
      <c r="M570" s="31"/>
      <c r="X570" s="32"/>
    </row>
    <row r="571" spans="8:24" ht="13.5" customHeight="1" x14ac:dyDescent="0.2">
      <c r="H571" s="29"/>
      <c r="M571" s="31"/>
      <c r="X571" s="32"/>
    </row>
    <row r="572" spans="8:24" ht="13.5" customHeight="1" x14ac:dyDescent="0.2">
      <c r="H572" s="29"/>
      <c r="M572" s="31"/>
      <c r="X572" s="32"/>
    </row>
    <row r="573" spans="8:24" ht="13.5" customHeight="1" x14ac:dyDescent="0.2">
      <c r="H573" s="29"/>
      <c r="M573" s="31"/>
      <c r="X573" s="32"/>
    </row>
    <row r="574" spans="8:24" ht="13.5" customHeight="1" x14ac:dyDescent="0.2">
      <c r="H574" s="29"/>
      <c r="M574" s="31"/>
      <c r="X574" s="32"/>
    </row>
    <row r="575" spans="8:24" ht="13.5" customHeight="1" x14ac:dyDescent="0.2">
      <c r="H575" s="29"/>
      <c r="M575" s="31"/>
      <c r="X575" s="32"/>
    </row>
    <row r="576" spans="8:24" ht="13.5" customHeight="1" x14ac:dyDescent="0.2">
      <c r="H576" s="29"/>
      <c r="M576" s="31"/>
      <c r="X576" s="32"/>
    </row>
    <row r="577" spans="8:24" ht="13.5" customHeight="1" x14ac:dyDescent="0.2">
      <c r="H577" s="29"/>
      <c r="M577" s="31"/>
      <c r="X577" s="32"/>
    </row>
    <row r="578" spans="8:24" ht="13.5" customHeight="1" x14ac:dyDescent="0.2">
      <c r="H578" s="29"/>
      <c r="M578" s="31"/>
      <c r="X578" s="32"/>
    </row>
    <row r="579" spans="8:24" ht="13.5" customHeight="1" x14ac:dyDescent="0.2">
      <c r="H579" s="29"/>
      <c r="M579" s="31"/>
      <c r="X579" s="32"/>
    </row>
    <row r="580" spans="8:24" ht="13.5" customHeight="1" x14ac:dyDescent="0.2">
      <c r="H580" s="29"/>
      <c r="M580" s="31"/>
      <c r="X580" s="32"/>
    </row>
    <row r="581" spans="8:24" ht="13.5" customHeight="1" x14ac:dyDescent="0.2">
      <c r="H581" s="29"/>
      <c r="M581" s="31"/>
      <c r="X581" s="32"/>
    </row>
    <row r="582" spans="8:24" ht="13.5" customHeight="1" x14ac:dyDescent="0.2">
      <c r="H582" s="29"/>
      <c r="M582" s="31"/>
      <c r="X582" s="32"/>
    </row>
    <row r="583" spans="8:24" ht="13.5" customHeight="1" x14ac:dyDescent="0.2">
      <c r="H583" s="29"/>
      <c r="M583" s="31"/>
      <c r="X583" s="32"/>
    </row>
    <row r="584" spans="8:24" ht="13.5" customHeight="1" x14ac:dyDescent="0.2">
      <c r="H584" s="29"/>
      <c r="M584" s="31"/>
      <c r="X584" s="32"/>
    </row>
    <row r="585" spans="8:24" ht="13.5" customHeight="1" x14ac:dyDescent="0.2">
      <c r="H585" s="29"/>
      <c r="M585" s="31"/>
      <c r="X585" s="32"/>
    </row>
    <row r="586" spans="8:24" ht="13.5" customHeight="1" x14ac:dyDescent="0.2">
      <c r="H586" s="29"/>
      <c r="M586" s="31"/>
      <c r="X586" s="32"/>
    </row>
    <row r="587" spans="8:24" ht="13.5" customHeight="1" x14ac:dyDescent="0.2">
      <c r="H587" s="29"/>
      <c r="M587" s="31"/>
      <c r="X587" s="32"/>
    </row>
    <row r="588" spans="8:24" ht="13.5" customHeight="1" x14ac:dyDescent="0.2">
      <c r="H588" s="29"/>
      <c r="M588" s="31"/>
      <c r="X588" s="32"/>
    </row>
    <row r="589" spans="8:24" ht="13.5" customHeight="1" x14ac:dyDescent="0.2">
      <c r="H589" s="29"/>
      <c r="M589" s="31"/>
      <c r="X589" s="32"/>
    </row>
    <row r="590" spans="8:24" ht="13.5" customHeight="1" x14ac:dyDescent="0.2">
      <c r="H590" s="29"/>
      <c r="M590" s="31"/>
      <c r="X590" s="32"/>
    </row>
    <row r="591" spans="8:24" ht="13.5" customHeight="1" x14ac:dyDescent="0.2">
      <c r="H591" s="29"/>
      <c r="M591" s="31"/>
      <c r="X591" s="32"/>
    </row>
    <row r="592" spans="8:24" ht="13.5" customHeight="1" x14ac:dyDescent="0.2">
      <c r="H592" s="29"/>
      <c r="M592" s="31"/>
      <c r="X592" s="32"/>
    </row>
    <row r="593" spans="8:24" ht="13.5" customHeight="1" x14ac:dyDescent="0.2">
      <c r="H593" s="29"/>
      <c r="M593" s="31"/>
      <c r="X593" s="32"/>
    </row>
    <row r="594" spans="8:24" ht="13.5" customHeight="1" x14ac:dyDescent="0.2">
      <c r="H594" s="29"/>
      <c r="M594" s="31"/>
      <c r="X594" s="32"/>
    </row>
    <row r="595" spans="8:24" ht="13.5" customHeight="1" x14ac:dyDescent="0.2">
      <c r="H595" s="29"/>
      <c r="M595" s="31"/>
      <c r="X595" s="32"/>
    </row>
    <row r="596" spans="8:24" ht="13.5" customHeight="1" x14ac:dyDescent="0.2">
      <c r="H596" s="29"/>
      <c r="M596" s="31"/>
      <c r="X596" s="32"/>
    </row>
    <row r="597" spans="8:24" ht="13.5" customHeight="1" x14ac:dyDescent="0.2">
      <c r="H597" s="29"/>
      <c r="M597" s="31"/>
      <c r="X597" s="32"/>
    </row>
    <row r="598" spans="8:24" ht="13.5" customHeight="1" x14ac:dyDescent="0.2">
      <c r="H598" s="29"/>
      <c r="M598" s="31"/>
      <c r="X598" s="32"/>
    </row>
    <row r="599" spans="8:24" ht="13.5" customHeight="1" x14ac:dyDescent="0.2">
      <c r="H599" s="29"/>
      <c r="M599" s="31"/>
      <c r="X599" s="32"/>
    </row>
    <row r="600" spans="8:24" ht="13.5" customHeight="1" x14ac:dyDescent="0.2">
      <c r="H600" s="29"/>
      <c r="M600" s="31"/>
      <c r="X600" s="32"/>
    </row>
    <row r="601" spans="8:24" ht="13.5" customHeight="1" x14ac:dyDescent="0.2">
      <c r="H601" s="29"/>
      <c r="M601" s="31"/>
      <c r="X601" s="32"/>
    </row>
    <row r="602" spans="8:24" ht="13.5" customHeight="1" x14ac:dyDescent="0.2">
      <c r="H602" s="29"/>
      <c r="M602" s="31"/>
      <c r="X602" s="32"/>
    </row>
    <row r="603" spans="8:24" ht="13.5" customHeight="1" x14ac:dyDescent="0.2">
      <c r="H603" s="29"/>
      <c r="M603" s="31"/>
      <c r="X603" s="32"/>
    </row>
    <row r="604" spans="8:24" ht="13.5" customHeight="1" x14ac:dyDescent="0.2">
      <c r="H604" s="29"/>
      <c r="M604" s="31"/>
      <c r="X604" s="32"/>
    </row>
    <row r="605" spans="8:24" ht="13.5" customHeight="1" x14ac:dyDescent="0.2">
      <c r="H605" s="29"/>
      <c r="M605" s="31"/>
      <c r="X605" s="32"/>
    </row>
    <row r="606" spans="8:24" ht="13.5" customHeight="1" x14ac:dyDescent="0.2">
      <c r="H606" s="29"/>
      <c r="M606" s="31"/>
      <c r="X606" s="32"/>
    </row>
    <row r="607" spans="8:24" ht="13.5" customHeight="1" x14ac:dyDescent="0.2">
      <c r="H607" s="29"/>
      <c r="M607" s="31"/>
      <c r="X607" s="32"/>
    </row>
    <row r="608" spans="8:24" ht="13.5" customHeight="1" x14ac:dyDescent="0.2">
      <c r="H608" s="29"/>
      <c r="M608" s="31"/>
      <c r="X608" s="32"/>
    </row>
    <row r="609" spans="8:24" ht="13.5" customHeight="1" x14ac:dyDescent="0.2">
      <c r="H609" s="29"/>
      <c r="M609" s="31"/>
      <c r="X609" s="32"/>
    </row>
    <row r="610" spans="8:24" ht="13.5" customHeight="1" x14ac:dyDescent="0.2">
      <c r="H610" s="29"/>
      <c r="M610" s="31"/>
      <c r="X610" s="32"/>
    </row>
    <row r="611" spans="8:24" ht="13.5" customHeight="1" x14ac:dyDescent="0.2">
      <c r="H611" s="29"/>
      <c r="M611" s="31"/>
      <c r="X611" s="32"/>
    </row>
    <row r="612" spans="8:24" ht="13.5" customHeight="1" x14ac:dyDescent="0.2">
      <c r="H612" s="29"/>
      <c r="M612" s="31"/>
      <c r="X612" s="32"/>
    </row>
    <row r="613" spans="8:24" ht="13.5" customHeight="1" x14ac:dyDescent="0.2">
      <c r="H613" s="29"/>
      <c r="M613" s="31"/>
      <c r="X613" s="32"/>
    </row>
    <row r="614" spans="8:24" ht="13.5" customHeight="1" x14ac:dyDescent="0.2">
      <c r="H614" s="29"/>
      <c r="M614" s="31"/>
      <c r="X614" s="32"/>
    </row>
    <row r="615" spans="8:24" ht="13.5" customHeight="1" x14ac:dyDescent="0.2">
      <c r="H615" s="29"/>
      <c r="M615" s="31"/>
      <c r="X615" s="32"/>
    </row>
    <row r="616" spans="8:24" ht="13.5" customHeight="1" x14ac:dyDescent="0.2">
      <c r="H616" s="29"/>
      <c r="M616" s="31"/>
      <c r="X616" s="32"/>
    </row>
    <row r="617" spans="8:24" ht="13.5" customHeight="1" x14ac:dyDescent="0.2">
      <c r="H617" s="29"/>
      <c r="M617" s="31"/>
      <c r="X617" s="32"/>
    </row>
    <row r="618" spans="8:24" ht="13.5" customHeight="1" x14ac:dyDescent="0.2">
      <c r="H618" s="29"/>
      <c r="M618" s="31"/>
      <c r="X618" s="32"/>
    </row>
    <row r="619" spans="8:24" ht="13.5" customHeight="1" x14ac:dyDescent="0.2">
      <c r="H619" s="29"/>
      <c r="M619" s="31"/>
      <c r="X619" s="32"/>
    </row>
    <row r="620" spans="8:24" ht="13.5" customHeight="1" x14ac:dyDescent="0.2">
      <c r="H620" s="29"/>
      <c r="M620" s="31"/>
      <c r="X620" s="32"/>
    </row>
    <row r="621" spans="8:24" ht="13.5" customHeight="1" x14ac:dyDescent="0.2">
      <c r="H621" s="29"/>
      <c r="M621" s="31"/>
      <c r="X621" s="32"/>
    </row>
    <row r="622" spans="8:24" ht="13.5" customHeight="1" x14ac:dyDescent="0.2">
      <c r="H622" s="29"/>
      <c r="M622" s="31"/>
      <c r="X622" s="32"/>
    </row>
    <row r="623" spans="8:24" ht="13.5" customHeight="1" x14ac:dyDescent="0.2">
      <c r="H623" s="29"/>
      <c r="M623" s="31"/>
      <c r="X623" s="32"/>
    </row>
    <row r="624" spans="8:24" ht="13.5" customHeight="1" x14ac:dyDescent="0.2">
      <c r="H624" s="29"/>
      <c r="M624" s="31"/>
      <c r="X624" s="32"/>
    </row>
    <row r="625" spans="8:24" ht="13.5" customHeight="1" x14ac:dyDescent="0.2">
      <c r="H625" s="29"/>
      <c r="M625" s="31"/>
      <c r="X625" s="32"/>
    </row>
    <row r="626" spans="8:24" ht="13.5" customHeight="1" x14ac:dyDescent="0.2">
      <c r="H626" s="29"/>
      <c r="M626" s="31"/>
      <c r="X626" s="32"/>
    </row>
    <row r="627" spans="8:24" ht="13.5" customHeight="1" x14ac:dyDescent="0.2">
      <c r="H627" s="29"/>
      <c r="M627" s="31"/>
      <c r="X627" s="32"/>
    </row>
    <row r="628" spans="8:24" ht="13.5" customHeight="1" x14ac:dyDescent="0.2">
      <c r="H628" s="29"/>
      <c r="M628" s="31"/>
      <c r="X628" s="32"/>
    </row>
    <row r="629" spans="8:24" ht="13.5" customHeight="1" x14ac:dyDescent="0.2">
      <c r="H629" s="29"/>
      <c r="M629" s="31"/>
      <c r="X629" s="32"/>
    </row>
    <row r="630" spans="8:24" ht="13.5" customHeight="1" x14ac:dyDescent="0.2">
      <c r="H630" s="29"/>
      <c r="M630" s="31"/>
      <c r="X630" s="32"/>
    </row>
    <row r="631" spans="8:24" ht="13.5" customHeight="1" x14ac:dyDescent="0.2">
      <c r="H631" s="29"/>
      <c r="M631" s="31"/>
      <c r="X631" s="32"/>
    </row>
    <row r="632" spans="8:24" ht="13.5" customHeight="1" x14ac:dyDescent="0.2">
      <c r="H632" s="29"/>
      <c r="M632" s="31"/>
      <c r="X632" s="32"/>
    </row>
    <row r="633" spans="8:24" ht="13.5" customHeight="1" x14ac:dyDescent="0.2">
      <c r="H633" s="29"/>
      <c r="M633" s="31"/>
      <c r="X633" s="32"/>
    </row>
    <row r="634" spans="8:24" ht="13.5" customHeight="1" x14ac:dyDescent="0.2">
      <c r="H634" s="29"/>
      <c r="M634" s="31"/>
      <c r="X634" s="32"/>
    </row>
    <row r="635" spans="8:24" ht="13.5" customHeight="1" x14ac:dyDescent="0.2">
      <c r="H635" s="29"/>
      <c r="M635" s="31"/>
      <c r="X635" s="32"/>
    </row>
    <row r="636" spans="8:24" ht="13.5" customHeight="1" x14ac:dyDescent="0.2">
      <c r="H636" s="29"/>
      <c r="M636" s="31"/>
      <c r="X636" s="32"/>
    </row>
    <row r="637" spans="8:24" ht="13.5" customHeight="1" x14ac:dyDescent="0.2">
      <c r="H637" s="29"/>
      <c r="M637" s="31"/>
      <c r="X637" s="32"/>
    </row>
    <row r="638" spans="8:24" ht="13.5" customHeight="1" x14ac:dyDescent="0.2">
      <c r="H638" s="29"/>
      <c r="M638" s="31"/>
      <c r="X638" s="32"/>
    </row>
    <row r="639" spans="8:24" ht="13.5" customHeight="1" x14ac:dyDescent="0.2">
      <c r="H639" s="29"/>
      <c r="M639" s="31"/>
      <c r="X639" s="32"/>
    </row>
    <row r="640" spans="8:24" ht="13.5" customHeight="1" x14ac:dyDescent="0.2">
      <c r="H640" s="29"/>
      <c r="M640" s="31"/>
      <c r="X640" s="32"/>
    </row>
    <row r="641" spans="8:24" ht="13.5" customHeight="1" x14ac:dyDescent="0.2">
      <c r="H641" s="29"/>
      <c r="M641" s="31"/>
      <c r="X641" s="32"/>
    </row>
    <row r="642" spans="8:24" ht="13.5" customHeight="1" x14ac:dyDescent="0.2">
      <c r="H642" s="29"/>
      <c r="M642" s="31"/>
      <c r="X642" s="32"/>
    </row>
    <row r="643" spans="8:24" ht="13.5" customHeight="1" x14ac:dyDescent="0.2">
      <c r="H643" s="29"/>
      <c r="M643" s="31"/>
      <c r="X643" s="32"/>
    </row>
    <row r="644" spans="8:24" ht="13.5" customHeight="1" x14ac:dyDescent="0.2">
      <c r="H644" s="29"/>
      <c r="M644" s="31"/>
      <c r="X644" s="32"/>
    </row>
    <row r="645" spans="8:24" ht="13.5" customHeight="1" x14ac:dyDescent="0.2">
      <c r="H645" s="29"/>
      <c r="M645" s="31"/>
      <c r="X645" s="32"/>
    </row>
    <row r="646" spans="8:24" ht="13.5" customHeight="1" x14ac:dyDescent="0.2">
      <c r="H646" s="29"/>
      <c r="M646" s="31"/>
      <c r="X646" s="32"/>
    </row>
    <row r="647" spans="8:24" ht="13.5" customHeight="1" x14ac:dyDescent="0.2">
      <c r="H647" s="29"/>
      <c r="M647" s="31"/>
      <c r="X647" s="32"/>
    </row>
    <row r="648" spans="8:24" ht="13.5" customHeight="1" x14ac:dyDescent="0.2">
      <c r="H648" s="29"/>
      <c r="M648" s="31"/>
      <c r="X648" s="32"/>
    </row>
    <row r="649" spans="8:24" ht="13.5" customHeight="1" x14ac:dyDescent="0.2">
      <c r="H649" s="29"/>
      <c r="M649" s="31"/>
      <c r="X649" s="32"/>
    </row>
    <row r="650" spans="8:24" ht="13.5" customHeight="1" x14ac:dyDescent="0.2">
      <c r="H650" s="29"/>
      <c r="M650" s="31"/>
      <c r="X650" s="32"/>
    </row>
    <row r="651" spans="8:24" ht="13.5" customHeight="1" x14ac:dyDescent="0.2">
      <c r="H651" s="29"/>
      <c r="M651" s="31"/>
      <c r="X651" s="32"/>
    </row>
    <row r="652" spans="8:24" ht="13.5" customHeight="1" x14ac:dyDescent="0.2">
      <c r="H652" s="29"/>
      <c r="M652" s="31"/>
      <c r="X652" s="32"/>
    </row>
    <row r="653" spans="8:24" ht="13.5" customHeight="1" x14ac:dyDescent="0.2">
      <c r="H653" s="29"/>
      <c r="M653" s="31"/>
      <c r="X653" s="32"/>
    </row>
    <row r="654" spans="8:24" ht="13.5" customHeight="1" x14ac:dyDescent="0.2">
      <c r="H654" s="29"/>
      <c r="M654" s="31"/>
      <c r="X654" s="32"/>
    </row>
    <row r="655" spans="8:24" ht="13.5" customHeight="1" x14ac:dyDescent="0.2">
      <c r="H655" s="29"/>
      <c r="M655" s="31"/>
      <c r="X655" s="32"/>
    </row>
    <row r="656" spans="8:24" ht="13.5" customHeight="1" x14ac:dyDescent="0.2">
      <c r="H656" s="29"/>
      <c r="M656" s="31"/>
      <c r="X656" s="32"/>
    </row>
    <row r="657" spans="8:24" ht="13.5" customHeight="1" x14ac:dyDescent="0.2">
      <c r="H657" s="29"/>
      <c r="M657" s="31"/>
      <c r="X657" s="32"/>
    </row>
    <row r="658" spans="8:24" ht="13.5" customHeight="1" x14ac:dyDescent="0.2">
      <c r="H658" s="29"/>
      <c r="M658" s="31"/>
      <c r="X658" s="32"/>
    </row>
    <row r="659" spans="8:24" ht="13.5" customHeight="1" x14ac:dyDescent="0.2">
      <c r="H659" s="29"/>
      <c r="M659" s="31"/>
      <c r="X659" s="32"/>
    </row>
    <row r="660" spans="8:24" ht="13.5" customHeight="1" x14ac:dyDescent="0.2">
      <c r="H660" s="29"/>
      <c r="M660" s="31"/>
      <c r="X660" s="32"/>
    </row>
    <row r="661" spans="8:24" ht="13.5" customHeight="1" x14ac:dyDescent="0.2">
      <c r="H661" s="29"/>
      <c r="M661" s="31"/>
      <c r="X661" s="32"/>
    </row>
    <row r="662" spans="8:24" ht="13.5" customHeight="1" x14ac:dyDescent="0.2">
      <c r="H662" s="29"/>
      <c r="M662" s="31"/>
      <c r="X662" s="32"/>
    </row>
    <row r="663" spans="8:24" ht="13.5" customHeight="1" x14ac:dyDescent="0.2">
      <c r="H663" s="29"/>
      <c r="M663" s="31"/>
      <c r="X663" s="32"/>
    </row>
    <row r="664" spans="8:24" ht="13.5" customHeight="1" x14ac:dyDescent="0.2">
      <c r="H664" s="29"/>
      <c r="M664" s="31"/>
      <c r="X664" s="32"/>
    </row>
    <row r="665" spans="8:24" ht="13.5" customHeight="1" x14ac:dyDescent="0.2">
      <c r="H665" s="29"/>
      <c r="M665" s="31"/>
      <c r="X665" s="32"/>
    </row>
    <row r="666" spans="8:24" ht="13.5" customHeight="1" x14ac:dyDescent="0.2">
      <c r="H666" s="29"/>
      <c r="M666" s="31"/>
      <c r="X666" s="32"/>
    </row>
    <row r="667" spans="8:24" ht="13.5" customHeight="1" x14ac:dyDescent="0.2">
      <c r="H667" s="29"/>
      <c r="M667" s="31"/>
      <c r="X667" s="32"/>
    </row>
    <row r="668" spans="8:24" ht="13.5" customHeight="1" x14ac:dyDescent="0.2">
      <c r="H668" s="29"/>
      <c r="M668" s="31"/>
      <c r="X668" s="32"/>
    </row>
    <row r="669" spans="8:24" ht="13.5" customHeight="1" x14ac:dyDescent="0.2">
      <c r="H669" s="29"/>
      <c r="M669" s="31"/>
      <c r="X669" s="32"/>
    </row>
    <row r="670" spans="8:24" ht="13.5" customHeight="1" x14ac:dyDescent="0.2">
      <c r="H670" s="29"/>
      <c r="M670" s="31"/>
      <c r="X670" s="32"/>
    </row>
    <row r="671" spans="8:24" ht="13.5" customHeight="1" x14ac:dyDescent="0.2">
      <c r="H671" s="29"/>
      <c r="M671" s="31"/>
      <c r="X671" s="32"/>
    </row>
    <row r="672" spans="8:24" ht="13.5" customHeight="1" x14ac:dyDescent="0.2">
      <c r="H672" s="29"/>
      <c r="M672" s="31"/>
      <c r="X672" s="32"/>
    </row>
    <row r="673" spans="8:24" ht="13.5" customHeight="1" x14ac:dyDescent="0.2">
      <c r="H673" s="29"/>
      <c r="M673" s="31"/>
      <c r="X673" s="32"/>
    </row>
    <row r="674" spans="8:24" ht="13.5" customHeight="1" x14ac:dyDescent="0.2">
      <c r="H674" s="29"/>
      <c r="M674" s="31"/>
      <c r="X674" s="32"/>
    </row>
    <row r="675" spans="8:24" ht="13.5" customHeight="1" x14ac:dyDescent="0.2">
      <c r="H675" s="29"/>
      <c r="M675" s="31"/>
      <c r="X675" s="32"/>
    </row>
    <row r="676" spans="8:24" ht="13.5" customHeight="1" x14ac:dyDescent="0.2">
      <c r="H676" s="29"/>
      <c r="M676" s="31"/>
      <c r="X676" s="32"/>
    </row>
    <row r="677" spans="8:24" ht="13.5" customHeight="1" x14ac:dyDescent="0.2">
      <c r="H677" s="29"/>
      <c r="M677" s="31"/>
      <c r="X677" s="32"/>
    </row>
    <row r="678" spans="8:24" ht="13.5" customHeight="1" x14ac:dyDescent="0.2">
      <c r="H678" s="29"/>
      <c r="M678" s="31"/>
      <c r="X678" s="32"/>
    </row>
    <row r="679" spans="8:24" ht="13.5" customHeight="1" x14ac:dyDescent="0.2">
      <c r="H679" s="29"/>
      <c r="M679" s="31"/>
      <c r="X679" s="32"/>
    </row>
    <row r="680" spans="8:24" ht="13.5" customHeight="1" x14ac:dyDescent="0.2">
      <c r="H680" s="29"/>
      <c r="M680" s="31"/>
      <c r="X680" s="32"/>
    </row>
    <row r="681" spans="8:24" ht="13.5" customHeight="1" x14ac:dyDescent="0.2">
      <c r="H681" s="29"/>
      <c r="M681" s="31"/>
      <c r="X681" s="32"/>
    </row>
    <row r="682" spans="8:24" ht="13.5" customHeight="1" x14ac:dyDescent="0.2">
      <c r="H682" s="29"/>
      <c r="M682" s="31"/>
      <c r="X682" s="32"/>
    </row>
    <row r="683" spans="8:24" ht="13.5" customHeight="1" x14ac:dyDescent="0.2">
      <c r="H683" s="29"/>
      <c r="M683" s="31"/>
      <c r="X683" s="32"/>
    </row>
    <row r="684" spans="8:24" ht="13.5" customHeight="1" x14ac:dyDescent="0.2">
      <c r="H684" s="29"/>
      <c r="M684" s="31"/>
      <c r="X684" s="32"/>
    </row>
    <row r="685" spans="8:24" ht="13.5" customHeight="1" x14ac:dyDescent="0.2">
      <c r="H685" s="29"/>
      <c r="M685" s="31"/>
      <c r="X685" s="32"/>
    </row>
    <row r="686" spans="8:24" ht="13.5" customHeight="1" x14ac:dyDescent="0.2">
      <c r="H686" s="29"/>
      <c r="M686" s="31"/>
      <c r="X686" s="32"/>
    </row>
    <row r="687" spans="8:24" ht="13.5" customHeight="1" x14ac:dyDescent="0.2">
      <c r="H687" s="29"/>
      <c r="M687" s="31"/>
      <c r="X687" s="32"/>
    </row>
    <row r="688" spans="8:24" ht="13.5" customHeight="1" x14ac:dyDescent="0.2">
      <c r="H688" s="29"/>
      <c r="M688" s="31"/>
      <c r="X688" s="32"/>
    </row>
    <row r="689" spans="8:24" ht="13.5" customHeight="1" x14ac:dyDescent="0.2">
      <c r="H689" s="29"/>
      <c r="M689" s="31"/>
      <c r="X689" s="32"/>
    </row>
    <row r="690" spans="8:24" ht="13.5" customHeight="1" x14ac:dyDescent="0.2">
      <c r="H690" s="29"/>
      <c r="M690" s="31"/>
      <c r="X690" s="32"/>
    </row>
    <row r="691" spans="8:24" ht="13.5" customHeight="1" x14ac:dyDescent="0.2">
      <c r="H691" s="29"/>
      <c r="M691" s="31"/>
      <c r="X691" s="32"/>
    </row>
    <row r="692" spans="8:24" ht="13.5" customHeight="1" x14ac:dyDescent="0.2">
      <c r="H692" s="29"/>
      <c r="M692" s="31"/>
      <c r="X692" s="32"/>
    </row>
    <row r="693" spans="8:24" ht="13.5" customHeight="1" x14ac:dyDescent="0.2">
      <c r="H693" s="29"/>
      <c r="M693" s="31"/>
      <c r="X693" s="32"/>
    </row>
    <row r="694" spans="8:24" ht="13.5" customHeight="1" x14ac:dyDescent="0.2">
      <c r="H694" s="29"/>
      <c r="M694" s="31"/>
      <c r="X694" s="32"/>
    </row>
    <row r="695" spans="8:24" ht="13.5" customHeight="1" x14ac:dyDescent="0.2">
      <c r="H695" s="29"/>
      <c r="M695" s="31"/>
      <c r="X695" s="32"/>
    </row>
    <row r="696" spans="8:24" ht="13.5" customHeight="1" x14ac:dyDescent="0.2">
      <c r="H696" s="29"/>
      <c r="M696" s="31"/>
      <c r="X696" s="32"/>
    </row>
    <row r="697" spans="8:24" ht="13.5" customHeight="1" x14ac:dyDescent="0.2">
      <c r="H697" s="29"/>
      <c r="M697" s="31"/>
      <c r="X697" s="32"/>
    </row>
    <row r="698" spans="8:24" ht="13.5" customHeight="1" x14ac:dyDescent="0.2">
      <c r="H698" s="29"/>
      <c r="M698" s="31"/>
      <c r="X698" s="32"/>
    </row>
    <row r="699" spans="8:24" ht="13.5" customHeight="1" x14ac:dyDescent="0.2">
      <c r="H699" s="29"/>
      <c r="M699" s="31"/>
      <c r="X699" s="32"/>
    </row>
    <row r="700" spans="8:24" ht="13.5" customHeight="1" x14ac:dyDescent="0.2">
      <c r="H700" s="29"/>
      <c r="M700" s="31"/>
      <c r="X700" s="32"/>
    </row>
    <row r="701" spans="8:24" ht="13.5" customHeight="1" x14ac:dyDescent="0.2">
      <c r="H701" s="29"/>
      <c r="M701" s="31"/>
      <c r="X701" s="32"/>
    </row>
    <row r="702" spans="8:24" ht="13.5" customHeight="1" x14ac:dyDescent="0.2">
      <c r="H702" s="29"/>
      <c r="M702" s="31"/>
      <c r="X702" s="32"/>
    </row>
    <row r="703" spans="8:24" ht="13.5" customHeight="1" x14ac:dyDescent="0.2">
      <c r="H703" s="29"/>
      <c r="M703" s="31"/>
      <c r="X703" s="32"/>
    </row>
    <row r="704" spans="8:24" ht="13.5" customHeight="1" x14ac:dyDescent="0.2">
      <c r="H704" s="29"/>
      <c r="M704" s="31"/>
      <c r="X704" s="32"/>
    </row>
    <row r="705" spans="8:24" ht="13.5" customHeight="1" x14ac:dyDescent="0.2">
      <c r="H705" s="29"/>
      <c r="M705" s="31"/>
      <c r="X705" s="32"/>
    </row>
    <row r="706" spans="8:24" ht="13.5" customHeight="1" x14ac:dyDescent="0.2">
      <c r="H706" s="29"/>
      <c r="M706" s="31"/>
      <c r="X706" s="32"/>
    </row>
    <row r="707" spans="8:24" ht="13.5" customHeight="1" x14ac:dyDescent="0.2">
      <c r="H707" s="29"/>
      <c r="M707" s="31"/>
      <c r="X707" s="32"/>
    </row>
    <row r="708" spans="8:24" ht="13.5" customHeight="1" x14ac:dyDescent="0.2">
      <c r="H708" s="29"/>
      <c r="M708" s="31"/>
      <c r="X708" s="32"/>
    </row>
    <row r="709" spans="8:24" ht="13.5" customHeight="1" x14ac:dyDescent="0.2">
      <c r="H709" s="29"/>
      <c r="M709" s="31"/>
      <c r="X709" s="32"/>
    </row>
    <row r="710" spans="8:24" ht="13.5" customHeight="1" x14ac:dyDescent="0.2">
      <c r="H710" s="29"/>
      <c r="M710" s="31"/>
      <c r="X710" s="32"/>
    </row>
    <row r="711" spans="8:24" ht="13.5" customHeight="1" x14ac:dyDescent="0.2">
      <c r="H711" s="29"/>
      <c r="M711" s="31"/>
      <c r="X711" s="32"/>
    </row>
    <row r="712" spans="8:24" ht="13.5" customHeight="1" x14ac:dyDescent="0.2">
      <c r="H712" s="29"/>
      <c r="M712" s="31"/>
      <c r="X712" s="32"/>
    </row>
    <row r="713" spans="8:24" ht="13.5" customHeight="1" x14ac:dyDescent="0.2">
      <c r="H713" s="29"/>
      <c r="M713" s="31"/>
      <c r="X713" s="32"/>
    </row>
    <row r="714" spans="8:24" ht="13.5" customHeight="1" x14ac:dyDescent="0.2">
      <c r="H714" s="29"/>
      <c r="M714" s="31"/>
      <c r="X714" s="32"/>
    </row>
    <row r="715" spans="8:24" ht="13.5" customHeight="1" x14ac:dyDescent="0.2">
      <c r="H715" s="29"/>
      <c r="M715" s="31"/>
      <c r="X715" s="32"/>
    </row>
    <row r="716" spans="8:24" ht="13.5" customHeight="1" x14ac:dyDescent="0.2">
      <c r="H716" s="29"/>
      <c r="M716" s="31"/>
      <c r="X716" s="32"/>
    </row>
    <row r="717" spans="8:24" ht="13.5" customHeight="1" x14ac:dyDescent="0.2">
      <c r="H717" s="29"/>
      <c r="M717" s="31"/>
      <c r="X717" s="32"/>
    </row>
    <row r="718" spans="8:24" ht="13.5" customHeight="1" x14ac:dyDescent="0.2">
      <c r="H718" s="29"/>
      <c r="M718" s="31"/>
      <c r="X718" s="32"/>
    </row>
    <row r="719" spans="8:24" ht="13.5" customHeight="1" x14ac:dyDescent="0.2">
      <c r="H719" s="29"/>
      <c r="M719" s="31"/>
      <c r="X719" s="32"/>
    </row>
    <row r="720" spans="8:24" ht="13.5" customHeight="1" x14ac:dyDescent="0.2">
      <c r="H720" s="29"/>
      <c r="M720" s="31"/>
      <c r="X720" s="32"/>
    </row>
    <row r="721" spans="8:24" ht="13.5" customHeight="1" x14ac:dyDescent="0.2">
      <c r="H721" s="29"/>
      <c r="M721" s="31"/>
      <c r="X721" s="32"/>
    </row>
    <row r="722" spans="8:24" ht="13.5" customHeight="1" x14ac:dyDescent="0.2">
      <c r="H722" s="29"/>
      <c r="M722" s="31"/>
      <c r="X722" s="32"/>
    </row>
    <row r="723" spans="8:24" ht="13.5" customHeight="1" x14ac:dyDescent="0.2">
      <c r="H723" s="29"/>
      <c r="M723" s="31"/>
      <c r="X723" s="32"/>
    </row>
    <row r="724" spans="8:24" ht="13.5" customHeight="1" x14ac:dyDescent="0.2">
      <c r="H724" s="29"/>
      <c r="M724" s="31"/>
      <c r="X724" s="32"/>
    </row>
    <row r="725" spans="8:24" ht="13.5" customHeight="1" x14ac:dyDescent="0.2">
      <c r="H725" s="29"/>
      <c r="M725" s="31"/>
      <c r="X725" s="32"/>
    </row>
    <row r="726" spans="8:24" ht="13.5" customHeight="1" x14ac:dyDescent="0.2">
      <c r="H726" s="29"/>
      <c r="M726" s="31"/>
      <c r="X726" s="32"/>
    </row>
    <row r="727" spans="8:24" ht="13.5" customHeight="1" x14ac:dyDescent="0.2">
      <c r="H727" s="29"/>
      <c r="M727" s="31"/>
      <c r="X727" s="32"/>
    </row>
    <row r="728" spans="8:24" ht="13.5" customHeight="1" x14ac:dyDescent="0.2">
      <c r="H728" s="29"/>
      <c r="M728" s="31"/>
      <c r="X728" s="32"/>
    </row>
    <row r="729" spans="8:24" ht="13.5" customHeight="1" x14ac:dyDescent="0.2">
      <c r="H729" s="29"/>
      <c r="M729" s="31"/>
      <c r="X729" s="32"/>
    </row>
    <row r="730" spans="8:24" ht="13.5" customHeight="1" x14ac:dyDescent="0.2">
      <c r="H730" s="29"/>
      <c r="M730" s="31"/>
      <c r="X730" s="32"/>
    </row>
    <row r="731" spans="8:24" ht="13.5" customHeight="1" x14ac:dyDescent="0.2">
      <c r="H731" s="29"/>
      <c r="M731" s="31"/>
      <c r="X731" s="32"/>
    </row>
    <row r="732" spans="8:24" ht="13.5" customHeight="1" x14ac:dyDescent="0.2">
      <c r="H732" s="29"/>
      <c r="M732" s="31"/>
      <c r="X732" s="32"/>
    </row>
    <row r="733" spans="8:24" ht="13.5" customHeight="1" x14ac:dyDescent="0.2">
      <c r="H733" s="29"/>
      <c r="M733" s="31"/>
      <c r="X733" s="32"/>
    </row>
    <row r="734" spans="8:24" ht="13.5" customHeight="1" x14ac:dyDescent="0.2">
      <c r="H734" s="29"/>
      <c r="M734" s="31"/>
      <c r="X734" s="32"/>
    </row>
    <row r="735" spans="8:24" ht="13.5" customHeight="1" x14ac:dyDescent="0.2">
      <c r="H735" s="29"/>
      <c r="M735" s="31"/>
      <c r="X735" s="32"/>
    </row>
    <row r="736" spans="8:24" ht="13.5" customHeight="1" x14ac:dyDescent="0.2">
      <c r="H736" s="29"/>
      <c r="M736" s="31"/>
      <c r="X736" s="32"/>
    </row>
    <row r="737" spans="8:24" ht="13.5" customHeight="1" x14ac:dyDescent="0.2">
      <c r="H737" s="29"/>
      <c r="M737" s="31"/>
      <c r="X737" s="32"/>
    </row>
    <row r="738" spans="8:24" ht="13.5" customHeight="1" x14ac:dyDescent="0.2">
      <c r="H738" s="29"/>
      <c r="M738" s="31"/>
      <c r="X738" s="32"/>
    </row>
    <row r="739" spans="8:24" ht="13.5" customHeight="1" x14ac:dyDescent="0.2">
      <c r="H739" s="29"/>
      <c r="M739" s="31"/>
      <c r="X739" s="32"/>
    </row>
    <row r="740" spans="8:24" ht="13.5" customHeight="1" x14ac:dyDescent="0.2">
      <c r="H740" s="29"/>
      <c r="M740" s="31"/>
      <c r="X740" s="32"/>
    </row>
    <row r="741" spans="8:24" ht="13.5" customHeight="1" x14ac:dyDescent="0.2">
      <c r="H741" s="29"/>
      <c r="M741" s="31"/>
      <c r="X741" s="32"/>
    </row>
    <row r="742" spans="8:24" ht="13.5" customHeight="1" x14ac:dyDescent="0.2">
      <c r="H742" s="29"/>
      <c r="M742" s="31"/>
      <c r="X742" s="32"/>
    </row>
    <row r="743" spans="8:24" ht="13.5" customHeight="1" x14ac:dyDescent="0.2">
      <c r="H743" s="29"/>
      <c r="M743" s="31"/>
      <c r="X743" s="32"/>
    </row>
    <row r="744" spans="8:24" ht="13.5" customHeight="1" x14ac:dyDescent="0.2">
      <c r="H744" s="29"/>
      <c r="M744" s="31"/>
      <c r="X744" s="32"/>
    </row>
    <row r="745" spans="8:24" ht="13.5" customHeight="1" x14ac:dyDescent="0.2">
      <c r="H745" s="29"/>
      <c r="M745" s="31"/>
      <c r="X745" s="32"/>
    </row>
    <row r="746" spans="8:24" ht="13.5" customHeight="1" x14ac:dyDescent="0.2">
      <c r="H746" s="29"/>
      <c r="M746" s="31"/>
      <c r="X746" s="32"/>
    </row>
    <row r="747" spans="8:24" ht="13.5" customHeight="1" x14ac:dyDescent="0.2">
      <c r="H747" s="29"/>
      <c r="M747" s="31"/>
      <c r="X747" s="32"/>
    </row>
    <row r="748" spans="8:24" ht="13.5" customHeight="1" x14ac:dyDescent="0.2">
      <c r="H748" s="29"/>
      <c r="M748" s="31"/>
      <c r="X748" s="32"/>
    </row>
    <row r="749" spans="8:24" ht="13.5" customHeight="1" x14ac:dyDescent="0.2">
      <c r="H749" s="29"/>
      <c r="M749" s="31"/>
      <c r="X749" s="32"/>
    </row>
    <row r="750" spans="8:24" ht="13.5" customHeight="1" x14ac:dyDescent="0.2">
      <c r="H750" s="29"/>
      <c r="M750" s="31"/>
      <c r="X750" s="32"/>
    </row>
    <row r="751" spans="8:24" ht="13.5" customHeight="1" x14ac:dyDescent="0.2">
      <c r="H751" s="29"/>
      <c r="M751" s="31"/>
      <c r="X751" s="32"/>
    </row>
    <row r="752" spans="8:24" ht="13.5" customHeight="1" x14ac:dyDescent="0.2">
      <c r="H752" s="29"/>
      <c r="M752" s="31"/>
      <c r="X752" s="32"/>
    </row>
    <row r="753" spans="8:24" ht="13.5" customHeight="1" x14ac:dyDescent="0.2">
      <c r="H753" s="29"/>
      <c r="M753" s="31"/>
      <c r="X753" s="32"/>
    </row>
    <row r="754" spans="8:24" ht="13.5" customHeight="1" x14ac:dyDescent="0.2">
      <c r="H754" s="29"/>
      <c r="M754" s="31"/>
      <c r="X754" s="32"/>
    </row>
    <row r="755" spans="8:24" ht="13.5" customHeight="1" x14ac:dyDescent="0.2">
      <c r="H755" s="29"/>
      <c r="M755" s="31"/>
      <c r="X755" s="32"/>
    </row>
    <row r="756" spans="8:24" ht="13.5" customHeight="1" x14ac:dyDescent="0.2">
      <c r="H756" s="29"/>
      <c r="M756" s="31"/>
      <c r="X756" s="32"/>
    </row>
    <row r="757" spans="8:24" ht="13.5" customHeight="1" x14ac:dyDescent="0.2">
      <c r="H757" s="29"/>
      <c r="M757" s="31"/>
      <c r="X757" s="32"/>
    </row>
    <row r="758" spans="8:24" ht="13.5" customHeight="1" x14ac:dyDescent="0.2">
      <c r="H758" s="29"/>
      <c r="M758" s="31"/>
      <c r="X758" s="32"/>
    </row>
    <row r="759" spans="8:24" ht="13.5" customHeight="1" x14ac:dyDescent="0.2">
      <c r="H759" s="29"/>
      <c r="M759" s="31"/>
      <c r="X759" s="32"/>
    </row>
    <row r="760" spans="8:24" ht="13.5" customHeight="1" x14ac:dyDescent="0.2">
      <c r="H760" s="29"/>
      <c r="M760" s="31"/>
      <c r="X760" s="32"/>
    </row>
    <row r="761" spans="8:24" ht="13.5" customHeight="1" x14ac:dyDescent="0.2">
      <c r="H761" s="29"/>
      <c r="M761" s="31"/>
      <c r="X761" s="32"/>
    </row>
    <row r="762" spans="8:24" ht="13.5" customHeight="1" x14ac:dyDescent="0.2">
      <c r="H762" s="29"/>
      <c r="M762" s="31"/>
      <c r="X762" s="32"/>
    </row>
    <row r="763" spans="8:24" ht="13.5" customHeight="1" x14ac:dyDescent="0.2">
      <c r="H763" s="29"/>
      <c r="M763" s="31"/>
      <c r="X763" s="32"/>
    </row>
    <row r="764" spans="8:24" ht="13.5" customHeight="1" x14ac:dyDescent="0.2">
      <c r="H764" s="29"/>
      <c r="M764" s="31"/>
      <c r="X764" s="32"/>
    </row>
    <row r="765" spans="8:24" ht="13.5" customHeight="1" x14ac:dyDescent="0.2">
      <c r="H765" s="29"/>
      <c r="M765" s="31"/>
      <c r="X765" s="32"/>
    </row>
    <row r="766" spans="8:24" ht="13.5" customHeight="1" x14ac:dyDescent="0.2">
      <c r="H766" s="29"/>
      <c r="M766" s="31"/>
      <c r="X766" s="32"/>
    </row>
    <row r="767" spans="8:24" ht="13.5" customHeight="1" x14ac:dyDescent="0.2">
      <c r="H767" s="29"/>
      <c r="M767" s="31"/>
      <c r="X767" s="32"/>
    </row>
    <row r="768" spans="8:24" ht="13.5" customHeight="1" x14ac:dyDescent="0.2">
      <c r="H768" s="29"/>
      <c r="M768" s="31"/>
      <c r="X768" s="32"/>
    </row>
    <row r="769" spans="8:24" ht="13.5" customHeight="1" x14ac:dyDescent="0.2">
      <c r="H769" s="29"/>
      <c r="M769" s="31"/>
      <c r="X769" s="32"/>
    </row>
    <row r="770" spans="8:24" ht="13.5" customHeight="1" x14ac:dyDescent="0.2">
      <c r="H770" s="29"/>
      <c r="M770" s="31"/>
      <c r="X770" s="32"/>
    </row>
    <row r="771" spans="8:24" ht="13.5" customHeight="1" x14ac:dyDescent="0.2">
      <c r="H771" s="29"/>
      <c r="M771" s="31"/>
      <c r="X771" s="32"/>
    </row>
    <row r="772" spans="8:24" ht="13.5" customHeight="1" x14ac:dyDescent="0.2">
      <c r="H772" s="29"/>
      <c r="M772" s="31"/>
      <c r="X772" s="32"/>
    </row>
    <row r="773" spans="8:24" ht="13.5" customHeight="1" x14ac:dyDescent="0.2">
      <c r="H773" s="29"/>
      <c r="M773" s="31"/>
      <c r="X773" s="32"/>
    </row>
    <row r="774" spans="8:24" ht="13.5" customHeight="1" x14ac:dyDescent="0.2">
      <c r="H774" s="29"/>
      <c r="M774" s="31"/>
      <c r="X774" s="32"/>
    </row>
    <row r="775" spans="8:24" ht="13.5" customHeight="1" x14ac:dyDescent="0.2">
      <c r="H775" s="29"/>
      <c r="M775" s="31"/>
      <c r="X775" s="32"/>
    </row>
    <row r="776" spans="8:24" ht="13.5" customHeight="1" x14ac:dyDescent="0.2">
      <c r="H776" s="29"/>
      <c r="M776" s="31"/>
      <c r="X776" s="32"/>
    </row>
    <row r="777" spans="8:24" ht="13.5" customHeight="1" x14ac:dyDescent="0.2">
      <c r="H777" s="29"/>
      <c r="M777" s="31"/>
      <c r="X777" s="32"/>
    </row>
    <row r="778" spans="8:24" ht="13.5" customHeight="1" x14ac:dyDescent="0.2">
      <c r="H778" s="29"/>
      <c r="M778" s="31"/>
      <c r="X778" s="32"/>
    </row>
    <row r="779" spans="8:24" ht="13.5" customHeight="1" x14ac:dyDescent="0.2">
      <c r="H779" s="29"/>
      <c r="M779" s="31"/>
      <c r="X779" s="32"/>
    </row>
    <row r="780" spans="8:24" ht="13.5" customHeight="1" x14ac:dyDescent="0.2">
      <c r="H780" s="29"/>
      <c r="M780" s="31"/>
      <c r="X780" s="32"/>
    </row>
    <row r="781" spans="8:24" ht="13.5" customHeight="1" x14ac:dyDescent="0.2">
      <c r="H781" s="29"/>
      <c r="M781" s="31"/>
      <c r="X781" s="32"/>
    </row>
    <row r="782" spans="8:24" ht="13.5" customHeight="1" x14ac:dyDescent="0.2">
      <c r="H782" s="29"/>
      <c r="M782" s="31"/>
      <c r="X782" s="32"/>
    </row>
    <row r="783" spans="8:24" ht="13.5" customHeight="1" x14ac:dyDescent="0.2">
      <c r="H783" s="29"/>
      <c r="M783" s="31"/>
      <c r="X783" s="32"/>
    </row>
    <row r="784" spans="8:24" ht="13.5" customHeight="1" x14ac:dyDescent="0.2">
      <c r="H784" s="29"/>
      <c r="M784" s="31"/>
      <c r="X784" s="32"/>
    </row>
    <row r="785" spans="8:24" ht="13.5" customHeight="1" x14ac:dyDescent="0.2">
      <c r="H785" s="29"/>
      <c r="M785" s="31"/>
      <c r="X785" s="32"/>
    </row>
    <row r="786" spans="8:24" ht="13.5" customHeight="1" x14ac:dyDescent="0.2">
      <c r="H786" s="29"/>
      <c r="M786" s="31"/>
      <c r="X786" s="32"/>
    </row>
    <row r="787" spans="8:24" ht="13.5" customHeight="1" x14ac:dyDescent="0.2">
      <c r="H787" s="29"/>
      <c r="M787" s="31"/>
      <c r="X787" s="32"/>
    </row>
    <row r="788" spans="8:24" ht="13.5" customHeight="1" x14ac:dyDescent="0.2">
      <c r="H788" s="29"/>
      <c r="M788" s="31"/>
      <c r="X788" s="32"/>
    </row>
    <row r="789" spans="8:24" ht="13.5" customHeight="1" x14ac:dyDescent="0.2">
      <c r="H789" s="29"/>
      <c r="M789" s="31"/>
      <c r="X789" s="32"/>
    </row>
    <row r="790" spans="8:24" ht="13.5" customHeight="1" x14ac:dyDescent="0.2">
      <c r="H790" s="29"/>
      <c r="M790" s="31"/>
      <c r="X790" s="32"/>
    </row>
    <row r="791" spans="8:24" ht="13.5" customHeight="1" x14ac:dyDescent="0.2">
      <c r="H791" s="29"/>
      <c r="M791" s="31"/>
      <c r="X791" s="32"/>
    </row>
    <row r="792" spans="8:24" ht="13.5" customHeight="1" x14ac:dyDescent="0.2">
      <c r="H792" s="29"/>
      <c r="M792" s="31"/>
      <c r="X792" s="32"/>
    </row>
    <row r="793" spans="8:24" ht="13.5" customHeight="1" x14ac:dyDescent="0.2">
      <c r="H793" s="29"/>
      <c r="M793" s="31"/>
      <c r="X793" s="32"/>
    </row>
    <row r="794" spans="8:24" ht="13.5" customHeight="1" x14ac:dyDescent="0.2">
      <c r="H794" s="29"/>
      <c r="M794" s="31"/>
      <c r="X794" s="32"/>
    </row>
    <row r="795" spans="8:24" ht="13.5" customHeight="1" x14ac:dyDescent="0.2">
      <c r="H795" s="29"/>
      <c r="M795" s="31"/>
      <c r="X795" s="32"/>
    </row>
    <row r="796" spans="8:24" ht="13.5" customHeight="1" x14ac:dyDescent="0.2">
      <c r="H796" s="29"/>
      <c r="M796" s="31"/>
      <c r="X796" s="32"/>
    </row>
    <row r="797" spans="8:24" ht="13.5" customHeight="1" x14ac:dyDescent="0.2">
      <c r="H797" s="29"/>
      <c r="M797" s="31"/>
      <c r="X797" s="32"/>
    </row>
    <row r="798" spans="8:24" ht="13.5" customHeight="1" x14ac:dyDescent="0.2">
      <c r="H798" s="29"/>
      <c r="M798" s="31"/>
      <c r="X798" s="32"/>
    </row>
    <row r="799" spans="8:24" ht="13.5" customHeight="1" x14ac:dyDescent="0.2">
      <c r="H799" s="29"/>
      <c r="M799" s="31"/>
      <c r="X799" s="32"/>
    </row>
    <row r="800" spans="8:24" ht="13.5" customHeight="1" x14ac:dyDescent="0.2">
      <c r="H800" s="29"/>
      <c r="M800" s="31"/>
      <c r="X800" s="32"/>
    </row>
    <row r="801" spans="8:24" ht="13.5" customHeight="1" x14ac:dyDescent="0.2">
      <c r="H801" s="29"/>
      <c r="M801" s="31"/>
      <c r="X801" s="32"/>
    </row>
    <row r="802" spans="8:24" ht="13.5" customHeight="1" x14ac:dyDescent="0.2">
      <c r="H802" s="29"/>
      <c r="M802" s="31"/>
      <c r="X802" s="32"/>
    </row>
    <row r="803" spans="8:24" ht="13.5" customHeight="1" x14ac:dyDescent="0.2">
      <c r="H803" s="29"/>
      <c r="M803" s="31"/>
      <c r="X803" s="32"/>
    </row>
    <row r="804" spans="8:24" ht="13.5" customHeight="1" x14ac:dyDescent="0.2">
      <c r="H804" s="29"/>
      <c r="M804" s="31"/>
      <c r="X804" s="32"/>
    </row>
    <row r="805" spans="8:24" ht="13.5" customHeight="1" x14ac:dyDescent="0.2">
      <c r="H805" s="29"/>
      <c r="M805" s="31"/>
      <c r="X805" s="32"/>
    </row>
    <row r="806" spans="8:24" ht="13.5" customHeight="1" x14ac:dyDescent="0.2">
      <c r="H806" s="29"/>
      <c r="M806" s="31"/>
      <c r="X806" s="32"/>
    </row>
    <row r="807" spans="8:24" ht="13.5" customHeight="1" x14ac:dyDescent="0.2">
      <c r="H807" s="29"/>
      <c r="M807" s="31"/>
      <c r="X807" s="32"/>
    </row>
    <row r="808" spans="8:24" ht="13.5" customHeight="1" x14ac:dyDescent="0.2">
      <c r="H808" s="29"/>
      <c r="M808" s="31"/>
      <c r="X808" s="32"/>
    </row>
    <row r="809" spans="8:24" ht="13.5" customHeight="1" x14ac:dyDescent="0.2">
      <c r="H809" s="29"/>
      <c r="M809" s="31"/>
      <c r="X809" s="32"/>
    </row>
    <row r="810" spans="8:24" ht="13.5" customHeight="1" x14ac:dyDescent="0.2">
      <c r="H810" s="29"/>
      <c r="M810" s="31"/>
      <c r="X810" s="32"/>
    </row>
    <row r="811" spans="8:24" ht="13.5" customHeight="1" x14ac:dyDescent="0.2">
      <c r="H811" s="29"/>
      <c r="M811" s="31"/>
      <c r="X811" s="32"/>
    </row>
    <row r="812" spans="8:24" ht="13.5" customHeight="1" x14ac:dyDescent="0.2">
      <c r="H812" s="29"/>
      <c r="M812" s="31"/>
      <c r="X812" s="32"/>
    </row>
    <row r="813" spans="8:24" ht="13.5" customHeight="1" x14ac:dyDescent="0.2">
      <c r="H813" s="29"/>
      <c r="M813" s="31"/>
      <c r="X813" s="32"/>
    </row>
    <row r="814" spans="8:24" ht="13.5" customHeight="1" x14ac:dyDescent="0.2">
      <c r="H814" s="29"/>
      <c r="M814" s="31"/>
      <c r="X814" s="32"/>
    </row>
    <row r="815" spans="8:24" ht="13.5" customHeight="1" x14ac:dyDescent="0.2">
      <c r="H815" s="29"/>
      <c r="M815" s="31"/>
      <c r="X815" s="32"/>
    </row>
    <row r="816" spans="8:24" ht="13.5" customHeight="1" x14ac:dyDescent="0.2">
      <c r="H816" s="29"/>
      <c r="M816" s="31"/>
      <c r="X816" s="32"/>
    </row>
    <row r="817" spans="8:24" ht="13.5" customHeight="1" x14ac:dyDescent="0.2">
      <c r="H817" s="29"/>
      <c r="M817" s="31"/>
      <c r="X817" s="32"/>
    </row>
    <row r="818" spans="8:24" ht="13.5" customHeight="1" x14ac:dyDescent="0.2">
      <c r="H818" s="29"/>
      <c r="M818" s="31"/>
      <c r="X818" s="32"/>
    </row>
    <row r="819" spans="8:24" ht="13.5" customHeight="1" x14ac:dyDescent="0.2">
      <c r="H819" s="29"/>
      <c r="M819" s="31"/>
      <c r="X819" s="32"/>
    </row>
    <row r="820" spans="8:24" ht="13.5" customHeight="1" x14ac:dyDescent="0.2">
      <c r="H820" s="29"/>
      <c r="M820" s="31"/>
      <c r="X820" s="32"/>
    </row>
    <row r="821" spans="8:24" ht="13.5" customHeight="1" x14ac:dyDescent="0.2">
      <c r="H821" s="29"/>
      <c r="M821" s="31"/>
      <c r="X821" s="32"/>
    </row>
    <row r="822" spans="8:24" ht="13.5" customHeight="1" x14ac:dyDescent="0.2">
      <c r="H822" s="29"/>
      <c r="M822" s="31"/>
      <c r="X822" s="32"/>
    </row>
    <row r="823" spans="8:24" ht="13.5" customHeight="1" x14ac:dyDescent="0.2">
      <c r="H823" s="29"/>
      <c r="M823" s="31"/>
      <c r="X823" s="32"/>
    </row>
    <row r="824" spans="8:24" ht="13.5" customHeight="1" x14ac:dyDescent="0.2">
      <c r="H824" s="29"/>
      <c r="M824" s="31"/>
      <c r="X824" s="32"/>
    </row>
    <row r="825" spans="8:24" ht="13.5" customHeight="1" x14ac:dyDescent="0.2">
      <c r="H825" s="29"/>
      <c r="M825" s="31"/>
      <c r="X825" s="32"/>
    </row>
    <row r="826" spans="8:24" ht="13.5" customHeight="1" x14ac:dyDescent="0.2">
      <c r="H826" s="29"/>
      <c r="M826" s="31"/>
      <c r="X826" s="32"/>
    </row>
    <row r="827" spans="8:24" ht="13.5" customHeight="1" x14ac:dyDescent="0.2">
      <c r="H827" s="29"/>
      <c r="M827" s="31"/>
      <c r="X827" s="32"/>
    </row>
    <row r="828" spans="8:24" ht="13.5" customHeight="1" x14ac:dyDescent="0.2">
      <c r="H828" s="29"/>
      <c r="M828" s="31"/>
      <c r="X828" s="32"/>
    </row>
    <row r="829" spans="8:24" ht="13.5" customHeight="1" x14ac:dyDescent="0.2">
      <c r="H829" s="29"/>
      <c r="M829" s="31"/>
      <c r="X829" s="32"/>
    </row>
    <row r="830" spans="8:24" ht="13.5" customHeight="1" x14ac:dyDescent="0.2">
      <c r="H830" s="29"/>
      <c r="M830" s="31"/>
      <c r="X830" s="32"/>
    </row>
    <row r="831" spans="8:24" ht="13.5" customHeight="1" x14ac:dyDescent="0.2">
      <c r="H831" s="29"/>
      <c r="M831" s="31"/>
      <c r="X831" s="32"/>
    </row>
    <row r="832" spans="8:24" ht="13.5" customHeight="1" x14ac:dyDescent="0.2">
      <c r="H832" s="29"/>
      <c r="M832" s="31"/>
      <c r="X832" s="32"/>
    </row>
    <row r="833" spans="8:24" ht="13.5" customHeight="1" x14ac:dyDescent="0.2">
      <c r="H833" s="29"/>
      <c r="M833" s="31"/>
      <c r="X833" s="32"/>
    </row>
    <row r="834" spans="8:24" ht="13.5" customHeight="1" x14ac:dyDescent="0.2">
      <c r="H834" s="29"/>
      <c r="M834" s="31"/>
      <c r="X834" s="32"/>
    </row>
    <row r="835" spans="8:24" ht="13.5" customHeight="1" x14ac:dyDescent="0.2">
      <c r="H835" s="29"/>
      <c r="M835" s="31"/>
      <c r="X835" s="32"/>
    </row>
    <row r="836" spans="8:24" ht="13.5" customHeight="1" x14ac:dyDescent="0.2">
      <c r="H836" s="29"/>
      <c r="M836" s="31"/>
      <c r="X836" s="32"/>
    </row>
    <row r="837" spans="8:24" ht="13.5" customHeight="1" x14ac:dyDescent="0.2">
      <c r="H837" s="29"/>
      <c r="M837" s="31"/>
      <c r="X837" s="32"/>
    </row>
    <row r="838" spans="8:24" ht="13.5" customHeight="1" x14ac:dyDescent="0.2">
      <c r="H838" s="29"/>
      <c r="M838" s="31"/>
      <c r="X838" s="32"/>
    </row>
    <row r="839" spans="8:24" ht="13.5" customHeight="1" x14ac:dyDescent="0.2">
      <c r="H839" s="29"/>
      <c r="M839" s="31"/>
      <c r="X839" s="32"/>
    </row>
    <row r="840" spans="8:24" ht="13.5" customHeight="1" x14ac:dyDescent="0.2">
      <c r="H840" s="29"/>
      <c r="M840" s="31"/>
      <c r="X840" s="32"/>
    </row>
    <row r="841" spans="8:24" ht="13.5" customHeight="1" x14ac:dyDescent="0.2">
      <c r="H841" s="29"/>
      <c r="M841" s="31"/>
      <c r="X841" s="32"/>
    </row>
    <row r="842" spans="8:24" ht="13.5" customHeight="1" x14ac:dyDescent="0.2">
      <c r="H842" s="29"/>
      <c r="M842" s="31"/>
      <c r="X842" s="32"/>
    </row>
    <row r="843" spans="8:24" ht="13.5" customHeight="1" x14ac:dyDescent="0.2">
      <c r="H843" s="29"/>
      <c r="M843" s="31"/>
      <c r="X843" s="32"/>
    </row>
    <row r="844" spans="8:24" ht="13.5" customHeight="1" x14ac:dyDescent="0.2">
      <c r="H844" s="29"/>
      <c r="M844" s="31"/>
      <c r="X844" s="32"/>
    </row>
    <row r="845" spans="8:24" ht="13.5" customHeight="1" x14ac:dyDescent="0.2">
      <c r="H845" s="29"/>
      <c r="M845" s="31"/>
      <c r="X845" s="32"/>
    </row>
    <row r="846" spans="8:24" ht="13.5" customHeight="1" x14ac:dyDescent="0.2">
      <c r="H846" s="29"/>
      <c r="M846" s="31"/>
      <c r="X846" s="32"/>
    </row>
    <row r="847" spans="8:24" ht="13.5" customHeight="1" x14ac:dyDescent="0.2">
      <c r="H847" s="29"/>
      <c r="M847" s="31"/>
      <c r="X847" s="32"/>
    </row>
    <row r="848" spans="8:24" ht="13.5" customHeight="1" x14ac:dyDescent="0.2">
      <c r="H848" s="29"/>
      <c r="M848" s="31"/>
      <c r="X848" s="32"/>
    </row>
    <row r="849" spans="8:24" ht="13.5" customHeight="1" x14ac:dyDescent="0.2">
      <c r="H849" s="29"/>
      <c r="M849" s="31"/>
      <c r="X849" s="32"/>
    </row>
    <row r="850" spans="8:24" ht="13.5" customHeight="1" x14ac:dyDescent="0.2">
      <c r="H850" s="29"/>
      <c r="M850" s="31"/>
      <c r="X850" s="32"/>
    </row>
    <row r="851" spans="8:24" ht="13.5" customHeight="1" x14ac:dyDescent="0.2">
      <c r="H851" s="29"/>
      <c r="M851" s="31"/>
      <c r="X851" s="32"/>
    </row>
    <row r="852" spans="8:24" ht="13.5" customHeight="1" x14ac:dyDescent="0.2">
      <c r="H852" s="29"/>
      <c r="M852" s="31"/>
      <c r="X852" s="32"/>
    </row>
    <row r="853" spans="8:24" ht="13.5" customHeight="1" x14ac:dyDescent="0.2">
      <c r="H853" s="29"/>
      <c r="M853" s="31"/>
      <c r="X853" s="32"/>
    </row>
    <row r="854" spans="8:24" ht="13.5" customHeight="1" x14ac:dyDescent="0.2">
      <c r="H854" s="29"/>
      <c r="M854" s="31"/>
      <c r="X854" s="32"/>
    </row>
    <row r="855" spans="8:24" ht="13.5" customHeight="1" x14ac:dyDescent="0.2">
      <c r="H855" s="29"/>
      <c r="M855" s="31"/>
      <c r="X855" s="32"/>
    </row>
    <row r="856" spans="8:24" ht="13.5" customHeight="1" x14ac:dyDescent="0.2">
      <c r="H856" s="29"/>
      <c r="M856" s="31"/>
      <c r="X856" s="32"/>
    </row>
    <row r="857" spans="8:24" ht="13.5" customHeight="1" x14ac:dyDescent="0.2">
      <c r="H857" s="29"/>
      <c r="M857" s="31"/>
      <c r="X857" s="32"/>
    </row>
    <row r="858" spans="8:24" ht="13.5" customHeight="1" x14ac:dyDescent="0.2">
      <c r="H858" s="29"/>
      <c r="M858" s="31"/>
      <c r="X858" s="32"/>
    </row>
    <row r="859" spans="8:24" ht="13.5" customHeight="1" x14ac:dyDescent="0.2">
      <c r="H859" s="29"/>
      <c r="M859" s="31"/>
      <c r="X859" s="32"/>
    </row>
    <row r="860" spans="8:24" ht="13.5" customHeight="1" x14ac:dyDescent="0.2">
      <c r="H860" s="29"/>
      <c r="M860" s="31"/>
      <c r="X860" s="32"/>
    </row>
    <row r="861" spans="8:24" ht="13.5" customHeight="1" x14ac:dyDescent="0.2">
      <c r="H861" s="29"/>
      <c r="M861" s="31"/>
      <c r="X861" s="32"/>
    </row>
    <row r="862" spans="8:24" ht="13.5" customHeight="1" x14ac:dyDescent="0.2">
      <c r="H862" s="29"/>
      <c r="M862" s="31"/>
      <c r="X862" s="32"/>
    </row>
    <row r="863" spans="8:24" ht="13.5" customHeight="1" x14ac:dyDescent="0.2">
      <c r="H863" s="29"/>
      <c r="M863" s="31"/>
      <c r="X863" s="32"/>
    </row>
    <row r="864" spans="8:24" ht="13.5" customHeight="1" x14ac:dyDescent="0.2">
      <c r="H864" s="29"/>
      <c r="M864" s="31"/>
      <c r="X864" s="32"/>
    </row>
    <row r="865" spans="8:24" ht="13.5" customHeight="1" x14ac:dyDescent="0.2">
      <c r="H865" s="29"/>
      <c r="M865" s="31"/>
      <c r="X865" s="32"/>
    </row>
    <row r="866" spans="8:24" ht="13.5" customHeight="1" x14ac:dyDescent="0.2">
      <c r="H866" s="29"/>
      <c r="M866" s="31"/>
      <c r="X866" s="32"/>
    </row>
    <row r="867" spans="8:24" ht="13.5" customHeight="1" x14ac:dyDescent="0.2">
      <c r="H867" s="29"/>
      <c r="M867" s="31"/>
      <c r="X867" s="32"/>
    </row>
    <row r="868" spans="8:24" ht="13.5" customHeight="1" x14ac:dyDescent="0.2">
      <c r="H868" s="29"/>
      <c r="M868" s="31"/>
      <c r="X868" s="32"/>
    </row>
    <row r="869" spans="8:24" ht="13.5" customHeight="1" x14ac:dyDescent="0.2">
      <c r="H869" s="29"/>
      <c r="M869" s="31"/>
      <c r="X869" s="32"/>
    </row>
    <row r="870" spans="8:24" ht="13.5" customHeight="1" x14ac:dyDescent="0.2">
      <c r="H870" s="29"/>
      <c r="M870" s="31"/>
      <c r="X870" s="32"/>
    </row>
    <row r="871" spans="8:24" ht="13.5" customHeight="1" x14ac:dyDescent="0.2">
      <c r="H871" s="29"/>
      <c r="M871" s="31"/>
      <c r="X871" s="32"/>
    </row>
    <row r="872" spans="8:24" ht="13.5" customHeight="1" x14ac:dyDescent="0.2">
      <c r="H872" s="29"/>
      <c r="M872" s="31"/>
      <c r="X872" s="32"/>
    </row>
    <row r="873" spans="8:24" ht="13.5" customHeight="1" x14ac:dyDescent="0.2">
      <c r="H873" s="29"/>
      <c r="M873" s="31"/>
      <c r="X873" s="32"/>
    </row>
    <row r="874" spans="8:24" ht="13.5" customHeight="1" x14ac:dyDescent="0.2">
      <c r="H874" s="29"/>
      <c r="M874" s="31"/>
      <c r="X874" s="32"/>
    </row>
    <row r="875" spans="8:24" ht="13.5" customHeight="1" x14ac:dyDescent="0.2">
      <c r="H875" s="29"/>
      <c r="M875" s="31"/>
      <c r="X875" s="32"/>
    </row>
    <row r="876" spans="8:24" ht="13.5" customHeight="1" x14ac:dyDescent="0.2">
      <c r="H876" s="29"/>
      <c r="M876" s="31"/>
      <c r="X876" s="32"/>
    </row>
    <row r="877" spans="8:24" ht="13.5" customHeight="1" x14ac:dyDescent="0.2">
      <c r="H877" s="29"/>
      <c r="M877" s="31"/>
      <c r="X877" s="32"/>
    </row>
    <row r="878" spans="8:24" ht="13.5" customHeight="1" x14ac:dyDescent="0.2">
      <c r="H878" s="29"/>
      <c r="M878" s="31"/>
      <c r="X878" s="32"/>
    </row>
    <row r="879" spans="8:24" ht="13.5" customHeight="1" x14ac:dyDescent="0.2">
      <c r="H879" s="29"/>
      <c r="M879" s="31"/>
      <c r="X879" s="32"/>
    </row>
    <row r="880" spans="8:24" ht="13.5" customHeight="1" x14ac:dyDescent="0.2">
      <c r="H880" s="29"/>
      <c r="M880" s="31"/>
      <c r="X880" s="32"/>
    </row>
    <row r="881" spans="8:24" ht="13.5" customHeight="1" x14ac:dyDescent="0.2">
      <c r="H881" s="29"/>
      <c r="M881" s="31"/>
      <c r="X881" s="32"/>
    </row>
    <row r="882" spans="8:24" ht="13.5" customHeight="1" x14ac:dyDescent="0.2">
      <c r="H882" s="29"/>
      <c r="M882" s="31"/>
      <c r="X882" s="32"/>
    </row>
    <row r="883" spans="8:24" ht="13.5" customHeight="1" x14ac:dyDescent="0.2">
      <c r="H883" s="29"/>
      <c r="M883" s="31"/>
      <c r="X883" s="32"/>
    </row>
    <row r="884" spans="8:24" ht="13.5" customHeight="1" x14ac:dyDescent="0.2">
      <c r="H884" s="29"/>
      <c r="M884" s="31"/>
      <c r="X884" s="32"/>
    </row>
    <row r="885" spans="8:24" ht="13.5" customHeight="1" x14ac:dyDescent="0.2">
      <c r="H885" s="29"/>
      <c r="M885" s="31"/>
      <c r="X885" s="32"/>
    </row>
    <row r="886" spans="8:24" ht="13.5" customHeight="1" x14ac:dyDescent="0.2">
      <c r="H886" s="29"/>
      <c r="M886" s="31"/>
      <c r="X886" s="32"/>
    </row>
    <row r="887" spans="8:24" ht="13.5" customHeight="1" x14ac:dyDescent="0.2">
      <c r="H887" s="29"/>
      <c r="M887" s="31"/>
      <c r="X887" s="32"/>
    </row>
    <row r="888" spans="8:24" ht="13.5" customHeight="1" x14ac:dyDescent="0.2">
      <c r="H888" s="29"/>
      <c r="M888" s="31"/>
      <c r="X888" s="32"/>
    </row>
    <row r="889" spans="8:24" ht="13.5" customHeight="1" x14ac:dyDescent="0.2">
      <c r="H889" s="29"/>
      <c r="M889" s="31"/>
      <c r="X889" s="32"/>
    </row>
    <row r="890" spans="8:24" ht="13.5" customHeight="1" x14ac:dyDescent="0.2">
      <c r="H890" s="29"/>
      <c r="M890" s="31"/>
      <c r="X890" s="32"/>
    </row>
    <row r="891" spans="8:24" ht="13.5" customHeight="1" x14ac:dyDescent="0.2">
      <c r="H891" s="29"/>
      <c r="M891" s="31"/>
      <c r="X891" s="32"/>
    </row>
    <row r="892" spans="8:24" ht="13.5" customHeight="1" x14ac:dyDescent="0.2">
      <c r="H892" s="29"/>
      <c r="M892" s="31"/>
      <c r="X892" s="32"/>
    </row>
    <row r="893" spans="8:24" ht="13.5" customHeight="1" x14ac:dyDescent="0.2">
      <c r="H893" s="29"/>
      <c r="M893" s="31"/>
      <c r="X893" s="32"/>
    </row>
    <row r="894" spans="8:24" ht="13.5" customHeight="1" x14ac:dyDescent="0.2">
      <c r="H894" s="29"/>
      <c r="M894" s="31"/>
      <c r="X894" s="32"/>
    </row>
    <row r="895" spans="8:24" ht="13.5" customHeight="1" x14ac:dyDescent="0.2">
      <c r="H895" s="29"/>
      <c r="M895" s="31"/>
      <c r="X895" s="32"/>
    </row>
    <row r="896" spans="8:24" ht="13.5" customHeight="1" x14ac:dyDescent="0.2">
      <c r="H896" s="29"/>
      <c r="M896" s="31"/>
      <c r="X896" s="32"/>
    </row>
    <row r="897" spans="8:24" ht="13.5" customHeight="1" x14ac:dyDescent="0.2">
      <c r="H897" s="29"/>
      <c r="M897" s="31"/>
      <c r="X897" s="32"/>
    </row>
    <row r="898" spans="8:24" ht="13.5" customHeight="1" x14ac:dyDescent="0.2">
      <c r="H898" s="29"/>
      <c r="M898" s="31"/>
      <c r="X898" s="32"/>
    </row>
    <row r="899" spans="8:24" ht="13.5" customHeight="1" x14ac:dyDescent="0.2">
      <c r="H899" s="29"/>
      <c r="M899" s="31"/>
      <c r="X899" s="32"/>
    </row>
    <row r="900" spans="8:24" ht="13.5" customHeight="1" x14ac:dyDescent="0.2">
      <c r="H900" s="29"/>
      <c r="M900" s="31"/>
      <c r="X900" s="32"/>
    </row>
    <row r="901" spans="8:24" ht="13.5" customHeight="1" x14ac:dyDescent="0.2">
      <c r="H901" s="29"/>
      <c r="M901" s="31"/>
      <c r="X901" s="32"/>
    </row>
    <row r="902" spans="8:24" ht="13.5" customHeight="1" x14ac:dyDescent="0.2">
      <c r="H902" s="29"/>
      <c r="M902" s="31"/>
      <c r="X902" s="32"/>
    </row>
    <row r="903" spans="8:24" ht="13.5" customHeight="1" x14ac:dyDescent="0.2">
      <c r="H903" s="29"/>
      <c r="M903" s="31"/>
      <c r="X903" s="32"/>
    </row>
    <row r="904" spans="8:24" ht="13.5" customHeight="1" x14ac:dyDescent="0.2">
      <c r="H904" s="29"/>
      <c r="M904" s="31"/>
      <c r="X904" s="32"/>
    </row>
    <row r="905" spans="8:24" ht="13.5" customHeight="1" x14ac:dyDescent="0.2">
      <c r="H905" s="29"/>
      <c r="M905" s="31"/>
      <c r="X905" s="32"/>
    </row>
    <row r="906" spans="8:24" ht="13.5" customHeight="1" x14ac:dyDescent="0.2">
      <c r="H906" s="29"/>
      <c r="M906" s="31"/>
      <c r="X906" s="32"/>
    </row>
    <row r="907" spans="8:24" ht="13.5" customHeight="1" x14ac:dyDescent="0.2">
      <c r="H907" s="29"/>
      <c r="M907" s="31"/>
      <c r="X907" s="32"/>
    </row>
    <row r="908" spans="8:24" ht="13.5" customHeight="1" x14ac:dyDescent="0.2">
      <c r="H908" s="29"/>
      <c r="M908" s="31"/>
      <c r="X908" s="32"/>
    </row>
    <row r="909" spans="8:24" ht="13.5" customHeight="1" x14ac:dyDescent="0.2">
      <c r="H909" s="29"/>
      <c r="M909" s="31"/>
      <c r="X909" s="32"/>
    </row>
    <row r="910" spans="8:24" ht="13.5" customHeight="1" x14ac:dyDescent="0.2">
      <c r="H910" s="29"/>
      <c r="M910" s="31"/>
      <c r="X910" s="32"/>
    </row>
    <row r="911" spans="8:24" ht="13.5" customHeight="1" x14ac:dyDescent="0.2">
      <c r="H911" s="29"/>
      <c r="M911" s="31"/>
      <c r="X911" s="32"/>
    </row>
    <row r="912" spans="8:24" ht="13.5" customHeight="1" x14ac:dyDescent="0.2">
      <c r="H912" s="29"/>
      <c r="M912" s="31"/>
      <c r="X912" s="32"/>
    </row>
    <row r="913" spans="8:24" ht="13.5" customHeight="1" x14ac:dyDescent="0.2">
      <c r="H913" s="29"/>
      <c r="M913" s="31"/>
      <c r="X913" s="32"/>
    </row>
    <row r="914" spans="8:24" ht="13.5" customHeight="1" x14ac:dyDescent="0.2">
      <c r="H914" s="29"/>
      <c r="M914" s="31"/>
      <c r="X914" s="32"/>
    </row>
    <row r="915" spans="8:24" ht="13.5" customHeight="1" x14ac:dyDescent="0.2">
      <c r="H915" s="29"/>
      <c r="M915" s="31"/>
      <c r="X915" s="32"/>
    </row>
    <row r="916" spans="8:24" ht="13.5" customHeight="1" x14ac:dyDescent="0.2">
      <c r="H916" s="29"/>
      <c r="M916" s="31"/>
      <c r="X916" s="32"/>
    </row>
    <row r="917" spans="8:24" ht="13.5" customHeight="1" x14ac:dyDescent="0.2">
      <c r="H917" s="29"/>
      <c r="M917" s="31"/>
      <c r="X917" s="32"/>
    </row>
    <row r="918" spans="8:24" ht="13.5" customHeight="1" x14ac:dyDescent="0.2">
      <c r="H918" s="29"/>
      <c r="M918" s="31"/>
      <c r="X918" s="32"/>
    </row>
    <row r="919" spans="8:24" ht="13.5" customHeight="1" x14ac:dyDescent="0.2">
      <c r="H919" s="29"/>
      <c r="M919" s="31"/>
      <c r="X919" s="32"/>
    </row>
    <row r="920" spans="8:24" ht="13.5" customHeight="1" x14ac:dyDescent="0.2">
      <c r="H920" s="29"/>
      <c r="M920" s="31"/>
      <c r="X920" s="32"/>
    </row>
    <row r="921" spans="8:24" ht="13.5" customHeight="1" x14ac:dyDescent="0.2">
      <c r="H921" s="29"/>
      <c r="M921" s="31"/>
      <c r="X921" s="32"/>
    </row>
    <row r="922" spans="8:24" ht="13.5" customHeight="1" x14ac:dyDescent="0.2">
      <c r="H922" s="29"/>
      <c r="M922" s="31"/>
      <c r="X922" s="32"/>
    </row>
    <row r="923" spans="8:24" ht="13.5" customHeight="1" x14ac:dyDescent="0.2">
      <c r="H923" s="29"/>
      <c r="M923" s="31"/>
      <c r="X923" s="32"/>
    </row>
    <row r="924" spans="8:24" ht="13.5" customHeight="1" x14ac:dyDescent="0.2">
      <c r="H924" s="29"/>
      <c r="M924" s="31"/>
      <c r="X924" s="32"/>
    </row>
    <row r="925" spans="8:24" ht="13.5" customHeight="1" x14ac:dyDescent="0.2">
      <c r="H925" s="29"/>
      <c r="M925" s="31"/>
      <c r="X925" s="32"/>
    </row>
    <row r="926" spans="8:24" ht="13.5" customHeight="1" x14ac:dyDescent="0.2">
      <c r="H926" s="29"/>
      <c r="M926" s="31"/>
      <c r="X926" s="32"/>
    </row>
    <row r="927" spans="8:24" ht="13.5" customHeight="1" x14ac:dyDescent="0.2">
      <c r="H927" s="29"/>
      <c r="M927" s="31"/>
      <c r="X927" s="32"/>
    </row>
    <row r="928" spans="8:24" ht="13.5" customHeight="1" x14ac:dyDescent="0.2">
      <c r="H928" s="29"/>
      <c r="M928" s="31"/>
      <c r="X928" s="32"/>
    </row>
    <row r="929" spans="8:24" ht="13.5" customHeight="1" x14ac:dyDescent="0.2">
      <c r="H929" s="29"/>
      <c r="M929" s="31"/>
      <c r="X929" s="32"/>
    </row>
    <row r="930" spans="8:24" ht="13.5" customHeight="1" x14ac:dyDescent="0.2">
      <c r="H930" s="29"/>
      <c r="M930" s="31"/>
      <c r="X930" s="32"/>
    </row>
    <row r="931" spans="8:24" ht="13.5" customHeight="1" x14ac:dyDescent="0.2">
      <c r="H931" s="29"/>
      <c r="M931" s="31"/>
      <c r="X931" s="32"/>
    </row>
    <row r="932" spans="8:24" ht="13.5" customHeight="1" x14ac:dyDescent="0.2">
      <c r="H932" s="29"/>
      <c r="M932" s="31"/>
      <c r="X932" s="32"/>
    </row>
    <row r="933" spans="8:24" ht="13.5" customHeight="1" x14ac:dyDescent="0.2">
      <c r="H933" s="29"/>
      <c r="M933" s="31"/>
      <c r="X933" s="32"/>
    </row>
    <row r="934" spans="8:24" ht="13.5" customHeight="1" x14ac:dyDescent="0.2">
      <c r="H934" s="29"/>
      <c r="M934" s="31"/>
      <c r="X934" s="32"/>
    </row>
    <row r="935" spans="8:24" ht="13.5" customHeight="1" x14ac:dyDescent="0.2">
      <c r="H935" s="29"/>
      <c r="M935" s="31"/>
      <c r="X935" s="32"/>
    </row>
    <row r="936" spans="8:24" ht="13.5" customHeight="1" x14ac:dyDescent="0.2">
      <c r="H936" s="29"/>
      <c r="M936" s="31"/>
      <c r="X936" s="32"/>
    </row>
    <row r="937" spans="8:24" ht="13.5" customHeight="1" x14ac:dyDescent="0.2">
      <c r="H937" s="29"/>
      <c r="M937" s="31"/>
      <c r="X937" s="32"/>
    </row>
    <row r="938" spans="8:24" ht="13.5" customHeight="1" x14ac:dyDescent="0.2">
      <c r="H938" s="29"/>
      <c r="M938" s="31"/>
      <c r="X938" s="32"/>
    </row>
    <row r="939" spans="8:24" ht="13.5" customHeight="1" x14ac:dyDescent="0.2">
      <c r="H939" s="29"/>
      <c r="M939" s="31"/>
      <c r="X939" s="32"/>
    </row>
    <row r="940" spans="8:24" ht="13.5" customHeight="1" x14ac:dyDescent="0.2">
      <c r="H940" s="29"/>
      <c r="M940" s="31"/>
      <c r="X940" s="32"/>
    </row>
    <row r="941" spans="8:24" ht="13.5" customHeight="1" x14ac:dyDescent="0.2">
      <c r="H941" s="29"/>
      <c r="M941" s="31"/>
      <c r="X941" s="32"/>
    </row>
    <row r="942" spans="8:24" ht="13.5" customHeight="1" x14ac:dyDescent="0.2">
      <c r="H942" s="29"/>
      <c r="M942" s="31"/>
      <c r="X942" s="32"/>
    </row>
    <row r="943" spans="8:24" ht="13.5" customHeight="1" x14ac:dyDescent="0.2">
      <c r="H943" s="29"/>
      <c r="M943" s="31"/>
      <c r="X943" s="32"/>
    </row>
    <row r="944" spans="8:24" ht="13.5" customHeight="1" x14ac:dyDescent="0.2">
      <c r="H944" s="29"/>
      <c r="M944" s="31"/>
      <c r="X944" s="32"/>
    </row>
    <row r="945" spans="8:24" ht="13.5" customHeight="1" x14ac:dyDescent="0.2">
      <c r="H945" s="29"/>
      <c r="M945" s="31"/>
      <c r="X945" s="32"/>
    </row>
    <row r="946" spans="8:24" ht="13.5" customHeight="1" x14ac:dyDescent="0.2">
      <c r="H946" s="29"/>
      <c r="M946" s="31"/>
      <c r="X946" s="32"/>
    </row>
    <row r="947" spans="8:24" ht="13.5" customHeight="1" x14ac:dyDescent="0.2">
      <c r="H947" s="29"/>
      <c r="M947" s="31"/>
      <c r="X947" s="32"/>
    </row>
    <row r="948" spans="8:24" ht="13.5" customHeight="1" x14ac:dyDescent="0.2">
      <c r="H948" s="29"/>
      <c r="M948" s="31"/>
      <c r="X948" s="32"/>
    </row>
    <row r="949" spans="8:24" ht="13.5" customHeight="1" x14ac:dyDescent="0.2">
      <c r="H949" s="29"/>
      <c r="M949" s="31"/>
      <c r="X949" s="32"/>
    </row>
    <row r="950" spans="8:24" ht="13.5" customHeight="1" x14ac:dyDescent="0.2">
      <c r="H950" s="29"/>
      <c r="M950" s="31"/>
      <c r="X950" s="32"/>
    </row>
    <row r="951" spans="8:24" ht="13.5" customHeight="1" x14ac:dyDescent="0.2">
      <c r="H951" s="29"/>
      <c r="M951" s="31"/>
      <c r="X951" s="32"/>
    </row>
    <row r="952" spans="8:24" ht="13.5" customHeight="1" x14ac:dyDescent="0.2">
      <c r="H952" s="29"/>
      <c r="M952" s="31"/>
      <c r="X952" s="32"/>
    </row>
    <row r="953" spans="8:24" ht="13.5" customHeight="1" x14ac:dyDescent="0.2">
      <c r="H953" s="29"/>
      <c r="M953" s="31"/>
      <c r="X953" s="32"/>
    </row>
    <row r="954" spans="8:24" ht="13.5" customHeight="1" x14ac:dyDescent="0.2">
      <c r="H954" s="29"/>
      <c r="M954" s="31"/>
      <c r="X954" s="32"/>
    </row>
    <row r="955" spans="8:24" ht="13.5" customHeight="1" x14ac:dyDescent="0.2">
      <c r="H955" s="29"/>
      <c r="M955" s="31"/>
      <c r="X955" s="32"/>
    </row>
    <row r="956" spans="8:24" ht="13.5" customHeight="1" x14ac:dyDescent="0.2">
      <c r="H956" s="29"/>
      <c r="M956" s="31"/>
      <c r="X956" s="32"/>
    </row>
    <row r="957" spans="8:24" ht="13.5" customHeight="1" x14ac:dyDescent="0.2">
      <c r="H957" s="29"/>
      <c r="M957" s="31"/>
      <c r="X957" s="32"/>
    </row>
    <row r="958" spans="8:24" ht="13.5" customHeight="1" x14ac:dyDescent="0.2">
      <c r="H958" s="29"/>
      <c r="M958" s="31"/>
      <c r="X958" s="32"/>
    </row>
    <row r="959" spans="8:24" ht="13.5" customHeight="1" x14ac:dyDescent="0.2">
      <c r="H959" s="29"/>
      <c r="M959" s="31"/>
      <c r="X959" s="32"/>
    </row>
    <row r="960" spans="8:24" ht="13.5" customHeight="1" x14ac:dyDescent="0.2">
      <c r="H960" s="29"/>
      <c r="M960" s="31"/>
      <c r="X960" s="32"/>
    </row>
    <row r="961" spans="8:24" ht="13.5" customHeight="1" x14ac:dyDescent="0.2">
      <c r="H961" s="29"/>
      <c r="M961" s="31"/>
      <c r="X961" s="32"/>
    </row>
    <row r="962" spans="8:24" ht="13.5" customHeight="1" x14ac:dyDescent="0.2">
      <c r="H962" s="29"/>
      <c r="M962" s="31"/>
      <c r="X962" s="32"/>
    </row>
    <row r="963" spans="8:24" ht="13.5" customHeight="1" x14ac:dyDescent="0.2">
      <c r="H963" s="29"/>
      <c r="M963" s="31"/>
      <c r="X963" s="32"/>
    </row>
    <row r="964" spans="8:24" ht="13.5" customHeight="1" x14ac:dyDescent="0.2">
      <c r="H964" s="29"/>
      <c r="M964" s="31"/>
      <c r="X964" s="32"/>
    </row>
    <row r="965" spans="8:24" ht="13.5" customHeight="1" x14ac:dyDescent="0.2">
      <c r="H965" s="29"/>
      <c r="M965" s="31"/>
      <c r="X965" s="32"/>
    </row>
    <row r="966" spans="8:24" ht="13.5" customHeight="1" x14ac:dyDescent="0.2">
      <c r="H966" s="29"/>
      <c r="M966" s="31"/>
      <c r="X966" s="32"/>
    </row>
    <row r="967" spans="8:24" ht="13.5" customHeight="1" x14ac:dyDescent="0.2">
      <c r="H967" s="29"/>
      <c r="M967" s="31"/>
      <c r="X967" s="32"/>
    </row>
    <row r="968" spans="8:24" ht="13.5" customHeight="1" x14ac:dyDescent="0.2">
      <c r="H968" s="29"/>
      <c r="M968" s="31"/>
      <c r="X968" s="32"/>
    </row>
    <row r="969" spans="8:24" ht="13.5" customHeight="1" x14ac:dyDescent="0.2">
      <c r="H969" s="29"/>
      <c r="M969" s="31"/>
      <c r="X969" s="32"/>
    </row>
    <row r="970" spans="8:24" ht="13.5" customHeight="1" x14ac:dyDescent="0.2">
      <c r="H970" s="29"/>
      <c r="M970" s="31"/>
      <c r="X970" s="32"/>
    </row>
    <row r="971" spans="8:24" ht="13.5" customHeight="1" x14ac:dyDescent="0.2">
      <c r="H971" s="29"/>
      <c r="M971" s="31"/>
      <c r="X971" s="32"/>
    </row>
    <row r="972" spans="8:24" ht="13.5" customHeight="1" x14ac:dyDescent="0.2">
      <c r="H972" s="29"/>
      <c r="M972" s="31"/>
      <c r="X972" s="32"/>
    </row>
    <row r="973" spans="8:24" ht="13.5" customHeight="1" x14ac:dyDescent="0.2">
      <c r="H973" s="29"/>
      <c r="M973" s="31"/>
      <c r="X973" s="32"/>
    </row>
    <row r="974" spans="8:24" ht="13.5" customHeight="1" x14ac:dyDescent="0.2">
      <c r="H974" s="29"/>
      <c r="M974" s="31"/>
      <c r="X974" s="32"/>
    </row>
    <row r="975" spans="8:24" ht="13.5" customHeight="1" x14ac:dyDescent="0.2">
      <c r="H975" s="29"/>
      <c r="M975" s="31"/>
      <c r="X975" s="32"/>
    </row>
    <row r="976" spans="8:24" ht="13.5" customHeight="1" x14ac:dyDescent="0.2">
      <c r="H976" s="29"/>
      <c r="M976" s="31"/>
      <c r="X976" s="32"/>
    </row>
    <row r="977" spans="8:24" ht="13.5" customHeight="1" x14ac:dyDescent="0.2">
      <c r="H977" s="29"/>
      <c r="M977" s="31"/>
      <c r="X977" s="32"/>
    </row>
    <row r="978" spans="8:24" ht="13.5" customHeight="1" x14ac:dyDescent="0.2">
      <c r="H978" s="29"/>
      <c r="M978" s="31"/>
      <c r="X978" s="32"/>
    </row>
    <row r="979" spans="8:24" ht="13.5" customHeight="1" x14ac:dyDescent="0.2">
      <c r="H979" s="29"/>
      <c r="M979" s="31"/>
      <c r="X979" s="32"/>
    </row>
    <row r="980" spans="8:24" ht="13.5" customHeight="1" x14ac:dyDescent="0.2">
      <c r="H980" s="29"/>
      <c r="M980" s="31"/>
      <c r="X980" s="32"/>
    </row>
    <row r="981" spans="8:24" ht="13.5" customHeight="1" x14ac:dyDescent="0.2">
      <c r="H981" s="29"/>
      <c r="M981" s="31"/>
      <c r="X981" s="32"/>
    </row>
    <row r="982" spans="8:24" ht="13.5" customHeight="1" x14ac:dyDescent="0.2">
      <c r="H982" s="29"/>
      <c r="M982" s="31"/>
      <c r="X982" s="32"/>
    </row>
    <row r="983" spans="8:24" ht="13.5" customHeight="1" x14ac:dyDescent="0.2">
      <c r="H983" s="29"/>
      <c r="M983" s="31"/>
      <c r="X983" s="32"/>
    </row>
    <row r="984" spans="8:24" ht="13.5" customHeight="1" x14ac:dyDescent="0.2">
      <c r="H984" s="29"/>
      <c r="M984" s="31"/>
      <c r="X984" s="32"/>
    </row>
    <row r="985" spans="8:24" ht="13.5" customHeight="1" x14ac:dyDescent="0.2">
      <c r="H985" s="29"/>
      <c r="M985" s="31"/>
      <c r="X985" s="32"/>
    </row>
    <row r="986" spans="8:24" ht="13.5" customHeight="1" x14ac:dyDescent="0.2">
      <c r="H986" s="29"/>
      <c r="M986" s="31"/>
      <c r="X986" s="32"/>
    </row>
    <row r="987" spans="8:24" ht="13.5" customHeight="1" x14ac:dyDescent="0.2">
      <c r="H987" s="29"/>
      <c r="M987" s="31"/>
      <c r="X987" s="32"/>
    </row>
    <row r="988" spans="8:24" ht="13.5" customHeight="1" x14ac:dyDescent="0.2">
      <c r="H988" s="29"/>
      <c r="M988" s="31"/>
      <c r="X988" s="32"/>
    </row>
    <row r="989" spans="8:24" ht="13.5" customHeight="1" x14ac:dyDescent="0.2">
      <c r="H989" s="29"/>
      <c r="M989" s="31"/>
      <c r="X989" s="32"/>
    </row>
    <row r="990" spans="8:24" ht="13.5" customHeight="1" x14ac:dyDescent="0.2">
      <c r="H990" s="29"/>
      <c r="M990" s="31"/>
      <c r="X990" s="32"/>
    </row>
    <row r="991" spans="8:24" ht="13.5" customHeight="1" x14ac:dyDescent="0.2">
      <c r="H991" s="29"/>
      <c r="M991" s="31"/>
      <c r="X991" s="32"/>
    </row>
    <row r="992" spans="8:24" ht="13.5" customHeight="1" x14ac:dyDescent="0.2">
      <c r="H992" s="29"/>
      <c r="M992" s="31"/>
      <c r="X992" s="32"/>
    </row>
    <row r="993" spans="8:24" ht="13.5" customHeight="1" x14ac:dyDescent="0.2">
      <c r="H993" s="29"/>
      <c r="M993" s="31"/>
      <c r="X993" s="32"/>
    </row>
    <row r="994" spans="8:24" ht="13.5" customHeight="1" x14ac:dyDescent="0.2">
      <c r="H994" s="29"/>
      <c r="M994" s="31"/>
      <c r="X994" s="32"/>
    </row>
    <row r="995" spans="8:24" ht="13.5" customHeight="1" x14ac:dyDescent="0.2">
      <c r="H995" s="29"/>
      <c r="M995" s="31"/>
      <c r="X995" s="32"/>
    </row>
    <row r="996" spans="8:24" ht="13.5" customHeight="1" x14ac:dyDescent="0.2">
      <c r="H996" s="29"/>
      <c r="M996" s="31"/>
      <c r="X996" s="32"/>
    </row>
    <row r="997" spans="8:24" ht="13.5" customHeight="1" x14ac:dyDescent="0.2">
      <c r="H997" s="29"/>
      <c r="M997" s="31"/>
      <c r="X997" s="32"/>
    </row>
    <row r="998" spans="8:24" ht="13.5" customHeight="1" x14ac:dyDescent="0.2">
      <c r="H998" s="29"/>
      <c r="M998" s="31"/>
      <c r="X998" s="32"/>
    </row>
    <row r="999" spans="8:24" ht="13.5" customHeight="1" x14ac:dyDescent="0.2">
      <c r="H999" s="29"/>
      <c r="M999" s="31"/>
      <c r="X999" s="32"/>
    </row>
    <row r="1000" spans="8:24" ht="13.5" customHeight="1" x14ac:dyDescent="0.2">
      <c r="H1000" s="29"/>
      <c r="M1000" s="31"/>
      <c r="X1000" s="32"/>
    </row>
  </sheetData>
  <autoFilter ref="A2:AC52" xr:uid="{00000000-0009-0000-0000-000001000000}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1000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4.28515625" defaultRowHeight="15" customHeight="1" x14ac:dyDescent="0.2"/>
  <cols>
    <col min="1" max="1" width="6.5703125" customWidth="1"/>
    <col min="2" max="2" width="7.42578125" customWidth="1"/>
    <col min="3" max="3" width="5.7109375" customWidth="1"/>
    <col min="4" max="26" width="8.7109375" customWidth="1"/>
  </cols>
  <sheetData>
    <row r="1" spans="1:5" ht="12.75" x14ac:dyDescent="0.2">
      <c r="A1" s="34">
        <v>1</v>
      </c>
      <c r="B1" s="34">
        <v>2</v>
      </c>
      <c r="C1" s="34">
        <v>3</v>
      </c>
    </row>
    <row r="2" spans="1:5" ht="52.5" x14ac:dyDescent="0.2">
      <c r="A2" s="35" t="s">
        <v>136</v>
      </c>
      <c r="B2" s="36" t="s">
        <v>376</v>
      </c>
      <c r="C2" s="37" t="s">
        <v>137</v>
      </c>
      <c r="E2" s="89"/>
    </row>
    <row r="3" spans="1:5" ht="13.5" customHeight="1" x14ac:dyDescent="0.2">
      <c r="A3" s="38">
        <v>1</v>
      </c>
      <c r="B3" s="39" t="s">
        <v>377</v>
      </c>
      <c r="C3" s="40" t="s">
        <v>378</v>
      </c>
    </row>
    <row r="4" spans="1:5" ht="13.5" customHeight="1" x14ac:dyDescent="0.2">
      <c r="A4" s="38">
        <v>2</v>
      </c>
      <c r="B4" s="39" t="s">
        <v>377</v>
      </c>
      <c r="C4" s="40" t="s">
        <v>378</v>
      </c>
    </row>
    <row r="5" spans="1:5" ht="13.5" customHeight="1" x14ac:dyDescent="0.2">
      <c r="A5" s="38">
        <v>3</v>
      </c>
      <c r="B5" s="39" t="s">
        <v>377</v>
      </c>
      <c r="C5" s="40" t="s">
        <v>378</v>
      </c>
    </row>
    <row r="6" spans="1:5" ht="13.5" customHeight="1" x14ac:dyDescent="0.2">
      <c r="A6" s="38">
        <v>4</v>
      </c>
      <c r="B6" s="39" t="s">
        <v>377</v>
      </c>
      <c r="C6" s="40" t="s">
        <v>378</v>
      </c>
    </row>
    <row r="7" spans="1:5" ht="13.5" customHeight="1" x14ac:dyDescent="0.2">
      <c r="A7" s="38">
        <v>5</v>
      </c>
      <c r="B7" s="39" t="s">
        <v>377</v>
      </c>
      <c r="C7" s="40" t="s">
        <v>378</v>
      </c>
    </row>
    <row r="8" spans="1:5" ht="13.5" customHeight="1" x14ac:dyDescent="0.2">
      <c r="A8" s="38">
        <v>6</v>
      </c>
      <c r="B8" s="39" t="s">
        <v>377</v>
      </c>
      <c r="C8" s="40" t="s">
        <v>378</v>
      </c>
    </row>
    <row r="9" spans="1:5" ht="13.5" customHeight="1" x14ac:dyDescent="0.2">
      <c r="A9" s="38">
        <v>7</v>
      </c>
      <c r="B9" s="39" t="s">
        <v>377</v>
      </c>
      <c r="C9" s="40" t="s">
        <v>378</v>
      </c>
    </row>
    <row r="10" spans="1:5" ht="13.5" customHeight="1" x14ac:dyDescent="0.2">
      <c r="A10" s="38">
        <v>8</v>
      </c>
      <c r="B10" s="39" t="s">
        <v>377</v>
      </c>
      <c r="C10" s="40" t="s">
        <v>378</v>
      </c>
    </row>
    <row r="11" spans="1:5" ht="13.5" customHeight="1" x14ac:dyDescent="0.2">
      <c r="A11" s="38">
        <v>9</v>
      </c>
      <c r="B11" s="39" t="s">
        <v>377</v>
      </c>
      <c r="C11" s="40" t="s">
        <v>378</v>
      </c>
    </row>
    <row r="12" spans="1:5" ht="13.5" customHeight="1" x14ac:dyDescent="0.2">
      <c r="A12" s="38">
        <v>10</v>
      </c>
      <c r="B12" s="39" t="s">
        <v>377</v>
      </c>
      <c r="C12" s="40" t="s">
        <v>378</v>
      </c>
    </row>
    <row r="13" spans="1:5" ht="13.5" customHeight="1" x14ac:dyDescent="0.2">
      <c r="A13" s="38">
        <v>11</v>
      </c>
      <c r="B13" s="39" t="s">
        <v>377</v>
      </c>
      <c r="C13" s="40" t="s">
        <v>378</v>
      </c>
    </row>
    <row r="14" spans="1:5" ht="13.5" customHeight="1" x14ac:dyDescent="0.2">
      <c r="A14" s="38">
        <v>12</v>
      </c>
      <c r="B14" s="39" t="s">
        <v>377</v>
      </c>
      <c r="C14" s="40" t="s">
        <v>378</v>
      </c>
    </row>
    <row r="15" spans="1:5" ht="13.5" customHeight="1" x14ac:dyDescent="0.2">
      <c r="A15" s="38">
        <v>13</v>
      </c>
      <c r="B15" s="39" t="s">
        <v>377</v>
      </c>
      <c r="C15" s="40" t="s">
        <v>378</v>
      </c>
    </row>
    <row r="16" spans="1:5" ht="13.5" customHeight="1" x14ac:dyDescent="0.2">
      <c r="A16" s="38">
        <v>14</v>
      </c>
      <c r="B16" s="39" t="s">
        <v>377</v>
      </c>
      <c r="C16" s="40" t="s">
        <v>378</v>
      </c>
    </row>
    <row r="17" spans="1:3" ht="13.5" customHeight="1" x14ac:dyDescent="0.2">
      <c r="A17" s="38">
        <v>15</v>
      </c>
      <c r="B17" s="39" t="s">
        <v>377</v>
      </c>
      <c r="C17" s="40" t="s">
        <v>378</v>
      </c>
    </row>
    <row r="18" spans="1:3" ht="13.5" customHeight="1" x14ac:dyDescent="0.2">
      <c r="A18" s="38">
        <v>16</v>
      </c>
      <c r="B18" s="39" t="s">
        <v>377</v>
      </c>
      <c r="C18" s="40" t="s">
        <v>378</v>
      </c>
    </row>
    <row r="19" spans="1:3" ht="13.5" customHeight="1" x14ac:dyDescent="0.2">
      <c r="A19" s="38">
        <v>17</v>
      </c>
      <c r="B19" s="39" t="s">
        <v>377</v>
      </c>
      <c r="C19" s="40" t="s">
        <v>378</v>
      </c>
    </row>
    <row r="20" spans="1:3" ht="13.5" customHeight="1" x14ac:dyDescent="0.2">
      <c r="A20" s="38">
        <v>18</v>
      </c>
      <c r="B20" s="39" t="s">
        <v>377</v>
      </c>
      <c r="C20" s="40" t="s">
        <v>378</v>
      </c>
    </row>
    <row r="21" spans="1:3" ht="13.5" customHeight="1" x14ac:dyDescent="0.2">
      <c r="A21" s="41">
        <v>19</v>
      </c>
      <c r="B21" s="42" t="s">
        <v>379</v>
      </c>
      <c r="C21" s="43" t="s">
        <v>380</v>
      </c>
    </row>
    <row r="22" spans="1:3" ht="13.5" customHeight="1" x14ac:dyDescent="0.2">
      <c r="A22" s="41">
        <v>20</v>
      </c>
      <c r="B22" s="42" t="s">
        <v>379</v>
      </c>
      <c r="C22" s="43" t="s">
        <v>380</v>
      </c>
    </row>
    <row r="23" spans="1:3" ht="13.5" customHeight="1" x14ac:dyDescent="0.2">
      <c r="A23" s="41">
        <v>21</v>
      </c>
      <c r="B23" s="42" t="s">
        <v>379</v>
      </c>
      <c r="C23" s="43" t="s">
        <v>380</v>
      </c>
    </row>
    <row r="24" spans="1:3" ht="13.5" customHeight="1" x14ac:dyDescent="0.2">
      <c r="A24" s="41">
        <v>22</v>
      </c>
      <c r="B24" s="42" t="s">
        <v>379</v>
      </c>
      <c r="C24" s="43" t="s">
        <v>380</v>
      </c>
    </row>
    <row r="25" spans="1:3" ht="13.5" customHeight="1" x14ac:dyDescent="0.2">
      <c r="A25" s="41">
        <v>23</v>
      </c>
      <c r="B25" s="42" t="s">
        <v>379</v>
      </c>
      <c r="C25" s="43" t="s">
        <v>380</v>
      </c>
    </row>
    <row r="26" spans="1:3" ht="13.5" customHeight="1" x14ac:dyDescent="0.2">
      <c r="A26" s="41">
        <v>24</v>
      </c>
      <c r="B26" s="42" t="s">
        <v>379</v>
      </c>
      <c r="C26" s="43" t="s">
        <v>380</v>
      </c>
    </row>
    <row r="27" spans="1:3" ht="13.5" customHeight="1" x14ac:dyDescent="0.2">
      <c r="A27" s="44">
        <v>25</v>
      </c>
      <c r="B27" s="45" t="s">
        <v>381</v>
      </c>
      <c r="C27" s="46" t="s">
        <v>382</v>
      </c>
    </row>
    <row r="28" spans="1:3" ht="13.5" customHeight="1" x14ac:dyDescent="0.2">
      <c r="A28" s="44">
        <v>26</v>
      </c>
      <c r="B28" s="45" t="s">
        <v>381</v>
      </c>
      <c r="C28" s="46" t="s">
        <v>382</v>
      </c>
    </row>
    <row r="29" spans="1:3" ht="13.5" customHeight="1" x14ac:dyDescent="0.2">
      <c r="A29" s="44">
        <v>27</v>
      </c>
      <c r="B29" s="45" t="s">
        <v>381</v>
      </c>
      <c r="C29" s="46" t="s">
        <v>382</v>
      </c>
    </row>
    <row r="30" spans="1:3" ht="13.5" customHeight="1" x14ac:dyDescent="0.2">
      <c r="A30" s="44">
        <v>28</v>
      </c>
      <c r="B30" s="45" t="s">
        <v>381</v>
      </c>
      <c r="C30" s="46" t="s">
        <v>382</v>
      </c>
    </row>
    <row r="31" spans="1:3" ht="13.5" customHeight="1" x14ac:dyDescent="0.2">
      <c r="A31" s="44">
        <v>29</v>
      </c>
      <c r="B31" s="45" t="s">
        <v>381</v>
      </c>
      <c r="C31" s="46" t="s">
        <v>382</v>
      </c>
    </row>
    <row r="32" spans="1:3" ht="13.5" customHeight="1" x14ac:dyDescent="0.2">
      <c r="A32" s="44">
        <v>30</v>
      </c>
      <c r="B32" s="45" t="s">
        <v>381</v>
      </c>
      <c r="C32" s="46" t="s">
        <v>382</v>
      </c>
    </row>
    <row r="33" spans="1:3" ht="13.5" customHeight="1" x14ac:dyDescent="0.2">
      <c r="A33" s="47">
        <v>31</v>
      </c>
      <c r="B33" s="48" t="s">
        <v>383</v>
      </c>
      <c r="C33" s="49" t="s">
        <v>44</v>
      </c>
    </row>
    <row r="34" spans="1:3" ht="13.5" customHeight="1" x14ac:dyDescent="0.2">
      <c r="A34" s="47">
        <v>32</v>
      </c>
      <c r="B34" s="48" t="s">
        <v>383</v>
      </c>
      <c r="C34" s="49" t="s">
        <v>44</v>
      </c>
    </row>
    <row r="35" spans="1:3" ht="13.5" customHeight="1" x14ac:dyDescent="0.2">
      <c r="A35" s="47">
        <v>33</v>
      </c>
      <c r="B35" s="48" t="s">
        <v>383</v>
      </c>
      <c r="C35" s="49" t="s">
        <v>44</v>
      </c>
    </row>
    <row r="36" spans="1:3" ht="13.5" customHeight="1" x14ac:dyDescent="0.2">
      <c r="A36" s="47">
        <v>34</v>
      </c>
      <c r="B36" s="48" t="s">
        <v>383</v>
      </c>
      <c r="C36" s="49" t="s">
        <v>44</v>
      </c>
    </row>
    <row r="37" spans="1:3" ht="13.5" customHeight="1" x14ac:dyDescent="0.2">
      <c r="A37" s="47">
        <v>35</v>
      </c>
      <c r="B37" s="48" t="s">
        <v>383</v>
      </c>
      <c r="C37" s="49" t="s">
        <v>44</v>
      </c>
    </row>
    <row r="38" spans="1:3" ht="13.5" customHeight="1" x14ac:dyDescent="0.2">
      <c r="A38" s="47">
        <v>36</v>
      </c>
      <c r="B38" s="48" t="s">
        <v>383</v>
      </c>
      <c r="C38" s="49" t="s">
        <v>44</v>
      </c>
    </row>
    <row r="39" spans="1:3" ht="13.5" customHeight="1" x14ac:dyDescent="0.2">
      <c r="A39" s="47">
        <v>37</v>
      </c>
      <c r="B39" s="48" t="s">
        <v>383</v>
      </c>
      <c r="C39" s="49" t="s">
        <v>44</v>
      </c>
    </row>
    <row r="40" spans="1:3" ht="13.5" customHeight="1" x14ac:dyDescent="0.2">
      <c r="A40" s="47">
        <v>38</v>
      </c>
      <c r="B40" s="48" t="s">
        <v>383</v>
      </c>
      <c r="C40" s="49" t="s">
        <v>44</v>
      </c>
    </row>
    <row r="41" spans="1:3" ht="13.5" customHeight="1" x14ac:dyDescent="0.2">
      <c r="A41" s="47">
        <v>39</v>
      </c>
      <c r="B41" s="48" t="s">
        <v>383</v>
      </c>
      <c r="C41" s="49" t="s">
        <v>44</v>
      </c>
    </row>
    <row r="42" spans="1:3" ht="13.5" customHeight="1" x14ac:dyDescent="0.2">
      <c r="A42" s="47">
        <v>40</v>
      </c>
      <c r="B42" s="48" t="s">
        <v>383</v>
      </c>
      <c r="C42" s="49" t="s">
        <v>44</v>
      </c>
    </row>
    <row r="43" spans="1:3" ht="13.5" customHeight="1" x14ac:dyDescent="0.2">
      <c r="A43" s="47">
        <v>41</v>
      </c>
      <c r="B43" s="48" t="s">
        <v>383</v>
      </c>
      <c r="C43" s="49" t="s">
        <v>44</v>
      </c>
    </row>
    <row r="44" spans="1:3" ht="13.5" customHeight="1" x14ac:dyDescent="0.2">
      <c r="A44" s="47">
        <v>42</v>
      </c>
      <c r="B44" s="48" t="s">
        <v>383</v>
      </c>
      <c r="C44" s="49" t="s">
        <v>44</v>
      </c>
    </row>
    <row r="45" spans="1:3" ht="13.5" customHeight="1" x14ac:dyDescent="0.2">
      <c r="A45" s="47">
        <v>43</v>
      </c>
      <c r="B45" s="48" t="s">
        <v>383</v>
      </c>
      <c r="C45" s="49" t="s">
        <v>44</v>
      </c>
    </row>
    <row r="46" spans="1:3" ht="13.5" customHeight="1" x14ac:dyDescent="0.2">
      <c r="A46" s="47">
        <v>44</v>
      </c>
      <c r="B46" s="48" t="s">
        <v>383</v>
      </c>
      <c r="C46" s="49" t="s">
        <v>44</v>
      </c>
    </row>
    <row r="47" spans="1:3" ht="13.5" customHeight="1" x14ac:dyDescent="0.2">
      <c r="A47" s="47">
        <v>45</v>
      </c>
      <c r="B47" s="48" t="s">
        <v>383</v>
      </c>
      <c r="C47" s="49" t="s">
        <v>44</v>
      </c>
    </row>
    <row r="48" spans="1:3" ht="13.5" customHeight="1" x14ac:dyDescent="0.2">
      <c r="A48" s="47">
        <v>46</v>
      </c>
      <c r="B48" s="48" t="s">
        <v>383</v>
      </c>
      <c r="C48" s="49" t="s">
        <v>44</v>
      </c>
    </row>
    <row r="49" spans="1:3" ht="13.5" customHeight="1" x14ac:dyDescent="0.2">
      <c r="A49" s="47">
        <v>47</v>
      </c>
      <c r="B49" s="48" t="s">
        <v>383</v>
      </c>
      <c r="C49" s="49" t="s">
        <v>44</v>
      </c>
    </row>
    <row r="50" spans="1:3" ht="13.5" customHeight="1" x14ac:dyDescent="0.2">
      <c r="A50" s="47">
        <v>48</v>
      </c>
      <c r="B50" s="48" t="s">
        <v>383</v>
      </c>
      <c r="C50" s="49" t="s">
        <v>44</v>
      </c>
    </row>
    <row r="51" spans="1:3" ht="13.5" customHeight="1" x14ac:dyDescent="0.2">
      <c r="A51" s="47">
        <v>49</v>
      </c>
      <c r="B51" s="48" t="s">
        <v>383</v>
      </c>
      <c r="C51" s="49" t="s">
        <v>44</v>
      </c>
    </row>
    <row r="52" spans="1:3" ht="13.5" customHeight="1" x14ac:dyDescent="0.2">
      <c r="A52" s="47">
        <v>50</v>
      </c>
      <c r="B52" s="48" t="s">
        <v>383</v>
      </c>
      <c r="C52" s="49" t="s">
        <v>44</v>
      </c>
    </row>
    <row r="53" spans="1:3" ht="13.5" customHeight="1" x14ac:dyDescent="0.2">
      <c r="A53" s="47">
        <v>51</v>
      </c>
      <c r="B53" s="48" t="s">
        <v>383</v>
      </c>
      <c r="C53" s="49" t="s">
        <v>44</v>
      </c>
    </row>
    <row r="54" spans="1:3" ht="13.5" customHeight="1" x14ac:dyDescent="0.2">
      <c r="A54" s="47">
        <v>52</v>
      </c>
      <c r="B54" s="48" t="s">
        <v>383</v>
      </c>
      <c r="C54" s="49" t="s">
        <v>44</v>
      </c>
    </row>
    <row r="55" spans="1:3" ht="13.5" customHeight="1" x14ac:dyDescent="0.2">
      <c r="A55" s="47">
        <v>53</v>
      </c>
      <c r="B55" s="48" t="s">
        <v>383</v>
      </c>
      <c r="C55" s="49" t="s">
        <v>44</v>
      </c>
    </row>
    <row r="56" spans="1:3" ht="13.5" customHeight="1" x14ac:dyDescent="0.2">
      <c r="A56" s="47">
        <v>54</v>
      </c>
      <c r="B56" s="48" t="s">
        <v>383</v>
      </c>
      <c r="C56" s="49" t="s">
        <v>44</v>
      </c>
    </row>
    <row r="57" spans="1:3" ht="13.5" customHeight="1" x14ac:dyDescent="0.2">
      <c r="A57" s="47">
        <v>55</v>
      </c>
      <c r="B57" s="48" t="s">
        <v>383</v>
      </c>
      <c r="C57" s="49" t="s">
        <v>44</v>
      </c>
    </row>
    <row r="58" spans="1:3" ht="13.5" customHeight="1" x14ac:dyDescent="0.2">
      <c r="A58" s="47">
        <v>56</v>
      </c>
      <c r="B58" s="48" t="s">
        <v>383</v>
      </c>
      <c r="C58" s="49" t="s">
        <v>44</v>
      </c>
    </row>
    <row r="59" spans="1:3" ht="13.5" customHeight="1" x14ac:dyDescent="0.2">
      <c r="A59" s="47">
        <v>57</v>
      </c>
      <c r="B59" s="48" t="s">
        <v>383</v>
      </c>
      <c r="C59" s="49" t="s">
        <v>44</v>
      </c>
    </row>
    <row r="60" spans="1:3" ht="13.5" customHeight="1" x14ac:dyDescent="0.2">
      <c r="A60" s="47">
        <v>58</v>
      </c>
      <c r="B60" s="48" t="s">
        <v>383</v>
      </c>
      <c r="C60" s="49" t="s">
        <v>44</v>
      </c>
    </row>
    <row r="61" spans="1:3" ht="13.5" customHeight="1" x14ac:dyDescent="0.2">
      <c r="A61" s="47">
        <v>59</v>
      </c>
      <c r="B61" s="48" t="s">
        <v>383</v>
      </c>
      <c r="C61" s="49" t="s">
        <v>44</v>
      </c>
    </row>
    <row r="62" spans="1:3" ht="13.5" customHeight="1" x14ac:dyDescent="0.2">
      <c r="A62" s="47">
        <v>60</v>
      </c>
      <c r="B62" s="48" t="s">
        <v>383</v>
      </c>
      <c r="C62" s="49" t="s">
        <v>44</v>
      </c>
    </row>
    <row r="63" spans="1:3" ht="13.5" customHeight="1" x14ac:dyDescent="0.2">
      <c r="A63" s="47">
        <v>61</v>
      </c>
      <c r="B63" s="48" t="s">
        <v>383</v>
      </c>
      <c r="C63" s="49" t="s">
        <v>44</v>
      </c>
    </row>
    <row r="64" spans="1:3" ht="13.5" customHeight="1" x14ac:dyDescent="0.2">
      <c r="A64" s="47">
        <v>62</v>
      </c>
      <c r="B64" s="48" t="s">
        <v>383</v>
      </c>
      <c r="C64" s="49" t="s">
        <v>44</v>
      </c>
    </row>
    <row r="65" spans="1:3" ht="13.5" customHeight="1" x14ac:dyDescent="0.2">
      <c r="A65" s="47">
        <v>63</v>
      </c>
      <c r="B65" s="48" t="s">
        <v>383</v>
      </c>
      <c r="C65" s="49" t="s">
        <v>44</v>
      </c>
    </row>
    <row r="66" spans="1:3" ht="13.5" customHeight="1" x14ac:dyDescent="0.2">
      <c r="A66" s="47">
        <v>64</v>
      </c>
      <c r="B66" s="48" t="s">
        <v>383</v>
      </c>
      <c r="C66" s="49" t="s">
        <v>44</v>
      </c>
    </row>
    <row r="67" spans="1:3" ht="13.5" customHeight="1" x14ac:dyDescent="0.2">
      <c r="A67" s="50">
        <v>65</v>
      </c>
      <c r="B67" s="51" t="s">
        <v>383</v>
      </c>
      <c r="C67" s="52" t="s">
        <v>44</v>
      </c>
    </row>
    <row r="68" spans="1:3" ht="13.5" customHeight="1" x14ac:dyDescent="0.2">
      <c r="A68" s="1"/>
      <c r="B68" s="1"/>
      <c r="C68" s="1"/>
    </row>
    <row r="69" spans="1:3" ht="13.5" customHeight="1" x14ac:dyDescent="0.2">
      <c r="A69" s="1"/>
      <c r="B69" s="1"/>
      <c r="C69" s="1"/>
    </row>
    <row r="70" spans="1:3" ht="13.5" customHeight="1" x14ac:dyDescent="0.2">
      <c r="A70" s="1"/>
      <c r="B70" s="1"/>
      <c r="C70" s="1"/>
    </row>
    <row r="71" spans="1:3" ht="13.5" customHeight="1" x14ac:dyDescent="0.2">
      <c r="A71" s="1"/>
      <c r="B71" s="1"/>
      <c r="C71" s="1"/>
    </row>
    <row r="72" spans="1:3" ht="13.5" customHeight="1" x14ac:dyDescent="0.2">
      <c r="A72" s="1"/>
      <c r="B72" s="1"/>
      <c r="C72" s="1"/>
    </row>
    <row r="73" spans="1:3" ht="13.5" customHeight="1" x14ac:dyDescent="0.2">
      <c r="A73" s="1"/>
      <c r="B73" s="1"/>
      <c r="C73" s="1"/>
    </row>
    <row r="74" spans="1:3" ht="13.5" customHeight="1" x14ac:dyDescent="0.2">
      <c r="A74" s="1"/>
      <c r="B74" s="1"/>
      <c r="C74" s="1"/>
    </row>
    <row r="75" spans="1:3" ht="13.5" customHeight="1" x14ac:dyDescent="0.2">
      <c r="A75" s="1"/>
      <c r="B75" s="1"/>
      <c r="C75" s="1"/>
    </row>
    <row r="76" spans="1:3" ht="13.5" customHeight="1" x14ac:dyDescent="0.2">
      <c r="A76" s="1"/>
      <c r="B76" s="1"/>
      <c r="C76" s="1"/>
    </row>
    <row r="77" spans="1:3" ht="13.5" customHeight="1" x14ac:dyDescent="0.2">
      <c r="A77" s="1"/>
      <c r="B77" s="1"/>
      <c r="C77" s="1"/>
    </row>
    <row r="78" spans="1:3" ht="13.5" customHeight="1" x14ac:dyDescent="0.2">
      <c r="A78" s="1"/>
      <c r="B78" s="1"/>
      <c r="C78" s="1"/>
    </row>
    <row r="79" spans="1:3" ht="13.5" customHeight="1" x14ac:dyDescent="0.2">
      <c r="A79" s="1"/>
      <c r="B79" s="1"/>
      <c r="C79" s="1"/>
    </row>
    <row r="80" spans="1:3" ht="13.5" customHeight="1" x14ac:dyDescent="0.2">
      <c r="A80" s="1"/>
      <c r="B80" s="1"/>
      <c r="C80" s="1"/>
    </row>
    <row r="81" spans="1:3" ht="13.5" customHeight="1" x14ac:dyDescent="0.2">
      <c r="A81" s="1"/>
      <c r="B81" s="1"/>
      <c r="C81" s="1"/>
    </row>
    <row r="82" spans="1:3" ht="13.5" customHeight="1" x14ac:dyDescent="0.2">
      <c r="A82" s="1"/>
      <c r="B82" s="1"/>
      <c r="C82" s="1"/>
    </row>
    <row r="83" spans="1:3" ht="13.5" customHeight="1" x14ac:dyDescent="0.2">
      <c r="A83" s="1"/>
      <c r="B83" s="1"/>
      <c r="C83" s="1"/>
    </row>
    <row r="84" spans="1:3" ht="13.5" customHeight="1" x14ac:dyDescent="0.2">
      <c r="A84" s="1"/>
      <c r="B84" s="1"/>
      <c r="C84" s="1"/>
    </row>
    <row r="85" spans="1:3" ht="13.5" customHeight="1" x14ac:dyDescent="0.2">
      <c r="A85" s="1"/>
      <c r="B85" s="1"/>
      <c r="C85" s="1"/>
    </row>
    <row r="86" spans="1:3" ht="13.5" customHeight="1" x14ac:dyDescent="0.2">
      <c r="A86" s="1"/>
      <c r="B86" s="1"/>
      <c r="C86" s="1"/>
    </row>
    <row r="87" spans="1:3" ht="13.5" customHeight="1" x14ac:dyDescent="0.2">
      <c r="A87" s="1"/>
      <c r="B87" s="1"/>
      <c r="C87" s="1"/>
    </row>
    <row r="88" spans="1:3" ht="13.5" customHeight="1" x14ac:dyDescent="0.2">
      <c r="A88" s="1"/>
      <c r="B88" s="1"/>
      <c r="C88" s="1"/>
    </row>
    <row r="89" spans="1:3" ht="13.5" customHeight="1" x14ac:dyDescent="0.2">
      <c r="A89" s="1"/>
      <c r="B89" s="1"/>
      <c r="C89" s="1"/>
    </row>
    <row r="90" spans="1:3" ht="13.5" customHeight="1" x14ac:dyDescent="0.2">
      <c r="A90" s="1"/>
      <c r="B90" s="1"/>
      <c r="C90" s="1"/>
    </row>
    <row r="91" spans="1:3" ht="13.5" customHeight="1" x14ac:dyDescent="0.2">
      <c r="A91" s="1"/>
      <c r="B91" s="1"/>
      <c r="C91" s="1"/>
    </row>
    <row r="92" spans="1:3" ht="13.5" customHeight="1" x14ac:dyDescent="0.2">
      <c r="A92" s="1"/>
      <c r="B92" s="1"/>
      <c r="C92" s="1"/>
    </row>
    <row r="93" spans="1:3" ht="13.5" customHeight="1" x14ac:dyDescent="0.2">
      <c r="A93" s="1"/>
      <c r="B93" s="1"/>
      <c r="C93" s="1"/>
    </row>
    <row r="94" spans="1:3" ht="13.5" customHeight="1" x14ac:dyDescent="0.2">
      <c r="A94" s="1"/>
      <c r="B94" s="1"/>
      <c r="C94" s="1"/>
    </row>
    <row r="95" spans="1:3" ht="13.5" customHeight="1" x14ac:dyDescent="0.2">
      <c r="A95" s="1"/>
      <c r="B95" s="1"/>
      <c r="C95" s="1"/>
    </row>
    <row r="96" spans="1:3" ht="13.5" customHeight="1" x14ac:dyDescent="0.2">
      <c r="A96" s="1"/>
      <c r="B96" s="1"/>
      <c r="C96" s="1"/>
    </row>
    <row r="97" spans="1:3" ht="13.5" customHeight="1" x14ac:dyDescent="0.2">
      <c r="A97" s="1"/>
      <c r="B97" s="1"/>
      <c r="C97" s="1"/>
    </row>
    <row r="98" spans="1:3" ht="13.5" customHeight="1" x14ac:dyDescent="0.2">
      <c r="A98" s="1"/>
      <c r="B98" s="1"/>
      <c r="C98" s="1"/>
    </row>
    <row r="99" spans="1:3" ht="13.5" customHeight="1" x14ac:dyDescent="0.2">
      <c r="A99" s="1"/>
      <c r="B99" s="1"/>
      <c r="C99" s="1"/>
    </row>
    <row r="100" spans="1:3" ht="13.5" customHeight="1" x14ac:dyDescent="0.2">
      <c r="A100" s="1"/>
      <c r="B100" s="1"/>
      <c r="C100" s="1"/>
    </row>
    <row r="101" spans="1:3" ht="13.5" customHeight="1" x14ac:dyDescent="0.2">
      <c r="A101" s="1"/>
      <c r="B101" s="1"/>
      <c r="C101" s="1"/>
    </row>
    <row r="102" spans="1:3" ht="13.5" customHeight="1" x14ac:dyDescent="0.2">
      <c r="A102" s="1"/>
      <c r="B102" s="1"/>
      <c r="C102" s="1"/>
    </row>
    <row r="103" spans="1:3" ht="13.5" customHeight="1" x14ac:dyDescent="0.2">
      <c r="A103" s="1"/>
      <c r="B103" s="1"/>
      <c r="C103" s="1"/>
    </row>
    <row r="104" spans="1:3" ht="13.5" customHeight="1" x14ac:dyDescent="0.2">
      <c r="A104" s="1"/>
      <c r="B104" s="1"/>
      <c r="C104" s="1"/>
    </row>
    <row r="105" spans="1:3" ht="13.5" customHeight="1" x14ac:dyDescent="0.2">
      <c r="A105" s="1"/>
      <c r="B105" s="1"/>
      <c r="C105" s="1"/>
    </row>
    <row r="106" spans="1:3" ht="13.5" customHeight="1" x14ac:dyDescent="0.2">
      <c r="A106" s="1"/>
      <c r="B106" s="1"/>
      <c r="C106" s="1"/>
    </row>
    <row r="107" spans="1:3" ht="13.5" customHeight="1" x14ac:dyDescent="0.2">
      <c r="A107" s="1"/>
      <c r="B107" s="1"/>
      <c r="C107" s="1"/>
    </row>
    <row r="108" spans="1:3" ht="13.5" customHeight="1" x14ac:dyDescent="0.2">
      <c r="A108" s="1"/>
      <c r="B108" s="1"/>
      <c r="C108" s="1"/>
    </row>
    <row r="109" spans="1:3" ht="13.5" customHeight="1" x14ac:dyDescent="0.2">
      <c r="A109" s="1"/>
      <c r="B109" s="1"/>
      <c r="C109" s="1"/>
    </row>
    <row r="110" spans="1:3" ht="13.5" customHeight="1" x14ac:dyDescent="0.2">
      <c r="A110" s="1"/>
      <c r="B110" s="1"/>
      <c r="C110" s="1"/>
    </row>
    <row r="111" spans="1:3" ht="13.5" customHeight="1" x14ac:dyDescent="0.2">
      <c r="A111" s="1"/>
      <c r="B111" s="1"/>
      <c r="C111" s="1"/>
    </row>
    <row r="112" spans="1:3" ht="13.5" customHeight="1" x14ac:dyDescent="0.2">
      <c r="A112" s="1"/>
      <c r="B112" s="1"/>
      <c r="C112" s="1"/>
    </row>
    <row r="113" spans="1:3" ht="13.5" customHeight="1" x14ac:dyDescent="0.2">
      <c r="A113" s="1"/>
      <c r="B113" s="1"/>
      <c r="C113" s="1"/>
    </row>
    <row r="114" spans="1:3" ht="13.5" customHeight="1" x14ac:dyDescent="0.2">
      <c r="A114" s="1"/>
      <c r="B114" s="1"/>
      <c r="C114" s="1"/>
    </row>
    <row r="115" spans="1:3" ht="13.5" customHeight="1" x14ac:dyDescent="0.2">
      <c r="A115" s="1"/>
      <c r="B115" s="1"/>
      <c r="C115" s="1"/>
    </row>
    <row r="116" spans="1:3" ht="13.5" customHeight="1" x14ac:dyDescent="0.2">
      <c r="A116" s="1"/>
      <c r="B116" s="1"/>
      <c r="C116" s="1"/>
    </row>
    <row r="117" spans="1:3" ht="13.5" customHeight="1" x14ac:dyDescent="0.2">
      <c r="A117" s="1"/>
      <c r="B117" s="1"/>
      <c r="C117" s="1"/>
    </row>
    <row r="118" spans="1:3" ht="13.5" customHeight="1" x14ac:dyDescent="0.2">
      <c r="A118" s="1"/>
      <c r="B118" s="1"/>
      <c r="C118" s="1"/>
    </row>
    <row r="119" spans="1:3" ht="13.5" customHeight="1" x14ac:dyDescent="0.2">
      <c r="A119" s="1"/>
      <c r="B119" s="1"/>
      <c r="C119" s="1"/>
    </row>
    <row r="120" spans="1:3" ht="13.5" customHeight="1" x14ac:dyDescent="0.2">
      <c r="A120" s="1"/>
      <c r="B120" s="1"/>
      <c r="C120" s="1"/>
    </row>
    <row r="121" spans="1:3" ht="13.5" customHeight="1" x14ac:dyDescent="0.2">
      <c r="A121" s="1"/>
      <c r="B121" s="1"/>
      <c r="C121" s="1"/>
    </row>
    <row r="122" spans="1:3" ht="13.5" customHeight="1" x14ac:dyDescent="0.2">
      <c r="A122" s="1"/>
      <c r="B122" s="1"/>
      <c r="C122" s="1"/>
    </row>
    <row r="123" spans="1:3" ht="13.5" customHeight="1" x14ac:dyDescent="0.2">
      <c r="A123" s="1"/>
      <c r="B123" s="1"/>
      <c r="C123" s="1"/>
    </row>
    <row r="124" spans="1:3" ht="13.5" customHeight="1" x14ac:dyDescent="0.2">
      <c r="A124" s="1"/>
      <c r="B124" s="1"/>
      <c r="C124" s="1"/>
    </row>
    <row r="125" spans="1:3" ht="13.5" customHeight="1" x14ac:dyDescent="0.2">
      <c r="A125" s="1"/>
      <c r="B125" s="1"/>
      <c r="C125" s="1"/>
    </row>
    <row r="126" spans="1:3" ht="13.5" customHeight="1" x14ac:dyDescent="0.2">
      <c r="A126" s="1"/>
      <c r="B126" s="1"/>
      <c r="C126" s="1"/>
    </row>
    <row r="127" spans="1:3" ht="13.5" customHeight="1" x14ac:dyDescent="0.2">
      <c r="A127" s="1"/>
      <c r="B127" s="1"/>
      <c r="C127" s="1"/>
    </row>
    <row r="128" spans="1:3" ht="13.5" customHeight="1" x14ac:dyDescent="0.2">
      <c r="A128" s="1"/>
      <c r="B128" s="1"/>
      <c r="C128" s="1"/>
    </row>
    <row r="129" spans="1:3" ht="13.5" customHeight="1" x14ac:dyDescent="0.2">
      <c r="A129" s="1"/>
      <c r="B129" s="1"/>
      <c r="C129" s="1"/>
    </row>
    <row r="130" spans="1:3" ht="13.5" customHeight="1" x14ac:dyDescent="0.2">
      <c r="A130" s="1"/>
      <c r="B130" s="1"/>
      <c r="C130" s="1"/>
    </row>
    <row r="131" spans="1:3" ht="13.5" customHeight="1" x14ac:dyDescent="0.2">
      <c r="A131" s="1"/>
      <c r="B131" s="1"/>
      <c r="C131" s="1"/>
    </row>
    <row r="132" spans="1:3" ht="13.5" customHeight="1" x14ac:dyDescent="0.2">
      <c r="A132" s="1"/>
      <c r="B132" s="1"/>
      <c r="C132" s="1"/>
    </row>
    <row r="133" spans="1:3" ht="13.5" customHeight="1" x14ac:dyDescent="0.2">
      <c r="A133" s="1"/>
      <c r="B133" s="1"/>
      <c r="C133" s="1"/>
    </row>
    <row r="134" spans="1:3" ht="13.5" customHeight="1" x14ac:dyDescent="0.2">
      <c r="A134" s="1"/>
      <c r="B134" s="1"/>
      <c r="C134" s="1"/>
    </row>
    <row r="135" spans="1:3" ht="13.5" customHeight="1" x14ac:dyDescent="0.2">
      <c r="A135" s="1"/>
      <c r="B135" s="1"/>
      <c r="C135" s="1"/>
    </row>
    <row r="136" spans="1:3" ht="13.5" customHeight="1" x14ac:dyDescent="0.2">
      <c r="A136" s="1"/>
      <c r="B136" s="1"/>
      <c r="C136" s="1"/>
    </row>
    <row r="137" spans="1:3" ht="13.5" customHeight="1" x14ac:dyDescent="0.2">
      <c r="A137" s="1"/>
      <c r="B137" s="1"/>
      <c r="C137" s="1"/>
    </row>
    <row r="138" spans="1:3" ht="13.5" customHeight="1" x14ac:dyDescent="0.2">
      <c r="A138" s="1"/>
      <c r="B138" s="1"/>
      <c r="C138" s="1"/>
    </row>
    <row r="139" spans="1:3" ht="13.5" customHeight="1" x14ac:dyDescent="0.2">
      <c r="A139" s="1"/>
      <c r="B139" s="1"/>
      <c r="C139" s="1"/>
    </row>
    <row r="140" spans="1:3" ht="13.5" customHeight="1" x14ac:dyDescent="0.2">
      <c r="A140" s="1"/>
      <c r="B140" s="1"/>
      <c r="C140" s="1"/>
    </row>
    <row r="141" spans="1:3" ht="13.5" customHeight="1" x14ac:dyDescent="0.2">
      <c r="A141" s="1"/>
      <c r="B141" s="1"/>
      <c r="C141" s="1"/>
    </row>
    <row r="142" spans="1:3" ht="13.5" customHeight="1" x14ac:dyDescent="0.2">
      <c r="A142" s="1"/>
      <c r="B142" s="1"/>
      <c r="C142" s="1"/>
    </row>
    <row r="143" spans="1:3" ht="13.5" customHeight="1" x14ac:dyDescent="0.2">
      <c r="A143" s="1"/>
      <c r="B143" s="1"/>
      <c r="C143" s="1"/>
    </row>
    <row r="144" spans="1:3" ht="13.5" customHeight="1" x14ac:dyDescent="0.2">
      <c r="A144" s="1"/>
      <c r="B144" s="1"/>
      <c r="C144" s="1"/>
    </row>
    <row r="145" spans="1:3" ht="13.5" customHeight="1" x14ac:dyDescent="0.2">
      <c r="A145" s="1"/>
      <c r="B145" s="1"/>
      <c r="C145" s="1"/>
    </row>
    <row r="146" spans="1:3" ht="13.5" customHeight="1" x14ac:dyDescent="0.2">
      <c r="A146" s="1"/>
      <c r="B146" s="1"/>
      <c r="C146" s="1"/>
    </row>
    <row r="147" spans="1:3" ht="13.5" customHeight="1" x14ac:dyDescent="0.2">
      <c r="A147" s="1"/>
      <c r="B147" s="1"/>
      <c r="C147" s="1"/>
    </row>
    <row r="148" spans="1:3" ht="13.5" customHeight="1" x14ac:dyDescent="0.2">
      <c r="A148" s="1"/>
      <c r="B148" s="1"/>
      <c r="C148" s="1"/>
    </row>
    <row r="149" spans="1:3" ht="13.5" customHeight="1" x14ac:dyDescent="0.2">
      <c r="A149" s="1"/>
      <c r="B149" s="1"/>
      <c r="C149" s="1"/>
    </row>
    <row r="150" spans="1:3" ht="13.5" customHeight="1" x14ac:dyDescent="0.2">
      <c r="A150" s="1"/>
      <c r="B150" s="1"/>
      <c r="C150" s="1"/>
    </row>
    <row r="151" spans="1:3" ht="13.5" customHeight="1" x14ac:dyDescent="0.2">
      <c r="A151" s="1"/>
      <c r="B151" s="1"/>
      <c r="C151" s="1"/>
    </row>
    <row r="152" spans="1:3" ht="13.5" customHeight="1" x14ac:dyDescent="0.2">
      <c r="A152" s="1"/>
      <c r="B152" s="1"/>
      <c r="C152" s="1"/>
    </row>
    <row r="153" spans="1:3" ht="13.5" customHeight="1" x14ac:dyDescent="0.2">
      <c r="A153" s="1"/>
      <c r="B153" s="1"/>
      <c r="C153" s="1"/>
    </row>
    <row r="154" spans="1:3" ht="13.5" customHeight="1" x14ac:dyDescent="0.2">
      <c r="A154" s="1"/>
      <c r="B154" s="1"/>
      <c r="C154" s="1"/>
    </row>
    <row r="155" spans="1:3" ht="13.5" customHeight="1" x14ac:dyDescent="0.2">
      <c r="A155" s="1"/>
      <c r="B155" s="1"/>
      <c r="C155" s="1"/>
    </row>
    <row r="156" spans="1:3" ht="13.5" customHeight="1" x14ac:dyDescent="0.2">
      <c r="A156" s="1"/>
      <c r="B156" s="1"/>
      <c r="C156" s="1"/>
    </row>
    <row r="157" spans="1:3" ht="13.5" customHeight="1" x14ac:dyDescent="0.2">
      <c r="A157" s="1"/>
      <c r="B157" s="1"/>
      <c r="C157" s="1"/>
    </row>
    <row r="158" spans="1:3" ht="13.5" customHeight="1" x14ac:dyDescent="0.2">
      <c r="A158" s="1"/>
      <c r="B158" s="1"/>
      <c r="C158" s="1"/>
    </row>
    <row r="159" spans="1:3" ht="13.5" customHeight="1" x14ac:dyDescent="0.2">
      <c r="A159" s="1"/>
      <c r="B159" s="1"/>
      <c r="C159" s="1"/>
    </row>
    <row r="160" spans="1:3" ht="13.5" customHeight="1" x14ac:dyDescent="0.2">
      <c r="A160" s="1"/>
      <c r="B160" s="1"/>
      <c r="C160" s="1"/>
    </row>
    <row r="161" spans="1:3" ht="13.5" customHeight="1" x14ac:dyDescent="0.2">
      <c r="A161" s="1"/>
      <c r="B161" s="1"/>
      <c r="C161" s="1"/>
    </row>
    <row r="162" spans="1:3" ht="13.5" customHeight="1" x14ac:dyDescent="0.2">
      <c r="A162" s="1"/>
      <c r="B162" s="1"/>
      <c r="C162" s="1"/>
    </row>
    <row r="163" spans="1:3" ht="13.5" customHeight="1" x14ac:dyDescent="0.2">
      <c r="A163" s="1"/>
      <c r="B163" s="1"/>
      <c r="C163" s="1"/>
    </row>
    <row r="164" spans="1:3" ht="13.5" customHeight="1" x14ac:dyDescent="0.2">
      <c r="A164" s="1"/>
      <c r="B164" s="1"/>
      <c r="C164" s="1"/>
    </row>
    <row r="165" spans="1:3" ht="13.5" customHeight="1" x14ac:dyDescent="0.2">
      <c r="A165" s="1"/>
      <c r="B165" s="1"/>
      <c r="C165" s="1"/>
    </row>
    <row r="166" spans="1:3" ht="13.5" customHeight="1" x14ac:dyDescent="0.2">
      <c r="A166" s="1"/>
      <c r="B166" s="1"/>
      <c r="C166" s="1"/>
    </row>
    <row r="167" spans="1:3" ht="13.5" customHeight="1" x14ac:dyDescent="0.2">
      <c r="A167" s="1"/>
      <c r="B167" s="1"/>
      <c r="C167" s="1"/>
    </row>
    <row r="168" spans="1:3" ht="13.5" customHeight="1" x14ac:dyDescent="0.2">
      <c r="A168" s="1"/>
      <c r="B168" s="1"/>
      <c r="C168" s="1"/>
    </row>
    <row r="169" spans="1:3" ht="13.5" customHeight="1" x14ac:dyDescent="0.2">
      <c r="A169" s="1"/>
      <c r="B169" s="1"/>
      <c r="C169" s="1"/>
    </row>
    <row r="170" spans="1:3" ht="13.5" customHeight="1" x14ac:dyDescent="0.2">
      <c r="A170" s="1"/>
      <c r="B170" s="1"/>
      <c r="C170" s="1"/>
    </row>
    <row r="171" spans="1:3" ht="13.5" customHeight="1" x14ac:dyDescent="0.2">
      <c r="A171" s="1"/>
      <c r="B171" s="1"/>
      <c r="C171" s="1"/>
    </row>
    <row r="172" spans="1:3" ht="13.5" customHeight="1" x14ac:dyDescent="0.2">
      <c r="A172" s="1"/>
      <c r="B172" s="1"/>
      <c r="C172" s="1"/>
    </row>
    <row r="173" spans="1:3" ht="13.5" customHeight="1" x14ac:dyDescent="0.2">
      <c r="A173" s="1"/>
      <c r="B173" s="1"/>
      <c r="C173" s="1"/>
    </row>
    <row r="174" spans="1:3" ht="13.5" customHeight="1" x14ac:dyDescent="0.2">
      <c r="A174" s="1"/>
      <c r="B174" s="1"/>
      <c r="C174" s="1"/>
    </row>
    <row r="175" spans="1:3" ht="13.5" customHeight="1" x14ac:dyDescent="0.2">
      <c r="A175" s="1"/>
      <c r="B175" s="1"/>
      <c r="C175" s="1"/>
    </row>
    <row r="176" spans="1:3" ht="13.5" customHeight="1" x14ac:dyDescent="0.2">
      <c r="A176" s="1"/>
      <c r="B176" s="1"/>
      <c r="C176" s="1"/>
    </row>
    <row r="177" spans="1:3" ht="13.5" customHeight="1" x14ac:dyDescent="0.2">
      <c r="A177" s="1"/>
      <c r="B177" s="1"/>
      <c r="C177" s="1"/>
    </row>
    <row r="178" spans="1:3" ht="13.5" customHeight="1" x14ac:dyDescent="0.2">
      <c r="A178" s="1"/>
      <c r="B178" s="1"/>
      <c r="C178" s="1"/>
    </row>
    <row r="179" spans="1:3" ht="13.5" customHeight="1" x14ac:dyDescent="0.2">
      <c r="A179" s="1"/>
      <c r="B179" s="1"/>
      <c r="C179" s="1"/>
    </row>
    <row r="180" spans="1:3" ht="13.5" customHeight="1" x14ac:dyDescent="0.2">
      <c r="A180" s="1"/>
      <c r="B180" s="1"/>
      <c r="C180" s="1"/>
    </row>
    <row r="181" spans="1:3" ht="13.5" customHeight="1" x14ac:dyDescent="0.2">
      <c r="A181" s="1"/>
      <c r="B181" s="1"/>
      <c r="C181" s="1"/>
    </row>
    <row r="182" spans="1:3" ht="13.5" customHeight="1" x14ac:dyDescent="0.2">
      <c r="A182" s="1"/>
      <c r="B182" s="1"/>
      <c r="C182" s="1"/>
    </row>
    <row r="183" spans="1:3" ht="13.5" customHeight="1" x14ac:dyDescent="0.2">
      <c r="A183" s="1"/>
      <c r="B183" s="1"/>
      <c r="C183" s="1"/>
    </row>
    <row r="184" spans="1:3" ht="13.5" customHeight="1" x14ac:dyDescent="0.2">
      <c r="A184" s="1"/>
      <c r="B184" s="1"/>
      <c r="C184" s="1"/>
    </row>
    <row r="185" spans="1:3" ht="13.5" customHeight="1" x14ac:dyDescent="0.2">
      <c r="A185" s="1"/>
      <c r="B185" s="1"/>
      <c r="C185" s="1"/>
    </row>
    <row r="186" spans="1:3" ht="13.5" customHeight="1" x14ac:dyDescent="0.2">
      <c r="A186" s="1"/>
      <c r="B186" s="1"/>
      <c r="C186" s="1"/>
    </row>
    <row r="187" spans="1:3" ht="13.5" customHeight="1" x14ac:dyDescent="0.2">
      <c r="A187" s="1"/>
      <c r="B187" s="1"/>
      <c r="C187" s="1"/>
    </row>
    <row r="188" spans="1:3" ht="13.5" customHeight="1" x14ac:dyDescent="0.2">
      <c r="A188" s="1"/>
      <c r="B188" s="1"/>
      <c r="C188" s="1"/>
    </row>
    <row r="189" spans="1:3" ht="13.5" customHeight="1" x14ac:dyDescent="0.2">
      <c r="A189" s="1"/>
      <c r="B189" s="1"/>
      <c r="C189" s="1"/>
    </row>
    <row r="190" spans="1:3" ht="13.5" customHeight="1" x14ac:dyDescent="0.2">
      <c r="A190" s="1"/>
      <c r="B190" s="1"/>
      <c r="C190" s="1"/>
    </row>
    <row r="191" spans="1:3" ht="13.5" customHeight="1" x14ac:dyDescent="0.2">
      <c r="A191" s="1"/>
      <c r="B191" s="1"/>
      <c r="C191" s="1"/>
    </row>
    <row r="192" spans="1:3" ht="13.5" customHeight="1" x14ac:dyDescent="0.2">
      <c r="A192" s="1"/>
      <c r="B192" s="1"/>
      <c r="C192" s="1"/>
    </row>
    <row r="193" spans="1:3" ht="13.5" customHeight="1" x14ac:dyDescent="0.2">
      <c r="A193" s="1"/>
      <c r="B193" s="1"/>
      <c r="C193" s="1"/>
    </row>
    <row r="194" spans="1:3" ht="13.5" customHeight="1" x14ac:dyDescent="0.2">
      <c r="A194" s="1"/>
      <c r="B194" s="1"/>
      <c r="C194" s="1"/>
    </row>
    <row r="195" spans="1:3" ht="13.5" customHeight="1" x14ac:dyDescent="0.2">
      <c r="A195" s="1"/>
      <c r="B195" s="1"/>
      <c r="C195" s="1"/>
    </row>
    <row r="196" spans="1:3" ht="13.5" customHeight="1" x14ac:dyDescent="0.2">
      <c r="A196" s="1"/>
      <c r="B196" s="1"/>
      <c r="C196" s="1"/>
    </row>
    <row r="197" spans="1:3" ht="13.5" customHeight="1" x14ac:dyDescent="0.2">
      <c r="A197" s="1"/>
      <c r="B197" s="1"/>
      <c r="C197" s="1"/>
    </row>
    <row r="198" spans="1:3" ht="13.5" customHeight="1" x14ac:dyDescent="0.2">
      <c r="A198" s="1"/>
      <c r="B198" s="1"/>
      <c r="C198" s="1"/>
    </row>
    <row r="199" spans="1:3" ht="13.5" customHeight="1" x14ac:dyDescent="0.2">
      <c r="A199" s="1"/>
      <c r="B199" s="1"/>
      <c r="C199" s="1"/>
    </row>
    <row r="200" spans="1:3" ht="13.5" customHeight="1" x14ac:dyDescent="0.2">
      <c r="A200" s="1"/>
      <c r="B200" s="1"/>
      <c r="C200" s="1"/>
    </row>
    <row r="201" spans="1:3" ht="13.5" customHeight="1" x14ac:dyDescent="0.2">
      <c r="A201" s="1"/>
      <c r="B201" s="1"/>
      <c r="C201" s="1"/>
    </row>
    <row r="202" spans="1:3" ht="13.5" customHeight="1" x14ac:dyDescent="0.2">
      <c r="A202" s="1"/>
      <c r="B202" s="1"/>
      <c r="C202" s="1"/>
    </row>
    <row r="203" spans="1:3" ht="13.5" customHeight="1" x14ac:dyDescent="0.2">
      <c r="A203" s="1"/>
      <c r="B203" s="1"/>
      <c r="C203" s="1"/>
    </row>
    <row r="204" spans="1:3" ht="13.5" customHeight="1" x14ac:dyDescent="0.2">
      <c r="A204" s="1"/>
      <c r="B204" s="1"/>
      <c r="C204" s="1"/>
    </row>
    <row r="205" spans="1:3" ht="13.5" customHeight="1" x14ac:dyDescent="0.2">
      <c r="A205" s="1"/>
      <c r="B205" s="1"/>
      <c r="C205" s="1"/>
    </row>
    <row r="206" spans="1:3" ht="13.5" customHeight="1" x14ac:dyDescent="0.2">
      <c r="A206" s="1"/>
      <c r="B206" s="1"/>
      <c r="C206" s="1"/>
    </row>
    <row r="207" spans="1:3" ht="13.5" customHeight="1" x14ac:dyDescent="0.2">
      <c r="A207" s="1"/>
      <c r="B207" s="1"/>
      <c r="C207" s="1"/>
    </row>
    <row r="208" spans="1:3" ht="13.5" customHeight="1" x14ac:dyDescent="0.2">
      <c r="A208" s="1"/>
      <c r="B208" s="1"/>
      <c r="C208" s="1"/>
    </row>
    <row r="209" spans="1:3" ht="13.5" customHeight="1" x14ac:dyDescent="0.2">
      <c r="A209" s="1"/>
      <c r="B209" s="1"/>
      <c r="C209" s="1"/>
    </row>
    <row r="210" spans="1:3" ht="13.5" customHeight="1" x14ac:dyDescent="0.2">
      <c r="A210" s="1"/>
      <c r="B210" s="1"/>
      <c r="C210" s="1"/>
    </row>
    <row r="211" spans="1:3" ht="13.5" customHeight="1" x14ac:dyDescent="0.2">
      <c r="A211" s="1"/>
      <c r="B211" s="1"/>
      <c r="C211" s="1"/>
    </row>
    <row r="212" spans="1:3" ht="13.5" customHeight="1" x14ac:dyDescent="0.2">
      <c r="A212" s="1"/>
      <c r="B212" s="1"/>
      <c r="C212" s="1"/>
    </row>
    <row r="213" spans="1:3" ht="13.5" customHeight="1" x14ac:dyDescent="0.2">
      <c r="A213" s="1"/>
      <c r="B213" s="1"/>
      <c r="C213" s="1"/>
    </row>
    <row r="214" spans="1:3" ht="13.5" customHeight="1" x14ac:dyDescent="0.2">
      <c r="A214" s="1"/>
      <c r="B214" s="1"/>
      <c r="C214" s="1"/>
    </row>
    <row r="215" spans="1:3" ht="13.5" customHeight="1" x14ac:dyDescent="0.2">
      <c r="A215" s="1"/>
      <c r="B215" s="1"/>
      <c r="C215" s="1"/>
    </row>
    <row r="216" spans="1:3" ht="13.5" customHeight="1" x14ac:dyDescent="0.2">
      <c r="A216" s="1"/>
      <c r="B216" s="1"/>
      <c r="C216" s="1"/>
    </row>
    <row r="217" spans="1:3" ht="13.5" customHeight="1" x14ac:dyDescent="0.2">
      <c r="A217" s="1"/>
      <c r="B217" s="1"/>
      <c r="C217" s="1"/>
    </row>
    <row r="218" spans="1:3" ht="13.5" customHeight="1" x14ac:dyDescent="0.2">
      <c r="A218" s="1"/>
      <c r="B218" s="1"/>
      <c r="C218" s="1"/>
    </row>
    <row r="219" spans="1:3" ht="13.5" customHeight="1" x14ac:dyDescent="0.2">
      <c r="A219" s="1"/>
      <c r="B219" s="1"/>
      <c r="C219" s="1"/>
    </row>
    <row r="220" spans="1:3" ht="13.5" customHeight="1" x14ac:dyDescent="0.2">
      <c r="A220" s="1"/>
      <c r="B220" s="1"/>
      <c r="C220" s="1"/>
    </row>
    <row r="221" spans="1:3" ht="13.5" customHeight="1" x14ac:dyDescent="0.2">
      <c r="A221" s="1"/>
      <c r="B221" s="1"/>
      <c r="C221" s="1"/>
    </row>
    <row r="222" spans="1:3" ht="13.5" customHeight="1" x14ac:dyDescent="0.2">
      <c r="A222" s="1"/>
      <c r="B222" s="1"/>
      <c r="C222" s="1"/>
    </row>
    <row r="223" spans="1:3" ht="13.5" customHeight="1" x14ac:dyDescent="0.2">
      <c r="A223" s="1"/>
      <c r="B223" s="1"/>
      <c r="C223" s="1"/>
    </row>
    <row r="224" spans="1:3" ht="13.5" customHeight="1" x14ac:dyDescent="0.2">
      <c r="A224" s="1"/>
      <c r="B224" s="1"/>
      <c r="C224" s="1"/>
    </row>
    <row r="225" spans="1:3" ht="13.5" customHeight="1" x14ac:dyDescent="0.2">
      <c r="A225" s="1"/>
      <c r="B225" s="1"/>
      <c r="C225" s="1"/>
    </row>
    <row r="226" spans="1:3" ht="13.5" customHeight="1" x14ac:dyDescent="0.2">
      <c r="A226" s="1"/>
      <c r="B226" s="1"/>
      <c r="C226" s="1"/>
    </row>
    <row r="227" spans="1:3" ht="13.5" customHeight="1" x14ac:dyDescent="0.2">
      <c r="A227" s="1"/>
      <c r="B227" s="1"/>
      <c r="C227" s="1"/>
    </row>
    <row r="228" spans="1:3" ht="13.5" customHeight="1" x14ac:dyDescent="0.2">
      <c r="A228" s="1"/>
      <c r="B228" s="1"/>
      <c r="C228" s="1"/>
    </row>
    <row r="229" spans="1:3" ht="13.5" customHeight="1" x14ac:dyDescent="0.2">
      <c r="A229" s="1"/>
      <c r="B229" s="1"/>
      <c r="C229" s="1"/>
    </row>
    <row r="230" spans="1:3" ht="13.5" customHeight="1" x14ac:dyDescent="0.2">
      <c r="A230" s="1"/>
      <c r="B230" s="1"/>
      <c r="C230" s="1"/>
    </row>
    <row r="231" spans="1:3" ht="13.5" customHeight="1" x14ac:dyDescent="0.2">
      <c r="A231" s="1"/>
      <c r="B231" s="1"/>
      <c r="C231" s="1"/>
    </row>
    <row r="232" spans="1:3" ht="13.5" customHeight="1" x14ac:dyDescent="0.2">
      <c r="A232" s="1"/>
      <c r="B232" s="1"/>
      <c r="C232" s="1"/>
    </row>
    <row r="233" spans="1:3" ht="13.5" customHeight="1" x14ac:dyDescent="0.2">
      <c r="A233" s="1"/>
      <c r="B233" s="1"/>
      <c r="C233" s="1"/>
    </row>
    <row r="234" spans="1:3" ht="13.5" customHeight="1" x14ac:dyDescent="0.2">
      <c r="A234" s="1"/>
      <c r="B234" s="1"/>
      <c r="C234" s="1"/>
    </row>
    <row r="235" spans="1:3" ht="13.5" customHeight="1" x14ac:dyDescent="0.2">
      <c r="A235" s="1"/>
      <c r="B235" s="1"/>
      <c r="C235" s="1"/>
    </row>
    <row r="236" spans="1:3" ht="13.5" customHeight="1" x14ac:dyDescent="0.2">
      <c r="A236" s="1"/>
      <c r="B236" s="1"/>
      <c r="C236" s="1"/>
    </row>
    <row r="237" spans="1:3" ht="13.5" customHeight="1" x14ac:dyDescent="0.2">
      <c r="A237" s="1"/>
      <c r="B237" s="1"/>
      <c r="C237" s="1"/>
    </row>
    <row r="238" spans="1:3" ht="13.5" customHeight="1" x14ac:dyDescent="0.2">
      <c r="A238" s="1"/>
      <c r="B238" s="1"/>
      <c r="C238" s="1"/>
    </row>
    <row r="239" spans="1:3" ht="13.5" customHeight="1" x14ac:dyDescent="0.2">
      <c r="A239" s="1"/>
      <c r="B239" s="1"/>
      <c r="C239" s="1"/>
    </row>
    <row r="240" spans="1:3" ht="13.5" customHeight="1" x14ac:dyDescent="0.2">
      <c r="A240" s="1"/>
      <c r="B240" s="1"/>
      <c r="C240" s="1"/>
    </row>
    <row r="241" spans="1:3" ht="13.5" customHeight="1" x14ac:dyDescent="0.2">
      <c r="A241" s="1"/>
      <c r="B241" s="1"/>
      <c r="C241" s="1"/>
    </row>
    <row r="242" spans="1:3" ht="13.5" customHeight="1" x14ac:dyDescent="0.2">
      <c r="A242" s="1"/>
      <c r="B242" s="1"/>
      <c r="C242" s="1"/>
    </row>
    <row r="243" spans="1:3" ht="13.5" customHeight="1" x14ac:dyDescent="0.2">
      <c r="A243" s="1"/>
      <c r="B243" s="1"/>
      <c r="C243" s="1"/>
    </row>
    <row r="244" spans="1:3" ht="13.5" customHeight="1" x14ac:dyDescent="0.2">
      <c r="A244" s="1"/>
      <c r="B244" s="1"/>
      <c r="C244" s="1"/>
    </row>
    <row r="245" spans="1:3" ht="13.5" customHeight="1" x14ac:dyDescent="0.2">
      <c r="A245" s="1"/>
      <c r="B245" s="1"/>
      <c r="C245" s="1"/>
    </row>
    <row r="246" spans="1:3" ht="13.5" customHeight="1" x14ac:dyDescent="0.2">
      <c r="A246" s="1"/>
      <c r="B246" s="1"/>
      <c r="C246" s="1"/>
    </row>
    <row r="247" spans="1:3" ht="13.5" customHeight="1" x14ac:dyDescent="0.2">
      <c r="A247" s="1"/>
      <c r="B247" s="1"/>
      <c r="C247" s="1"/>
    </row>
    <row r="248" spans="1:3" ht="13.5" customHeight="1" x14ac:dyDescent="0.2">
      <c r="A248" s="1"/>
      <c r="B248" s="1"/>
      <c r="C248" s="1"/>
    </row>
    <row r="249" spans="1:3" ht="13.5" customHeight="1" x14ac:dyDescent="0.2">
      <c r="A249" s="1"/>
      <c r="B249" s="1"/>
      <c r="C249" s="1"/>
    </row>
    <row r="250" spans="1:3" ht="13.5" customHeight="1" x14ac:dyDescent="0.2">
      <c r="A250" s="1"/>
      <c r="B250" s="1"/>
      <c r="C250" s="1"/>
    </row>
    <row r="251" spans="1:3" ht="13.5" customHeight="1" x14ac:dyDescent="0.2">
      <c r="A251" s="1"/>
      <c r="B251" s="1"/>
      <c r="C251" s="1"/>
    </row>
    <row r="252" spans="1:3" ht="13.5" customHeight="1" x14ac:dyDescent="0.2">
      <c r="A252" s="1"/>
      <c r="B252" s="1"/>
      <c r="C252" s="1"/>
    </row>
    <row r="253" spans="1:3" ht="13.5" customHeight="1" x14ac:dyDescent="0.2">
      <c r="A253" s="1"/>
      <c r="B253" s="1"/>
      <c r="C253" s="1"/>
    </row>
    <row r="254" spans="1:3" ht="13.5" customHeight="1" x14ac:dyDescent="0.2">
      <c r="A254" s="1"/>
      <c r="B254" s="1"/>
      <c r="C254" s="1"/>
    </row>
    <row r="255" spans="1:3" ht="13.5" customHeight="1" x14ac:dyDescent="0.2">
      <c r="A255" s="1"/>
      <c r="B255" s="1"/>
      <c r="C255" s="1"/>
    </row>
    <row r="256" spans="1:3" ht="13.5" customHeight="1" x14ac:dyDescent="0.2">
      <c r="A256" s="1"/>
      <c r="B256" s="1"/>
      <c r="C256" s="1"/>
    </row>
    <row r="257" spans="1:3" ht="13.5" customHeight="1" x14ac:dyDescent="0.2">
      <c r="A257" s="1"/>
      <c r="B257" s="1"/>
      <c r="C257" s="1"/>
    </row>
    <row r="258" spans="1:3" ht="13.5" customHeight="1" x14ac:dyDescent="0.2">
      <c r="A258" s="1"/>
      <c r="B258" s="1"/>
      <c r="C258" s="1"/>
    </row>
    <row r="259" spans="1:3" ht="13.5" customHeight="1" x14ac:dyDescent="0.2">
      <c r="A259" s="1"/>
      <c r="B259" s="1"/>
      <c r="C259" s="1"/>
    </row>
    <row r="260" spans="1:3" ht="13.5" customHeight="1" x14ac:dyDescent="0.2">
      <c r="A260" s="1"/>
      <c r="B260" s="1"/>
      <c r="C260" s="1"/>
    </row>
    <row r="261" spans="1:3" ht="13.5" customHeight="1" x14ac:dyDescent="0.2">
      <c r="A261" s="1"/>
      <c r="B261" s="1"/>
      <c r="C261" s="1"/>
    </row>
    <row r="262" spans="1:3" ht="13.5" customHeight="1" x14ac:dyDescent="0.2">
      <c r="A262" s="1"/>
      <c r="B262" s="1"/>
      <c r="C262" s="1"/>
    </row>
    <row r="263" spans="1:3" ht="13.5" customHeight="1" x14ac:dyDescent="0.2">
      <c r="A263" s="1"/>
      <c r="B263" s="1"/>
      <c r="C263" s="1"/>
    </row>
    <row r="264" spans="1:3" ht="13.5" customHeight="1" x14ac:dyDescent="0.2">
      <c r="A264" s="1"/>
      <c r="B264" s="1"/>
      <c r="C264" s="1"/>
    </row>
    <row r="265" spans="1:3" ht="13.5" customHeight="1" x14ac:dyDescent="0.2">
      <c r="A265" s="1"/>
      <c r="B265" s="1"/>
      <c r="C265" s="1"/>
    </row>
    <row r="266" spans="1:3" ht="13.5" customHeight="1" x14ac:dyDescent="0.2">
      <c r="A266" s="1"/>
      <c r="B266" s="1"/>
      <c r="C266" s="1"/>
    </row>
    <row r="267" spans="1:3" ht="13.5" customHeight="1" x14ac:dyDescent="0.2">
      <c r="A267" s="1"/>
      <c r="B267" s="1"/>
      <c r="C267" s="1"/>
    </row>
    <row r="268" spans="1:3" ht="13.5" customHeight="1" x14ac:dyDescent="0.2">
      <c r="A268" s="1"/>
      <c r="B268" s="1"/>
      <c r="C268" s="1"/>
    </row>
    <row r="269" spans="1:3" ht="13.5" customHeight="1" x14ac:dyDescent="0.2">
      <c r="A269" s="1"/>
      <c r="B269" s="1"/>
      <c r="C269" s="1"/>
    </row>
    <row r="270" spans="1:3" ht="13.5" customHeight="1" x14ac:dyDescent="0.2">
      <c r="A270" s="1"/>
      <c r="B270" s="1"/>
      <c r="C270" s="1"/>
    </row>
    <row r="271" spans="1:3" ht="13.5" customHeight="1" x14ac:dyDescent="0.2">
      <c r="A271" s="1"/>
      <c r="B271" s="1"/>
      <c r="C271" s="1"/>
    </row>
    <row r="272" spans="1:3" ht="13.5" customHeight="1" x14ac:dyDescent="0.2">
      <c r="A272" s="1"/>
      <c r="B272" s="1"/>
      <c r="C272" s="1"/>
    </row>
    <row r="273" spans="1:3" ht="13.5" customHeight="1" x14ac:dyDescent="0.2">
      <c r="A273" s="1"/>
      <c r="B273" s="1"/>
      <c r="C273" s="1"/>
    </row>
    <row r="274" spans="1:3" ht="13.5" customHeight="1" x14ac:dyDescent="0.2">
      <c r="A274" s="1"/>
      <c r="B274" s="1"/>
      <c r="C274" s="1"/>
    </row>
    <row r="275" spans="1:3" ht="13.5" customHeight="1" x14ac:dyDescent="0.2">
      <c r="A275" s="1"/>
      <c r="B275" s="1"/>
      <c r="C275" s="1"/>
    </row>
    <row r="276" spans="1:3" ht="13.5" customHeight="1" x14ac:dyDescent="0.2">
      <c r="A276" s="1"/>
      <c r="B276" s="1"/>
      <c r="C276" s="1"/>
    </row>
    <row r="277" spans="1:3" ht="13.5" customHeight="1" x14ac:dyDescent="0.2">
      <c r="A277" s="1"/>
      <c r="B277" s="1"/>
      <c r="C277" s="1"/>
    </row>
    <row r="278" spans="1:3" ht="13.5" customHeight="1" x14ac:dyDescent="0.2">
      <c r="A278" s="1"/>
      <c r="B278" s="1"/>
      <c r="C278" s="1"/>
    </row>
    <row r="279" spans="1:3" ht="13.5" customHeight="1" x14ac:dyDescent="0.2">
      <c r="A279" s="1"/>
      <c r="B279" s="1"/>
      <c r="C279" s="1"/>
    </row>
    <row r="280" spans="1:3" ht="13.5" customHeight="1" x14ac:dyDescent="0.2">
      <c r="A280" s="1"/>
      <c r="B280" s="1"/>
      <c r="C280" s="1"/>
    </row>
    <row r="281" spans="1:3" ht="13.5" customHeight="1" x14ac:dyDescent="0.2">
      <c r="A281" s="1"/>
      <c r="B281" s="1"/>
      <c r="C281" s="1"/>
    </row>
    <row r="282" spans="1:3" ht="13.5" customHeight="1" x14ac:dyDescent="0.2">
      <c r="A282" s="1"/>
      <c r="B282" s="1"/>
      <c r="C282" s="1"/>
    </row>
    <row r="283" spans="1:3" ht="13.5" customHeight="1" x14ac:dyDescent="0.2">
      <c r="A283" s="1"/>
      <c r="B283" s="1"/>
      <c r="C283" s="1"/>
    </row>
    <row r="284" spans="1:3" ht="13.5" customHeight="1" x14ac:dyDescent="0.2">
      <c r="A284" s="1"/>
      <c r="B284" s="1"/>
      <c r="C284" s="1"/>
    </row>
    <row r="285" spans="1:3" ht="13.5" customHeight="1" x14ac:dyDescent="0.2">
      <c r="A285" s="1"/>
      <c r="B285" s="1"/>
      <c r="C285" s="1"/>
    </row>
    <row r="286" spans="1:3" ht="13.5" customHeight="1" x14ac:dyDescent="0.2">
      <c r="A286" s="1"/>
      <c r="B286" s="1"/>
      <c r="C286" s="1"/>
    </row>
    <row r="287" spans="1:3" ht="13.5" customHeight="1" x14ac:dyDescent="0.2">
      <c r="A287" s="1"/>
      <c r="B287" s="1"/>
      <c r="C287" s="1"/>
    </row>
    <row r="288" spans="1:3" ht="13.5" customHeight="1" x14ac:dyDescent="0.2">
      <c r="A288" s="1"/>
      <c r="B288" s="1"/>
      <c r="C288" s="1"/>
    </row>
    <row r="289" spans="1:3" ht="13.5" customHeight="1" x14ac:dyDescent="0.2">
      <c r="A289" s="1"/>
      <c r="B289" s="1"/>
      <c r="C289" s="1"/>
    </row>
    <row r="290" spans="1:3" ht="13.5" customHeight="1" x14ac:dyDescent="0.2">
      <c r="A290" s="1"/>
      <c r="B290" s="1"/>
      <c r="C290" s="1"/>
    </row>
    <row r="291" spans="1:3" ht="13.5" customHeight="1" x14ac:dyDescent="0.2">
      <c r="A291" s="1"/>
      <c r="B291" s="1"/>
      <c r="C291" s="1"/>
    </row>
    <row r="292" spans="1:3" ht="13.5" customHeight="1" x14ac:dyDescent="0.2">
      <c r="A292" s="1"/>
      <c r="B292" s="1"/>
      <c r="C292" s="1"/>
    </row>
    <row r="293" spans="1:3" ht="13.5" customHeight="1" x14ac:dyDescent="0.2">
      <c r="A293" s="1"/>
      <c r="B293" s="1"/>
      <c r="C293" s="1"/>
    </row>
    <row r="294" spans="1:3" ht="13.5" customHeight="1" x14ac:dyDescent="0.2">
      <c r="A294" s="1"/>
      <c r="B294" s="1"/>
      <c r="C294" s="1"/>
    </row>
    <row r="295" spans="1:3" ht="13.5" customHeight="1" x14ac:dyDescent="0.2">
      <c r="A295" s="1"/>
      <c r="B295" s="1"/>
      <c r="C295" s="1"/>
    </row>
    <row r="296" spans="1:3" ht="13.5" customHeight="1" x14ac:dyDescent="0.2">
      <c r="A296" s="1"/>
      <c r="B296" s="1"/>
      <c r="C296" s="1"/>
    </row>
    <row r="297" spans="1:3" ht="13.5" customHeight="1" x14ac:dyDescent="0.2">
      <c r="A297" s="1"/>
      <c r="B297" s="1"/>
      <c r="C297" s="1"/>
    </row>
    <row r="298" spans="1:3" ht="13.5" customHeight="1" x14ac:dyDescent="0.2">
      <c r="A298" s="1"/>
      <c r="B298" s="1"/>
      <c r="C298" s="1"/>
    </row>
    <row r="299" spans="1:3" ht="13.5" customHeight="1" x14ac:dyDescent="0.2">
      <c r="A299" s="1"/>
      <c r="B299" s="1"/>
      <c r="C299" s="1"/>
    </row>
    <row r="300" spans="1:3" ht="13.5" customHeight="1" x14ac:dyDescent="0.2">
      <c r="A300" s="1"/>
      <c r="B300" s="1"/>
      <c r="C300" s="1"/>
    </row>
    <row r="301" spans="1:3" ht="13.5" customHeight="1" x14ac:dyDescent="0.2">
      <c r="A301" s="1"/>
      <c r="B301" s="1"/>
      <c r="C301" s="1"/>
    </row>
    <row r="302" spans="1:3" ht="13.5" customHeight="1" x14ac:dyDescent="0.2">
      <c r="A302" s="1"/>
      <c r="B302" s="1"/>
      <c r="C302" s="1"/>
    </row>
    <row r="303" spans="1:3" ht="13.5" customHeight="1" x14ac:dyDescent="0.2">
      <c r="A303" s="1"/>
      <c r="B303" s="1"/>
      <c r="C303" s="1"/>
    </row>
    <row r="304" spans="1:3" ht="13.5" customHeight="1" x14ac:dyDescent="0.2">
      <c r="A304" s="1"/>
      <c r="B304" s="1"/>
      <c r="C304" s="1"/>
    </row>
    <row r="305" spans="1:3" ht="13.5" customHeight="1" x14ac:dyDescent="0.2">
      <c r="A305" s="1"/>
      <c r="B305" s="1"/>
      <c r="C305" s="1"/>
    </row>
    <row r="306" spans="1:3" ht="13.5" customHeight="1" x14ac:dyDescent="0.2">
      <c r="A306" s="1"/>
      <c r="B306" s="1"/>
      <c r="C306" s="1"/>
    </row>
    <row r="307" spans="1:3" ht="13.5" customHeight="1" x14ac:dyDescent="0.2">
      <c r="A307" s="1"/>
      <c r="B307" s="1"/>
      <c r="C307" s="1"/>
    </row>
    <row r="308" spans="1:3" ht="13.5" customHeight="1" x14ac:dyDescent="0.2">
      <c r="A308" s="1"/>
      <c r="B308" s="1"/>
      <c r="C308" s="1"/>
    </row>
    <row r="309" spans="1:3" ht="13.5" customHeight="1" x14ac:dyDescent="0.2">
      <c r="A309" s="1"/>
      <c r="B309" s="1"/>
      <c r="C309" s="1"/>
    </row>
    <row r="310" spans="1:3" ht="13.5" customHeight="1" x14ac:dyDescent="0.2">
      <c r="A310" s="1"/>
      <c r="B310" s="1"/>
      <c r="C310" s="1"/>
    </row>
    <row r="311" spans="1:3" ht="13.5" customHeight="1" x14ac:dyDescent="0.2">
      <c r="A311" s="1"/>
      <c r="B311" s="1"/>
      <c r="C311" s="1"/>
    </row>
    <row r="312" spans="1:3" ht="13.5" customHeight="1" x14ac:dyDescent="0.2">
      <c r="A312" s="1"/>
      <c r="B312" s="1"/>
      <c r="C312" s="1"/>
    </row>
    <row r="313" spans="1:3" ht="13.5" customHeight="1" x14ac:dyDescent="0.2">
      <c r="A313" s="1"/>
      <c r="B313" s="1"/>
      <c r="C313" s="1"/>
    </row>
    <row r="314" spans="1:3" ht="13.5" customHeight="1" x14ac:dyDescent="0.2">
      <c r="A314" s="1"/>
      <c r="B314" s="1"/>
      <c r="C314" s="1"/>
    </row>
    <row r="315" spans="1:3" ht="13.5" customHeight="1" x14ac:dyDescent="0.2">
      <c r="A315" s="1"/>
      <c r="B315" s="1"/>
      <c r="C315" s="1"/>
    </row>
    <row r="316" spans="1:3" ht="13.5" customHeight="1" x14ac:dyDescent="0.2">
      <c r="A316" s="1"/>
      <c r="B316" s="1"/>
      <c r="C316" s="1"/>
    </row>
    <row r="317" spans="1:3" ht="13.5" customHeight="1" x14ac:dyDescent="0.2">
      <c r="A317" s="1"/>
      <c r="B317" s="1"/>
      <c r="C317" s="1"/>
    </row>
    <row r="318" spans="1:3" ht="13.5" customHeight="1" x14ac:dyDescent="0.2">
      <c r="A318" s="1"/>
      <c r="B318" s="1"/>
      <c r="C318" s="1"/>
    </row>
    <row r="319" spans="1:3" ht="13.5" customHeight="1" x14ac:dyDescent="0.2">
      <c r="A319" s="1"/>
      <c r="B319" s="1"/>
      <c r="C319" s="1"/>
    </row>
    <row r="320" spans="1:3" ht="13.5" customHeight="1" x14ac:dyDescent="0.2">
      <c r="A320" s="1"/>
      <c r="B320" s="1"/>
      <c r="C320" s="1"/>
    </row>
    <row r="321" spans="1:3" ht="13.5" customHeight="1" x14ac:dyDescent="0.2">
      <c r="A321" s="1"/>
      <c r="B321" s="1"/>
      <c r="C321" s="1"/>
    </row>
    <row r="322" spans="1:3" ht="13.5" customHeight="1" x14ac:dyDescent="0.2">
      <c r="A322" s="1"/>
      <c r="B322" s="1"/>
      <c r="C322" s="1"/>
    </row>
    <row r="323" spans="1:3" ht="13.5" customHeight="1" x14ac:dyDescent="0.2">
      <c r="A323" s="1"/>
      <c r="B323" s="1"/>
      <c r="C323" s="1"/>
    </row>
    <row r="324" spans="1:3" ht="13.5" customHeight="1" x14ac:dyDescent="0.2">
      <c r="A324" s="1"/>
      <c r="B324" s="1"/>
      <c r="C324" s="1"/>
    </row>
    <row r="325" spans="1:3" ht="13.5" customHeight="1" x14ac:dyDescent="0.2">
      <c r="A325" s="1"/>
      <c r="B325" s="1"/>
      <c r="C325" s="1"/>
    </row>
    <row r="326" spans="1:3" ht="13.5" customHeight="1" x14ac:dyDescent="0.2">
      <c r="A326" s="1"/>
      <c r="B326" s="1"/>
      <c r="C326" s="1"/>
    </row>
    <row r="327" spans="1:3" ht="13.5" customHeight="1" x14ac:dyDescent="0.2">
      <c r="A327" s="1"/>
      <c r="B327" s="1"/>
      <c r="C327" s="1"/>
    </row>
    <row r="328" spans="1:3" ht="13.5" customHeight="1" x14ac:dyDescent="0.2">
      <c r="A328" s="1"/>
      <c r="B328" s="1"/>
      <c r="C328" s="1"/>
    </row>
    <row r="329" spans="1:3" ht="13.5" customHeight="1" x14ac:dyDescent="0.2">
      <c r="A329" s="1"/>
      <c r="B329" s="1"/>
      <c r="C329" s="1"/>
    </row>
    <row r="330" spans="1:3" ht="13.5" customHeight="1" x14ac:dyDescent="0.2">
      <c r="A330" s="1"/>
      <c r="B330" s="1"/>
      <c r="C330" s="1"/>
    </row>
    <row r="331" spans="1:3" ht="13.5" customHeight="1" x14ac:dyDescent="0.2">
      <c r="A331" s="1"/>
      <c r="B331" s="1"/>
      <c r="C331" s="1"/>
    </row>
    <row r="332" spans="1:3" ht="13.5" customHeight="1" x14ac:dyDescent="0.2">
      <c r="A332" s="1"/>
      <c r="B332" s="1"/>
      <c r="C332" s="1"/>
    </row>
    <row r="333" spans="1:3" ht="13.5" customHeight="1" x14ac:dyDescent="0.2">
      <c r="A333" s="1"/>
      <c r="B333" s="1"/>
      <c r="C333" s="1"/>
    </row>
    <row r="334" spans="1:3" ht="13.5" customHeight="1" x14ac:dyDescent="0.2">
      <c r="A334" s="1"/>
      <c r="B334" s="1"/>
      <c r="C334" s="1"/>
    </row>
    <row r="335" spans="1:3" ht="13.5" customHeight="1" x14ac:dyDescent="0.2">
      <c r="A335" s="1"/>
      <c r="B335" s="1"/>
      <c r="C335" s="1"/>
    </row>
    <row r="336" spans="1:3" ht="13.5" customHeight="1" x14ac:dyDescent="0.2">
      <c r="A336" s="1"/>
      <c r="B336" s="1"/>
      <c r="C336" s="1"/>
    </row>
    <row r="337" spans="1:3" ht="13.5" customHeight="1" x14ac:dyDescent="0.2">
      <c r="A337" s="1"/>
      <c r="B337" s="1"/>
      <c r="C337" s="1"/>
    </row>
    <row r="338" spans="1:3" ht="13.5" customHeight="1" x14ac:dyDescent="0.2">
      <c r="A338" s="1"/>
      <c r="B338" s="1"/>
      <c r="C338" s="1"/>
    </row>
    <row r="339" spans="1:3" ht="13.5" customHeight="1" x14ac:dyDescent="0.2">
      <c r="A339" s="1"/>
      <c r="B339" s="1"/>
      <c r="C339" s="1"/>
    </row>
    <row r="340" spans="1:3" ht="13.5" customHeight="1" x14ac:dyDescent="0.2">
      <c r="A340" s="1"/>
      <c r="B340" s="1"/>
      <c r="C340" s="1"/>
    </row>
    <row r="341" spans="1:3" ht="13.5" customHeight="1" x14ac:dyDescent="0.2">
      <c r="A341" s="1"/>
      <c r="B341" s="1"/>
      <c r="C341" s="1"/>
    </row>
    <row r="342" spans="1:3" ht="13.5" customHeight="1" x14ac:dyDescent="0.2">
      <c r="A342" s="1"/>
      <c r="B342" s="1"/>
      <c r="C342" s="1"/>
    </row>
    <row r="343" spans="1:3" ht="13.5" customHeight="1" x14ac:dyDescent="0.2">
      <c r="A343" s="1"/>
      <c r="B343" s="1"/>
      <c r="C343" s="1"/>
    </row>
    <row r="344" spans="1:3" ht="13.5" customHeight="1" x14ac:dyDescent="0.2">
      <c r="A344" s="1"/>
      <c r="B344" s="1"/>
      <c r="C344" s="1"/>
    </row>
    <row r="345" spans="1:3" ht="13.5" customHeight="1" x14ac:dyDescent="0.2">
      <c r="A345" s="1"/>
      <c r="B345" s="1"/>
      <c r="C345" s="1"/>
    </row>
    <row r="346" spans="1:3" ht="13.5" customHeight="1" x14ac:dyDescent="0.2">
      <c r="A346" s="1"/>
      <c r="B346" s="1"/>
      <c r="C346" s="1"/>
    </row>
    <row r="347" spans="1:3" ht="13.5" customHeight="1" x14ac:dyDescent="0.2">
      <c r="A347" s="1"/>
      <c r="B347" s="1"/>
      <c r="C347" s="1"/>
    </row>
    <row r="348" spans="1:3" ht="13.5" customHeight="1" x14ac:dyDescent="0.2">
      <c r="A348" s="1"/>
      <c r="B348" s="1"/>
      <c r="C348" s="1"/>
    </row>
    <row r="349" spans="1:3" ht="13.5" customHeight="1" x14ac:dyDescent="0.2">
      <c r="A349" s="1"/>
      <c r="B349" s="1"/>
      <c r="C349" s="1"/>
    </row>
    <row r="350" spans="1:3" ht="13.5" customHeight="1" x14ac:dyDescent="0.2">
      <c r="A350" s="1"/>
      <c r="B350" s="1"/>
      <c r="C350" s="1"/>
    </row>
    <row r="351" spans="1:3" ht="13.5" customHeight="1" x14ac:dyDescent="0.2">
      <c r="A351" s="1"/>
      <c r="B351" s="1"/>
      <c r="C351" s="1"/>
    </row>
    <row r="352" spans="1:3" ht="13.5" customHeight="1" x14ac:dyDescent="0.2">
      <c r="A352" s="1"/>
      <c r="B352" s="1"/>
      <c r="C352" s="1"/>
    </row>
    <row r="353" spans="1:3" ht="13.5" customHeight="1" x14ac:dyDescent="0.2">
      <c r="A353" s="1"/>
      <c r="B353" s="1"/>
      <c r="C353" s="1"/>
    </row>
    <row r="354" spans="1:3" ht="13.5" customHeight="1" x14ac:dyDescent="0.2">
      <c r="A354" s="1"/>
      <c r="B354" s="1"/>
      <c r="C354" s="1"/>
    </row>
    <row r="355" spans="1:3" ht="13.5" customHeight="1" x14ac:dyDescent="0.2">
      <c r="A355" s="1"/>
      <c r="B355" s="1"/>
      <c r="C355" s="1"/>
    </row>
    <row r="356" spans="1:3" ht="13.5" customHeight="1" x14ac:dyDescent="0.2">
      <c r="A356" s="1"/>
      <c r="B356" s="1"/>
      <c r="C356" s="1"/>
    </row>
    <row r="357" spans="1:3" ht="13.5" customHeight="1" x14ac:dyDescent="0.2">
      <c r="A357" s="1"/>
      <c r="B357" s="1"/>
      <c r="C357" s="1"/>
    </row>
    <row r="358" spans="1:3" ht="13.5" customHeight="1" x14ac:dyDescent="0.2">
      <c r="A358" s="1"/>
      <c r="B358" s="1"/>
      <c r="C358" s="1"/>
    </row>
    <row r="359" spans="1:3" ht="13.5" customHeight="1" x14ac:dyDescent="0.2">
      <c r="A359" s="1"/>
      <c r="B359" s="1"/>
      <c r="C359" s="1"/>
    </row>
    <row r="360" spans="1:3" ht="13.5" customHeight="1" x14ac:dyDescent="0.2">
      <c r="A360" s="1"/>
      <c r="B360" s="1"/>
      <c r="C360" s="1"/>
    </row>
    <row r="361" spans="1:3" ht="13.5" customHeight="1" x14ac:dyDescent="0.2">
      <c r="A361" s="1"/>
      <c r="B361" s="1"/>
      <c r="C361" s="1"/>
    </row>
    <row r="362" spans="1:3" ht="13.5" customHeight="1" x14ac:dyDescent="0.2">
      <c r="A362" s="1"/>
      <c r="B362" s="1"/>
      <c r="C362" s="1"/>
    </row>
    <row r="363" spans="1:3" ht="13.5" customHeight="1" x14ac:dyDescent="0.2">
      <c r="A363" s="1"/>
      <c r="B363" s="1"/>
      <c r="C363" s="1"/>
    </row>
    <row r="364" spans="1:3" ht="13.5" customHeight="1" x14ac:dyDescent="0.2">
      <c r="A364" s="1"/>
      <c r="B364" s="1"/>
      <c r="C364" s="1"/>
    </row>
    <row r="365" spans="1:3" ht="13.5" customHeight="1" x14ac:dyDescent="0.2">
      <c r="A365" s="1"/>
      <c r="B365" s="1"/>
      <c r="C365" s="1"/>
    </row>
    <row r="366" spans="1:3" ht="13.5" customHeight="1" x14ac:dyDescent="0.2">
      <c r="A366" s="1"/>
      <c r="B366" s="1"/>
      <c r="C366" s="1"/>
    </row>
    <row r="367" spans="1:3" ht="13.5" customHeight="1" x14ac:dyDescent="0.2">
      <c r="A367" s="1"/>
      <c r="B367" s="1"/>
      <c r="C367" s="1"/>
    </row>
    <row r="368" spans="1:3" ht="13.5" customHeight="1" x14ac:dyDescent="0.2">
      <c r="A368" s="1"/>
      <c r="B368" s="1"/>
      <c r="C368" s="1"/>
    </row>
    <row r="369" spans="1:3" ht="13.5" customHeight="1" x14ac:dyDescent="0.2">
      <c r="A369" s="1"/>
      <c r="B369" s="1"/>
      <c r="C369" s="1"/>
    </row>
    <row r="370" spans="1:3" ht="13.5" customHeight="1" x14ac:dyDescent="0.2">
      <c r="A370" s="1"/>
      <c r="B370" s="1"/>
      <c r="C370" s="1"/>
    </row>
    <row r="371" spans="1:3" ht="13.5" customHeight="1" x14ac:dyDescent="0.2">
      <c r="A371" s="1"/>
      <c r="B371" s="1"/>
      <c r="C371" s="1"/>
    </row>
    <row r="372" spans="1:3" ht="13.5" customHeight="1" x14ac:dyDescent="0.2">
      <c r="A372" s="1"/>
      <c r="B372" s="1"/>
      <c r="C372" s="1"/>
    </row>
    <row r="373" spans="1:3" ht="13.5" customHeight="1" x14ac:dyDescent="0.2">
      <c r="A373" s="1"/>
      <c r="B373" s="1"/>
      <c r="C373" s="1"/>
    </row>
    <row r="374" spans="1:3" ht="13.5" customHeight="1" x14ac:dyDescent="0.2">
      <c r="A374" s="1"/>
      <c r="B374" s="1"/>
      <c r="C374" s="1"/>
    </row>
    <row r="375" spans="1:3" ht="13.5" customHeight="1" x14ac:dyDescent="0.2">
      <c r="A375" s="1"/>
      <c r="B375" s="1"/>
      <c r="C375" s="1"/>
    </row>
    <row r="376" spans="1:3" ht="13.5" customHeight="1" x14ac:dyDescent="0.2">
      <c r="A376" s="1"/>
      <c r="B376" s="1"/>
      <c r="C376" s="1"/>
    </row>
    <row r="377" spans="1:3" ht="13.5" customHeight="1" x14ac:dyDescent="0.2">
      <c r="A377" s="1"/>
      <c r="B377" s="1"/>
      <c r="C377" s="1"/>
    </row>
    <row r="378" spans="1:3" ht="13.5" customHeight="1" x14ac:dyDescent="0.2">
      <c r="A378" s="1"/>
      <c r="B378" s="1"/>
      <c r="C378" s="1"/>
    </row>
    <row r="379" spans="1:3" ht="13.5" customHeight="1" x14ac:dyDescent="0.2">
      <c r="A379" s="1"/>
      <c r="B379" s="1"/>
      <c r="C379" s="1"/>
    </row>
    <row r="380" spans="1:3" ht="13.5" customHeight="1" x14ac:dyDescent="0.2">
      <c r="A380" s="1"/>
      <c r="B380" s="1"/>
      <c r="C380" s="1"/>
    </row>
    <row r="381" spans="1:3" ht="13.5" customHeight="1" x14ac:dyDescent="0.2">
      <c r="A381" s="1"/>
      <c r="B381" s="1"/>
      <c r="C381" s="1"/>
    </row>
    <row r="382" spans="1:3" ht="13.5" customHeight="1" x14ac:dyDescent="0.2">
      <c r="A382" s="1"/>
      <c r="B382" s="1"/>
      <c r="C382" s="1"/>
    </row>
    <row r="383" spans="1:3" ht="13.5" customHeight="1" x14ac:dyDescent="0.2">
      <c r="A383" s="1"/>
      <c r="B383" s="1"/>
      <c r="C383" s="1"/>
    </row>
    <row r="384" spans="1:3" ht="13.5" customHeight="1" x14ac:dyDescent="0.2">
      <c r="A384" s="1"/>
      <c r="B384" s="1"/>
      <c r="C384" s="1"/>
    </row>
    <row r="385" spans="1:3" ht="13.5" customHeight="1" x14ac:dyDescent="0.2">
      <c r="A385" s="1"/>
      <c r="B385" s="1"/>
      <c r="C385" s="1"/>
    </row>
    <row r="386" spans="1:3" ht="13.5" customHeight="1" x14ac:dyDescent="0.2">
      <c r="A386" s="1"/>
      <c r="B386" s="1"/>
      <c r="C386" s="1"/>
    </row>
    <row r="387" spans="1:3" ht="13.5" customHeight="1" x14ac:dyDescent="0.2">
      <c r="A387" s="1"/>
      <c r="B387" s="1"/>
      <c r="C387" s="1"/>
    </row>
    <row r="388" spans="1:3" ht="13.5" customHeight="1" x14ac:dyDescent="0.2">
      <c r="A388" s="1"/>
      <c r="B388" s="1"/>
      <c r="C388" s="1"/>
    </row>
    <row r="389" spans="1:3" ht="13.5" customHeight="1" x14ac:dyDescent="0.2">
      <c r="A389" s="1"/>
      <c r="B389" s="1"/>
      <c r="C389" s="1"/>
    </row>
    <row r="390" spans="1:3" ht="13.5" customHeight="1" x14ac:dyDescent="0.2">
      <c r="A390" s="1"/>
      <c r="B390" s="1"/>
      <c r="C390" s="1"/>
    </row>
    <row r="391" spans="1:3" ht="13.5" customHeight="1" x14ac:dyDescent="0.2">
      <c r="A391" s="1"/>
      <c r="B391" s="1"/>
      <c r="C391" s="1"/>
    </row>
    <row r="392" spans="1:3" ht="13.5" customHeight="1" x14ac:dyDescent="0.2">
      <c r="A392" s="1"/>
      <c r="B392" s="1"/>
      <c r="C392" s="1"/>
    </row>
    <row r="393" spans="1:3" ht="13.5" customHeight="1" x14ac:dyDescent="0.2">
      <c r="A393" s="1"/>
      <c r="B393" s="1"/>
      <c r="C393" s="1"/>
    </row>
    <row r="394" spans="1:3" ht="13.5" customHeight="1" x14ac:dyDescent="0.2">
      <c r="A394" s="1"/>
      <c r="B394" s="1"/>
      <c r="C394" s="1"/>
    </row>
    <row r="395" spans="1:3" ht="13.5" customHeight="1" x14ac:dyDescent="0.2">
      <c r="A395" s="1"/>
      <c r="B395" s="1"/>
      <c r="C395" s="1"/>
    </row>
    <row r="396" spans="1:3" ht="13.5" customHeight="1" x14ac:dyDescent="0.2">
      <c r="A396" s="1"/>
      <c r="B396" s="1"/>
      <c r="C396" s="1"/>
    </row>
    <row r="397" spans="1:3" ht="13.5" customHeight="1" x14ac:dyDescent="0.2">
      <c r="A397" s="1"/>
      <c r="B397" s="1"/>
      <c r="C397" s="1"/>
    </row>
    <row r="398" spans="1:3" ht="13.5" customHeight="1" x14ac:dyDescent="0.2">
      <c r="A398" s="1"/>
      <c r="B398" s="1"/>
      <c r="C398" s="1"/>
    </row>
    <row r="399" spans="1:3" ht="13.5" customHeight="1" x14ac:dyDescent="0.2">
      <c r="A399" s="1"/>
      <c r="B399" s="1"/>
      <c r="C399" s="1"/>
    </row>
    <row r="400" spans="1:3" ht="13.5" customHeight="1" x14ac:dyDescent="0.2">
      <c r="A400" s="1"/>
      <c r="B400" s="1"/>
      <c r="C400" s="1"/>
    </row>
    <row r="401" spans="1:3" ht="13.5" customHeight="1" x14ac:dyDescent="0.2">
      <c r="A401" s="1"/>
      <c r="B401" s="1"/>
      <c r="C401" s="1"/>
    </row>
    <row r="402" spans="1:3" ht="13.5" customHeight="1" x14ac:dyDescent="0.2">
      <c r="A402" s="1"/>
      <c r="B402" s="1"/>
      <c r="C402" s="1"/>
    </row>
    <row r="403" spans="1:3" ht="13.5" customHeight="1" x14ac:dyDescent="0.2">
      <c r="A403" s="1"/>
      <c r="B403" s="1"/>
      <c r="C403" s="1"/>
    </row>
    <row r="404" spans="1:3" ht="13.5" customHeight="1" x14ac:dyDescent="0.2">
      <c r="A404" s="1"/>
      <c r="B404" s="1"/>
      <c r="C404" s="1"/>
    </row>
    <row r="405" spans="1:3" ht="13.5" customHeight="1" x14ac:dyDescent="0.2">
      <c r="A405" s="1"/>
      <c r="B405" s="1"/>
      <c r="C405" s="1"/>
    </row>
    <row r="406" spans="1:3" ht="13.5" customHeight="1" x14ac:dyDescent="0.2">
      <c r="A406" s="1"/>
      <c r="B406" s="1"/>
      <c r="C406" s="1"/>
    </row>
    <row r="407" spans="1:3" ht="13.5" customHeight="1" x14ac:dyDescent="0.2">
      <c r="A407" s="1"/>
      <c r="B407" s="1"/>
      <c r="C407" s="1"/>
    </row>
    <row r="408" spans="1:3" ht="13.5" customHeight="1" x14ac:dyDescent="0.2">
      <c r="A408" s="1"/>
      <c r="B408" s="1"/>
      <c r="C408" s="1"/>
    </row>
    <row r="409" spans="1:3" ht="13.5" customHeight="1" x14ac:dyDescent="0.2">
      <c r="A409" s="1"/>
      <c r="B409" s="1"/>
      <c r="C409" s="1"/>
    </row>
    <row r="410" spans="1:3" ht="13.5" customHeight="1" x14ac:dyDescent="0.2">
      <c r="A410" s="1"/>
      <c r="B410" s="1"/>
      <c r="C410" s="1"/>
    </row>
    <row r="411" spans="1:3" ht="13.5" customHeight="1" x14ac:dyDescent="0.2">
      <c r="A411" s="1"/>
      <c r="B411" s="1"/>
      <c r="C411" s="1"/>
    </row>
    <row r="412" spans="1:3" ht="13.5" customHeight="1" x14ac:dyDescent="0.2">
      <c r="A412" s="1"/>
      <c r="B412" s="1"/>
      <c r="C412" s="1"/>
    </row>
    <row r="413" spans="1:3" ht="13.5" customHeight="1" x14ac:dyDescent="0.2">
      <c r="A413" s="1"/>
      <c r="B413" s="1"/>
      <c r="C413" s="1"/>
    </row>
    <row r="414" spans="1:3" ht="13.5" customHeight="1" x14ac:dyDescent="0.2">
      <c r="A414" s="1"/>
      <c r="B414" s="1"/>
      <c r="C414" s="1"/>
    </row>
    <row r="415" spans="1:3" ht="13.5" customHeight="1" x14ac:dyDescent="0.2">
      <c r="A415" s="1"/>
      <c r="B415" s="1"/>
      <c r="C415" s="1"/>
    </row>
    <row r="416" spans="1:3" ht="13.5" customHeight="1" x14ac:dyDescent="0.2">
      <c r="A416" s="1"/>
      <c r="B416" s="1"/>
      <c r="C416" s="1"/>
    </row>
    <row r="417" spans="1:3" ht="13.5" customHeight="1" x14ac:dyDescent="0.2">
      <c r="A417" s="1"/>
      <c r="B417" s="1"/>
      <c r="C417" s="1"/>
    </row>
    <row r="418" spans="1:3" ht="13.5" customHeight="1" x14ac:dyDescent="0.2">
      <c r="A418" s="1"/>
      <c r="B418" s="1"/>
      <c r="C418" s="1"/>
    </row>
    <row r="419" spans="1:3" ht="13.5" customHeight="1" x14ac:dyDescent="0.2">
      <c r="A419" s="1"/>
      <c r="B419" s="1"/>
      <c r="C419" s="1"/>
    </row>
    <row r="420" spans="1:3" ht="13.5" customHeight="1" x14ac:dyDescent="0.2">
      <c r="A420" s="1"/>
      <c r="B420" s="1"/>
      <c r="C420" s="1"/>
    </row>
    <row r="421" spans="1:3" ht="13.5" customHeight="1" x14ac:dyDescent="0.2">
      <c r="A421" s="1"/>
      <c r="B421" s="1"/>
      <c r="C421" s="1"/>
    </row>
    <row r="422" spans="1:3" ht="13.5" customHeight="1" x14ac:dyDescent="0.2">
      <c r="A422" s="1"/>
      <c r="B422" s="1"/>
      <c r="C422" s="1"/>
    </row>
    <row r="423" spans="1:3" ht="13.5" customHeight="1" x14ac:dyDescent="0.2">
      <c r="A423" s="1"/>
      <c r="B423" s="1"/>
      <c r="C423" s="1"/>
    </row>
    <row r="424" spans="1:3" ht="13.5" customHeight="1" x14ac:dyDescent="0.2">
      <c r="A424" s="1"/>
      <c r="B424" s="1"/>
      <c r="C424" s="1"/>
    </row>
    <row r="425" spans="1:3" ht="13.5" customHeight="1" x14ac:dyDescent="0.2">
      <c r="A425" s="1"/>
      <c r="B425" s="1"/>
      <c r="C425" s="1"/>
    </row>
    <row r="426" spans="1:3" ht="13.5" customHeight="1" x14ac:dyDescent="0.2">
      <c r="A426" s="1"/>
      <c r="B426" s="1"/>
      <c r="C426" s="1"/>
    </row>
    <row r="427" spans="1:3" ht="13.5" customHeight="1" x14ac:dyDescent="0.2">
      <c r="A427" s="1"/>
      <c r="B427" s="1"/>
      <c r="C427" s="1"/>
    </row>
    <row r="428" spans="1:3" ht="13.5" customHeight="1" x14ac:dyDescent="0.2">
      <c r="A428" s="1"/>
      <c r="B428" s="1"/>
      <c r="C428" s="1"/>
    </row>
    <row r="429" spans="1:3" ht="13.5" customHeight="1" x14ac:dyDescent="0.2">
      <c r="A429" s="1"/>
      <c r="B429" s="1"/>
      <c r="C429" s="1"/>
    </row>
    <row r="430" spans="1:3" ht="13.5" customHeight="1" x14ac:dyDescent="0.2">
      <c r="A430" s="1"/>
      <c r="B430" s="1"/>
      <c r="C430" s="1"/>
    </row>
    <row r="431" spans="1:3" ht="13.5" customHeight="1" x14ac:dyDescent="0.2">
      <c r="A431" s="1"/>
      <c r="B431" s="1"/>
      <c r="C431" s="1"/>
    </row>
    <row r="432" spans="1:3" ht="13.5" customHeight="1" x14ac:dyDescent="0.2">
      <c r="A432" s="1"/>
      <c r="B432" s="1"/>
      <c r="C432" s="1"/>
    </row>
    <row r="433" spans="1:3" ht="13.5" customHeight="1" x14ac:dyDescent="0.2">
      <c r="A433" s="1"/>
      <c r="B433" s="1"/>
      <c r="C433" s="1"/>
    </row>
    <row r="434" spans="1:3" ht="13.5" customHeight="1" x14ac:dyDescent="0.2">
      <c r="A434" s="1"/>
      <c r="B434" s="1"/>
      <c r="C434" s="1"/>
    </row>
    <row r="435" spans="1:3" ht="13.5" customHeight="1" x14ac:dyDescent="0.2">
      <c r="A435" s="1"/>
      <c r="B435" s="1"/>
      <c r="C435" s="1"/>
    </row>
    <row r="436" spans="1:3" ht="13.5" customHeight="1" x14ac:dyDescent="0.2">
      <c r="A436" s="1"/>
      <c r="B436" s="1"/>
      <c r="C436" s="1"/>
    </row>
    <row r="437" spans="1:3" ht="13.5" customHeight="1" x14ac:dyDescent="0.2">
      <c r="A437" s="1"/>
      <c r="B437" s="1"/>
      <c r="C437" s="1"/>
    </row>
    <row r="438" spans="1:3" ht="13.5" customHeight="1" x14ac:dyDescent="0.2">
      <c r="A438" s="1"/>
      <c r="B438" s="1"/>
      <c r="C438" s="1"/>
    </row>
    <row r="439" spans="1:3" ht="13.5" customHeight="1" x14ac:dyDescent="0.2">
      <c r="A439" s="1"/>
      <c r="B439" s="1"/>
      <c r="C439" s="1"/>
    </row>
    <row r="440" spans="1:3" ht="13.5" customHeight="1" x14ac:dyDescent="0.2">
      <c r="A440" s="1"/>
      <c r="B440" s="1"/>
      <c r="C440" s="1"/>
    </row>
    <row r="441" spans="1:3" ht="13.5" customHeight="1" x14ac:dyDescent="0.2">
      <c r="A441" s="1"/>
      <c r="B441" s="1"/>
      <c r="C441" s="1"/>
    </row>
    <row r="442" spans="1:3" ht="13.5" customHeight="1" x14ac:dyDescent="0.2">
      <c r="A442" s="1"/>
      <c r="B442" s="1"/>
      <c r="C442" s="1"/>
    </row>
    <row r="443" spans="1:3" ht="13.5" customHeight="1" x14ac:dyDescent="0.2">
      <c r="A443" s="1"/>
      <c r="B443" s="1"/>
      <c r="C443" s="1"/>
    </row>
    <row r="444" spans="1:3" ht="13.5" customHeight="1" x14ac:dyDescent="0.2">
      <c r="A444" s="1"/>
      <c r="B444" s="1"/>
      <c r="C444" s="1"/>
    </row>
    <row r="445" spans="1:3" ht="13.5" customHeight="1" x14ac:dyDescent="0.2">
      <c r="A445" s="1"/>
      <c r="B445" s="1"/>
      <c r="C445" s="1"/>
    </row>
    <row r="446" spans="1:3" ht="13.5" customHeight="1" x14ac:dyDescent="0.2">
      <c r="A446" s="1"/>
      <c r="B446" s="1"/>
      <c r="C446" s="1"/>
    </row>
    <row r="447" spans="1:3" ht="13.5" customHeight="1" x14ac:dyDescent="0.2">
      <c r="A447" s="1"/>
      <c r="B447" s="1"/>
      <c r="C447" s="1"/>
    </row>
    <row r="448" spans="1:3" ht="13.5" customHeight="1" x14ac:dyDescent="0.2">
      <c r="A448" s="1"/>
      <c r="B448" s="1"/>
      <c r="C448" s="1"/>
    </row>
    <row r="449" spans="1:3" ht="13.5" customHeight="1" x14ac:dyDescent="0.2">
      <c r="A449" s="1"/>
      <c r="B449" s="1"/>
      <c r="C449" s="1"/>
    </row>
    <row r="450" spans="1:3" ht="13.5" customHeight="1" x14ac:dyDescent="0.2">
      <c r="A450" s="1"/>
      <c r="B450" s="1"/>
      <c r="C450" s="1"/>
    </row>
    <row r="451" spans="1:3" ht="13.5" customHeight="1" x14ac:dyDescent="0.2">
      <c r="A451" s="1"/>
      <c r="B451" s="1"/>
      <c r="C451" s="1"/>
    </row>
    <row r="452" spans="1:3" ht="13.5" customHeight="1" x14ac:dyDescent="0.2">
      <c r="A452" s="1"/>
      <c r="B452" s="1"/>
      <c r="C452" s="1"/>
    </row>
    <row r="453" spans="1:3" ht="13.5" customHeight="1" x14ac:dyDescent="0.2">
      <c r="A453" s="1"/>
      <c r="B453" s="1"/>
      <c r="C453" s="1"/>
    </row>
    <row r="454" spans="1:3" ht="13.5" customHeight="1" x14ac:dyDescent="0.2">
      <c r="A454" s="1"/>
      <c r="B454" s="1"/>
      <c r="C454" s="1"/>
    </row>
    <row r="455" spans="1:3" ht="13.5" customHeight="1" x14ac:dyDescent="0.2">
      <c r="A455" s="1"/>
      <c r="B455" s="1"/>
      <c r="C455" s="1"/>
    </row>
    <row r="456" spans="1:3" ht="13.5" customHeight="1" x14ac:dyDescent="0.2">
      <c r="A456" s="1"/>
      <c r="B456" s="1"/>
      <c r="C456" s="1"/>
    </row>
    <row r="457" spans="1:3" ht="13.5" customHeight="1" x14ac:dyDescent="0.2">
      <c r="A457" s="1"/>
      <c r="B457" s="1"/>
      <c r="C457" s="1"/>
    </row>
    <row r="458" spans="1:3" ht="13.5" customHeight="1" x14ac:dyDescent="0.2">
      <c r="A458" s="1"/>
      <c r="B458" s="1"/>
      <c r="C458" s="1"/>
    </row>
    <row r="459" spans="1:3" ht="13.5" customHeight="1" x14ac:dyDescent="0.2">
      <c r="A459" s="1"/>
      <c r="B459" s="1"/>
      <c r="C459" s="1"/>
    </row>
    <row r="460" spans="1:3" ht="13.5" customHeight="1" x14ac:dyDescent="0.2">
      <c r="A460" s="1"/>
      <c r="B460" s="1"/>
      <c r="C460" s="1"/>
    </row>
    <row r="461" spans="1:3" ht="13.5" customHeight="1" x14ac:dyDescent="0.2">
      <c r="A461" s="1"/>
      <c r="B461" s="1"/>
      <c r="C461" s="1"/>
    </row>
    <row r="462" spans="1:3" ht="13.5" customHeight="1" x14ac:dyDescent="0.2">
      <c r="A462" s="1"/>
      <c r="B462" s="1"/>
      <c r="C462" s="1"/>
    </row>
    <row r="463" spans="1:3" ht="13.5" customHeight="1" x14ac:dyDescent="0.2">
      <c r="A463" s="1"/>
      <c r="B463" s="1"/>
      <c r="C463" s="1"/>
    </row>
    <row r="464" spans="1:3" ht="13.5" customHeight="1" x14ac:dyDescent="0.2">
      <c r="A464" s="1"/>
      <c r="B464" s="1"/>
      <c r="C464" s="1"/>
    </row>
    <row r="465" spans="1:3" ht="13.5" customHeight="1" x14ac:dyDescent="0.2">
      <c r="A465" s="1"/>
      <c r="B465" s="1"/>
      <c r="C465" s="1"/>
    </row>
    <row r="466" spans="1:3" ht="13.5" customHeight="1" x14ac:dyDescent="0.2">
      <c r="A466" s="1"/>
      <c r="B466" s="1"/>
      <c r="C466" s="1"/>
    </row>
    <row r="467" spans="1:3" ht="13.5" customHeight="1" x14ac:dyDescent="0.2">
      <c r="A467" s="1"/>
      <c r="B467" s="1"/>
      <c r="C467" s="1"/>
    </row>
    <row r="468" spans="1:3" ht="13.5" customHeight="1" x14ac:dyDescent="0.2">
      <c r="A468" s="1"/>
      <c r="B468" s="1"/>
      <c r="C468" s="1"/>
    </row>
    <row r="469" spans="1:3" ht="13.5" customHeight="1" x14ac:dyDescent="0.2">
      <c r="A469" s="1"/>
      <c r="B469" s="1"/>
      <c r="C469" s="1"/>
    </row>
    <row r="470" spans="1:3" ht="13.5" customHeight="1" x14ac:dyDescent="0.2">
      <c r="A470" s="1"/>
      <c r="B470" s="1"/>
      <c r="C470" s="1"/>
    </row>
    <row r="471" spans="1:3" ht="13.5" customHeight="1" x14ac:dyDescent="0.2">
      <c r="A471" s="1"/>
      <c r="B471" s="1"/>
      <c r="C471" s="1"/>
    </row>
    <row r="472" spans="1:3" ht="13.5" customHeight="1" x14ac:dyDescent="0.2">
      <c r="A472" s="1"/>
      <c r="B472" s="1"/>
      <c r="C472" s="1"/>
    </row>
    <row r="473" spans="1:3" ht="13.5" customHeight="1" x14ac:dyDescent="0.2">
      <c r="A473" s="1"/>
      <c r="B473" s="1"/>
      <c r="C473" s="1"/>
    </row>
    <row r="474" spans="1:3" ht="13.5" customHeight="1" x14ac:dyDescent="0.2">
      <c r="A474" s="1"/>
      <c r="B474" s="1"/>
      <c r="C474" s="1"/>
    </row>
    <row r="475" spans="1:3" ht="13.5" customHeight="1" x14ac:dyDescent="0.2">
      <c r="A475" s="1"/>
      <c r="B475" s="1"/>
      <c r="C475" s="1"/>
    </row>
    <row r="476" spans="1:3" ht="13.5" customHeight="1" x14ac:dyDescent="0.2">
      <c r="A476" s="1"/>
      <c r="B476" s="1"/>
      <c r="C476" s="1"/>
    </row>
    <row r="477" spans="1:3" ht="13.5" customHeight="1" x14ac:dyDescent="0.2">
      <c r="A477" s="1"/>
      <c r="B477" s="1"/>
      <c r="C477" s="1"/>
    </row>
    <row r="478" spans="1:3" ht="13.5" customHeight="1" x14ac:dyDescent="0.2">
      <c r="A478" s="1"/>
      <c r="B478" s="1"/>
      <c r="C478" s="1"/>
    </row>
    <row r="479" spans="1:3" ht="13.5" customHeight="1" x14ac:dyDescent="0.2">
      <c r="A479" s="1"/>
      <c r="B479" s="1"/>
      <c r="C479" s="1"/>
    </row>
    <row r="480" spans="1:3" ht="13.5" customHeight="1" x14ac:dyDescent="0.2">
      <c r="A480" s="1"/>
      <c r="B480" s="1"/>
      <c r="C480" s="1"/>
    </row>
    <row r="481" spans="1:3" ht="13.5" customHeight="1" x14ac:dyDescent="0.2">
      <c r="A481" s="1"/>
      <c r="B481" s="1"/>
      <c r="C481" s="1"/>
    </row>
    <row r="482" spans="1:3" ht="13.5" customHeight="1" x14ac:dyDescent="0.2">
      <c r="A482" s="1"/>
      <c r="B482" s="1"/>
      <c r="C482" s="1"/>
    </row>
    <row r="483" spans="1:3" ht="13.5" customHeight="1" x14ac:dyDescent="0.2">
      <c r="A483" s="1"/>
      <c r="B483" s="1"/>
      <c r="C483" s="1"/>
    </row>
    <row r="484" spans="1:3" ht="13.5" customHeight="1" x14ac:dyDescent="0.2">
      <c r="A484" s="1"/>
      <c r="B484" s="1"/>
      <c r="C484" s="1"/>
    </row>
    <row r="485" spans="1:3" ht="13.5" customHeight="1" x14ac:dyDescent="0.2">
      <c r="A485" s="1"/>
      <c r="B485" s="1"/>
      <c r="C485" s="1"/>
    </row>
    <row r="486" spans="1:3" ht="13.5" customHeight="1" x14ac:dyDescent="0.2">
      <c r="A486" s="1"/>
      <c r="B486" s="1"/>
      <c r="C486" s="1"/>
    </row>
    <row r="487" spans="1:3" ht="13.5" customHeight="1" x14ac:dyDescent="0.2">
      <c r="A487" s="1"/>
      <c r="B487" s="1"/>
      <c r="C487" s="1"/>
    </row>
    <row r="488" spans="1:3" ht="13.5" customHeight="1" x14ac:dyDescent="0.2">
      <c r="A488" s="1"/>
      <c r="B488" s="1"/>
      <c r="C488" s="1"/>
    </row>
    <row r="489" spans="1:3" ht="13.5" customHeight="1" x14ac:dyDescent="0.2">
      <c r="A489" s="1"/>
      <c r="B489" s="1"/>
      <c r="C489" s="1"/>
    </row>
    <row r="490" spans="1:3" ht="13.5" customHeight="1" x14ac:dyDescent="0.2">
      <c r="A490" s="1"/>
      <c r="B490" s="1"/>
      <c r="C490" s="1"/>
    </row>
    <row r="491" spans="1:3" ht="13.5" customHeight="1" x14ac:dyDescent="0.2">
      <c r="A491" s="1"/>
      <c r="B491" s="1"/>
      <c r="C491" s="1"/>
    </row>
    <row r="492" spans="1:3" ht="13.5" customHeight="1" x14ac:dyDescent="0.2">
      <c r="A492" s="1"/>
      <c r="B492" s="1"/>
      <c r="C492" s="1"/>
    </row>
    <row r="493" spans="1:3" ht="13.5" customHeight="1" x14ac:dyDescent="0.2">
      <c r="A493" s="1"/>
      <c r="B493" s="1"/>
      <c r="C493" s="1"/>
    </row>
    <row r="494" spans="1:3" ht="13.5" customHeight="1" x14ac:dyDescent="0.2">
      <c r="A494" s="1"/>
      <c r="B494" s="1"/>
      <c r="C494" s="1"/>
    </row>
    <row r="495" spans="1:3" ht="13.5" customHeight="1" x14ac:dyDescent="0.2">
      <c r="A495" s="1"/>
      <c r="B495" s="1"/>
      <c r="C495" s="1"/>
    </row>
    <row r="496" spans="1:3" ht="13.5" customHeight="1" x14ac:dyDescent="0.2">
      <c r="A496" s="1"/>
      <c r="B496" s="1"/>
      <c r="C496" s="1"/>
    </row>
    <row r="497" spans="1:3" ht="13.5" customHeight="1" x14ac:dyDescent="0.2">
      <c r="A497" s="1"/>
      <c r="B497" s="1"/>
      <c r="C497" s="1"/>
    </row>
    <row r="498" spans="1:3" ht="13.5" customHeight="1" x14ac:dyDescent="0.2">
      <c r="A498" s="1"/>
      <c r="B498" s="1"/>
      <c r="C498" s="1"/>
    </row>
    <row r="499" spans="1:3" ht="13.5" customHeight="1" x14ac:dyDescent="0.2">
      <c r="A499" s="1"/>
      <c r="B499" s="1"/>
      <c r="C499" s="1"/>
    </row>
    <row r="500" spans="1:3" ht="13.5" customHeight="1" x14ac:dyDescent="0.2">
      <c r="A500" s="1"/>
      <c r="B500" s="1"/>
      <c r="C500" s="1"/>
    </row>
    <row r="501" spans="1:3" ht="13.5" customHeight="1" x14ac:dyDescent="0.2">
      <c r="A501" s="1"/>
      <c r="B501" s="1"/>
      <c r="C501" s="1"/>
    </row>
    <row r="502" spans="1:3" ht="13.5" customHeight="1" x14ac:dyDescent="0.2">
      <c r="A502" s="1"/>
      <c r="B502" s="1"/>
      <c r="C502" s="1"/>
    </row>
    <row r="503" spans="1:3" ht="13.5" customHeight="1" x14ac:dyDescent="0.2">
      <c r="A503" s="1"/>
      <c r="B503" s="1"/>
      <c r="C503" s="1"/>
    </row>
    <row r="504" spans="1:3" ht="13.5" customHeight="1" x14ac:dyDescent="0.2">
      <c r="A504" s="1"/>
      <c r="B504" s="1"/>
      <c r="C504" s="1"/>
    </row>
    <row r="505" spans="1:3" ht="13.5" customHeight="1" x14ac:dyDescent="0.2">
      <c r="A505" s="1"/>
      <c r="B505" s="1"/>
      <c r="C505" s="1"/>
    </row>
    <row r="506" spans="1:3" ht="13.5" customHeight="1" x14ac:dyDescent="0.2">
      <c r="A506" s="1"/>
      <c r="B506" s="1"/>
      <c r="C506" s="1"/>
    </row>
    <row r="507" spans="1:3" ht="13.5" customHeight="1" x14ac:dyDescent="0.2">
      <c r="A507" s="1"/>
      <c r="B507" s="1"/>
      <c r="C507" s="1"/>
    </row>
    <row r="508" spans="1:3" ht="13.5" customHeight="1" x14ac:dyDescent="0.2">
      <c r="A508" s="1"/>
      <c r="B508" s="1"/>
      <c r="C508" s="1"/>
    </row>
    <row r="509" spans="1:3" ht="13.5" customHeight="1" x14ac:dyDescent="0.2">
      <c r="A509" s="1"/>
      <c r="B509" s="1"/>
      <c r="C509" s="1"/>
    </row>
    <row r="510" spans="1:3" ht="13.5" customHeight="1" x14ac:dyDescent="0.2">
      <c r="A510" s="1"/>
      <c r="B510" s="1"/>
      <c r="C510" s="1"/>
    </row>
    <row r="511" spans="1:3" ht="13.5" customHeight="1" x14ac:dyDescent="0.2">
      <c r="A511" s="1"/>
      <c r="B511" s="1"/>
      <c r="C511" s="1"/>
    </row>
    <row r="512" spans="1:3" ht="13.5" customHeight="1" x14ac:dyDescent="0.2">
      <c r="A512" s="1"/>
      <c r="B512" s="1"/>
      <c r="C512" s="1"/>
    </row>
    <row r="513" spans="1:3" ht="13.5" customHeight="1" x14ac:dyDescent="0.2">
      <c r="A513" s="1"/>
      <c r="B513" s="1"/>
      <c r="C513" s="1"/>
    </row>
    <row r="514" spans="1:3" ht="13.5" customHeight="1" x14ac:dyDescent="0.2">
      <c r="A514" s="1"/>
      <c r="B514" s="1"/>
      <c r="C514" s="1"/>
    </row>
    <row r="515" spans="1:3" ht="13.5" customHeight="1" x14ac:dyDescent="0.2">
      <c r="A515" s="1"/>
      <c r="B515" s="1"/>
      <c r="C515" s="1"/>
    </row>
    <row r="516" spans="1:3" ht="13.5" customHeight="1" x14ac:dyDescent="0.2">
      <c r="A516" s="1"/>
      <c r="B516" s="1"/>
      <c r="C516" s="1"/>
    </row>
    <row r="517" spans="1:3" ht="13.5" customHeight="1" x14ac:dyDescent="0.2">
      <c r="A517" s="1"/>
      <c r="B517" s="1"/>
      <c r="C517" s="1"/>
    </row>
    <row r="518" spans="1:3" ht="13.5" customHeight="1" x14ac:dyDescent="0.2">
      <c r="A518" s="1"/>
      <c r="B518" s="1"/>
      <c r="C518" s="1"/>
    </row>
    <row r="519" spans="1:3" ht="13.5" customHeight="1" x14ac:dyDescent="0.2">
      <c r="A519" s="1"/>
      <c r="B519" s="1"/>
      <c r="C519" s="1"/>
    </row>
    <row r="520" spans="1:3" ht="13.5" customHeight="1" x14ac:dyDescent="0.2">
      <c r="A520" s="1"/>
      <c r="B520" s="1"/>
      <c r="C520" s="1"/>
    </row>
    <row r="521" spans="1:3" ht="13.5" customHeight="1" x14ac:dyDescent="0.2">
      <c r="A521" s="1"/>
      <c r="B521" s="1"/>
      <c r="C521" s="1"/>
    </row>
    <row r="522" spans="1:3" ht="13.5" customHeight="1" x14ac:dyDescent="0.2">
      <c r="A522" s="1"/>
      <c r="B522" s="1"/>
      <c r="C522" s="1"/>
    </row>
    <row r="523" spans="1:3" ht="13.5" customHeight="1" x14ac:dyDescent="0.2">
      <c r="A523" s="1"/>
      <c r="B523" s="1"/>
      <c r="C523" s="1"/>
    </row>
    <row r="524" spans="1:3" ht="13.5" customHeight="1" x14ac:dyDescent="0.2">
      <c r="A524" s="1"/>
      <c r="B524" s="1"/>
      <c r="C524" s="1"/>
    </row>
    <row r="525" spans="1:3" ht="13.5" customHeight="1" x14ac:dyDescent="0.2">
      <c r="A525" s="1"/>
      <c r="B525" s="1"/>
      <c r="C525" s="1"/>
    </row>
    <row r="526" spans="1:3" ht="13.5" customHeight="1" x14ac:dyDescent="0.2">
      <c r="A526" s="1"/>
      <c r="B526" s="1"/>
      <c r="C526" s="1"/>
    </row>
    <row r="527" spans="1:3" ht="13.5" customHeight="1" x14ac:dyDescent="0.2">
      <c r="A527" s="1"/>
      <c r="B527" s="1"/>
      <c r="C527" s="1"/>
    </row>
    <row r="528" spans="1:3" ht="13.5" customHeight="1" x14ac:dyDescent="0.2">
      <c r="A528" s="1"/>
      <c r="B528" s="1"/>
      <c r="C528" s="1"/>
    </row>
    <row r="529" spans="1:3" ht="13.5" customHeight="1" x14ac:dyDescent="0.2">
      <c r="A529" s="1"/>
      <c r="B529" s="1"/>
      <c r="C529" s="1"/>
    </row>
    <row r="530" spans="1:3" ht="13.5" customHeight="1" x14ac:dyDescent="0.2">
      <c r="A530" s="1"/>
      <c r="B530" s="1"/>
      <c r="C530" s="1"/>
    </row>
    <row r="531" spans="1:3" ht="13.5" customHeight="1" x14ac:dyDescent="0.2">
      <c r="A531" s="1"/>
      <c r="B531" s="1"/>
      <c r="C531" s="1"/>
    </row>
    <row r="532" spans="1:3" ht="13.5" customHeight="1" x14ac:dyDescent="0.2">
      <c r="A532" s="1"/>
      <c r="B532" s="1"/>
      <c r="C532" s="1"/>
    </row>
    <row r="533" spans="1:3" ht="13.5" customHeight="1" x14ac:dyDescent="0.2">
      <c r="A533" s="1"/>
      <c r="B533" s="1"/>
      <c r="C533" s="1"/>
    </row>
    <row r="534" spans="1:3" ht="13.5" customHeight="1" x14ac:dyDescent="0.2">
      <c r="A534" s="1"/>
      <c r="B534" s="1"/>
      <c r="C534" s="1"/>
    </row>
    <row r="535" spans="1:3" ht="13.5" customHeight="1" x14ac:dyDescent="0.2">
      <c r="A535" s="1"/>
      <c r="B535" s="1"/>
      <c r="C535" s="1"/>
    </row>
    <row r="536" spans="1:3" ht="13.5" customHeight="1" x14ac:dyDescent="0.2">
      <c r="A536" s="1"/>
      <c r="B536" s="1"/>
      <c r="C536" s="1"/>
    </row>
    <row r="537" spans="1:3" ht="13.5" customHeight="1" x14ac:dyDescent="0.2">
      <c r="A537" s="1"/>
      <c r="B537" s="1"/>
      <c r="C537" s="1"/>
    </row>
    <row r="538" spans="1:3" ht="13.5" customHeight="1" x14ac:dyDescent="0.2">
      <c r="A538" s="1"/>
      <c r="B538" s="1"/>
      <c r="C538" s="1"/>
    </row>
    <row r="539" spans="1:3" ht="13.5" customHeight="1" x14ac:dyDescent="0.2">
      <c r="A539" s="1"/>
      <c r="B539" s="1"/>
      <c r="C539" s="1"/>
    </row>
    <row r="540" spans="1:3" ht="13.5" customHeight="1" x14ac:dyDescent="0.2">
      <c r="A540" s="1"/>
      <c r="B540" s="1"/>
      <c r="C540" s="1"/>
    </row>
    <row r="541" spans="1:3" ht="13.5" customHeight="1" x14ac:dyDescent="0.2">
      <c r="A541" s="1"/>
      <c r="B541" s="1"/>
      <c r="C541" s="1"/>
    </row>
    <row r="542" spans="1:3" ht="13.5" customHeight="1" x14ac:dyDescent="0.2">
      <c r="A542" s="1"/>
      <c r="B542" s="1"/>
      <c r="C542" s="1"/>
    </row>
    <row r="543" spans="1:3" ht="13.5" customHeight="1" x14ac:dyDescent="0.2">
      <c r="A543" s="1"/>
      <c r="B543" s="1"/>
      <c r="C543" s="1"/>
    </row>
    <row r="544" spans="1:3" ht="13.5" customHeight="1" x14ac:dyDescent="0.2">
      <c r="A544" s="1"/>
      <c r="B544" s="1"/>
      <c r="C544" s="1"/>
    </row>
    <row r="545" spans="1:3" ht="13.5" customHeight="1" x14ac:dyDescent="0.2">
      <c r="A545" s="1"/>
      <c r="B545" s="1"/>
      <c r="C545" s="1"/>
    </row>
    <row r="546" spans="1:3" ht="13.5" customHeight="1" x14ac:dyDescent="0.2">
      <c r="A546" s="1"/>
      <c r="B546" s="1"/>
      <c r="C546" s="1"/>
    </row>
    <row r="547" spans="1:3" ht="13.5" customHeight="1" x14ac:dyDescent="0.2">
      <c r="A547" s="1"/>
      <c r="B547" s="1"/>
      <c r="C547" s="1"/>
    </row>
    <row r="548" spans="1:3" ht="13.5" customHeight="1" x14ac:dyDescent="0.2">
      <c r="A548" s="1"/>
      <c r="B548" s="1"/>
      <c r="C548" s="1"/>
    </row>
    <row r="549" spans="1:3" ht="13.5" customHeight="1" x14ac:dyDescent="0.2">
      <c r="A549" s="1"/>
      <c r="B549" s="1"/>
      <c r="C549" s="1"/>
    </row>
    <row r="550" spans="1:3" ht="13.5" customHeight="1" x14ac:dyDescent="0.2">
      <c r="A550" s="1"/>
      <c r="B550" s="1"/>
      <c r="C550" s="1"/>
    </row>
    <row r="551" spans="1:3" ht="13.5" customHeight="1" x14ac:dyDescent="0.2">
      <c r="A551" s="1"/>
      <c r="B551" s="1"/>
      <c r="C551" s="1"/>
    </row>
    <row r="552" spans="1:3" ht="13.5" customHeight="1" x14ac:dyDescent="0.2">
      <c r="A552" s="1"/>
      <c r="B552" s="1"/>
      <c r="C552" s="1"/>
    </row>
    <row r="553" spans="1:3" ht="13.5" customHeight="1" x14ac:dyDescent="0.2">
      <c r="A553" s="1"/>
      <c r="B553" s="1"/>
      <c r="C553" s="1"/>
    </row>
    <row r="554" spans="1:3" ht="13.5" customHeight="1" x14ac:dyDescent="0.2">
      <c r="A554" s="1"/>
      <c r="B554" s="1"/>
      <c r="C554" s="1"/>
    </row>
    <row r="555" spans="1:3" ht="13.5" customHeight="1" x14ac:dyDescent="0.2">
      <c r="A555" s="1"/>
      <c r="B555" s="1"/>
      <c r="C555" s="1"/>
    </row>
    <row r="556" spans="1:3" ht="13.5" customHeight="1" x14ac:dyDescent="0.2">
      <c r="A556" s="1"/>
      <c r="B556" s="1"/>
      <c r="C556" s="1"/>
    </row>
    <row r="557" spans="1:3" ht="13.5" customHeight="1" x14ac:dyDescent="0.2">
      <c r="A557" s="1"/>
      <c r="B557" s="1"/>
      <c r="C557" s="1"/>
    </row>
    <row r="558" spans="1:3" ht="13.5" customHeight="1" x14ac:dyDescent="0.2">
      <c r="A558" s="1"/>
      <c r="B558" s="1"/>
      <c r="C558" s="1"/>
    </row>
    <row r="559" spans="1:3" ht="13.5" customHeight="1" x14ac:dyDescent="0.2">
      <c r="A559" s="1"/>
      <c r="B559" s="1"/>
      <c r="C559" s="1"/>
    </row>
    <row r="560" spans="1:3" ht="13.5" customHeight="1" x14ac:dyDescent="0.2">
      <c r="A560" s="1"/>
      <c r="B560" s="1"/>
      <c r="C560" s="1"/>
    </row>
    <row r="561" spans="1:3" ht="13.5" customHeight="1" x14ac:dyDescent="0.2">
      <c r="A561" s="1"/>
      <c r="B561" s="1"/>
      <c r="C561" s="1"/>
    </row>
    <row r="562" spans="1:3" ht="13.5" customHeight="1" x14ac:dyDescent="0.2">
      <c r="A562" s="1"/>
      <c r="B562" s="1"/>
      <c r="C562" s="1"/>
    </row>
    <row r="563" spans="1:3" ht="13.5" customHeight="1" x14ac:dyDescent="0.2">
      <c r="A563" s="1"/>
      <c r="B563" s="1"/>
      <c r="C563" s="1"/>
    </row>
    <row r="564" spans="1:3" ht="13.5" customHeight="1" x14ac:dyDescent="0.2">
      <c r="A564" s="1"/>
      <c r="B564" s="1"/>
      <c r="C564" s="1"/>
    </row>
    <row r="565" spans="1:3" ht="13.5" customHeight="1" x14ac:dyDescent="0.2">
      <c r="A565" s="1"/>
      <c r="B565" s="1"/>
      <c r="C565" s="1"/>
    </row>
    <row r="566" spans="1:3" ht="13.5" customHeight="1" x14ac:dyDescent="0.2">
      <c r="A566" s="1"/>
      <c r="B566" s="1"/>
      <c r="C566" s="1"/>
    </row>
    <row r="567" spans="1:3" ht="13.5" customHeight="1" x14ac:dyDescent="0.2">
      <c r="A567" s="1"/>
      <c r="B567" s="1"/>
      <c r="C567" s="1"/>
    </row>
    <row r="568" spans="1:3" ht="13.5" customHeight="1" x14ac:dyDescent="0.2">
      <c r="A568" s="1"/>
      <c r="B568" s="1"/>
      <c r="C568" s="1"/>
    </row>
    <row r="569" spans="1:3" ht="13.5" customHeight="1" x14ac:dyDescent="0.2">
      <c r="A569" s="1"/>
      <c r="B569" s="1"/>
      <c r="C569" s="1"/>
    </row>
    <row r="570" spans="1:3" ht="13.5" customHeight="1" x14ac:dyDescent="0.2">
      <c r="A570" s="1"/>
      <c r="B570" s="1"/>
      <c r="C570" s="1"/>
    </row>
    <row r="571" spans="1:3" ht="13.5" customHeight="1" x14ac:dyDescent="0.2">
      <c r="A571" s="1"/>
      <c r="B571" s="1"/>
      <c r="C571" s="1"/>
    </row>
    <row r="572" spans="1:3" ht="13.5" customHeight="1" x14ac:dyDescent="0.2">
      <c r="A572" s="1"/>
      <c r="B572" s="1"/>
      <c r="C572" s="1"/>
    </row>
    <row r="573" spans="1:3" ht="13.5" customHeight="1" x14ac:dyDescent="0.2">
      <c r="A573" s="1"/>
      <c r="B573" s="1"/>
      <c r="C573" s="1"/>
    </row>
    <row r="574" spans="1:3" ht="13.5" customHeight="1" x14ac:dyDescent="0.2">
      <c r="A574" s="1"/>
      <c r="B574" s="1"/>
      <c r="C574" s="1"/>
    </row>
    <row r="575" spans="1:3" ht="13.5" customHeight="1" x14ac:dyDescent="0.2">
      <c r="A575" s="1"/>
      <c r="B575" s="1"/>
      <c r="C575" s="1"/>
    </row>
    <row r="576" spans="1:3" ht="13.5" customHeight="1" x14ac:dyDescent="0.2">
      <c r="A576" s="1"/>
      <c r="B576" s="1"/>
      <c r="C576" s="1"/>
    </row>
    <row r="577" spans="1:3" ht="13.5" customHeight="1" x14ac:dyDescent="0.2">
      <c r="A577" s="1"/>
      <c r="B577" s="1"/>
      <c r="C577" s="1"/>
    </row>
    <row r="578" spans="1:3" ht="13.5" customHeight="1" x14ac:dyDescent="0.2">
      <c r="A578" s="1"/>
      <c r="B578" s="1"/>
      <c r="C578" s="1"/>
    </row>
    <row r="579" spans="1:3" ht="13.5" customHeight="1" x14ac:dyDescent="0.2">
      <c r="A579" s="1"/>
      <c r="B579" s="1"/>
      <c r="C579" s="1"/>
    </row>
    <row r="580" spans="1:3" ht="13.5" customHeight="1" x14ac:dyDescent="0.2">
      <c r="A580" s="1"/>
      <c r="B580" s="1"/>
      <c r="C580" s="1"/>
    </row>
    <row r="581" spans="1:3" ht="13.5" customHeight="1" x14ac:dyDescent="0.2">
      <c r="A581" s="1"/>
      <c r="B581" s="1"/>
      <c r="C581" s="1"/>
    </row>
    <row r="582" spans="1:3" ht="13.5" customHeight="1" x14ac:dyDescent="0.2">
      <c r="A582" s="1"/>
      <c r="B582" s="1"/>
      <c r="C582" s="1"/>
    </row>
    <row r="583" spans="1:3" ht="13.5" customHeight="1" x14ac:dyDescent="0.2">
      <c r="A583" s="1"/>
      <c r="B583" s="1"/>
      <c r="C583" s="1"/>
    </row>
    <row r="584" spans="1:3" ht="13.5" customHeight="1" x14ac:dyDescent="0.2">
      <c r="A584" s="1"/>
      <c r="B584" s="1"/>
      <c r="C584" s="1"/>
    </row>
    <row r="585" spans="1:3" ht="13.5" customHeight="1" x14ac:dyDescent="0.2">
      <c r="A585" s="1"/>
      <c r="B585" s="1"/>
      <c r="C585" s="1"/>
    </row>
    <row r="586" spans="1:3" ht="13.5" customHeight="1" x14ac:dyDescent="0.2">
      <c r="A586" s="1"/>
      <c r="B586" s="1"/>
      <c r="C586" s="1"/>
    </row>
    <row r="587" spans="1:3" ht="13.5" customHeight="1" x14ac:dyDescent="0.2">
      <c r="A587" s="1"/>
      <c r="B587" s="1"/>
      <c r="C587" s="1"/>
    </row>
    <row r="588" spans="1:3" ht="13.5" customHeight="1" x14ac:dyDescent="0.2">
      <c r="A588" s="1"/>
      <c r="B588" s="1"/>
      <c r="C588" s="1"/>
    </row>
    <row r="589" spans="1:3" ht="13.5" customHeight="1" x14ac:dyDescent="0.2">
      <c r="A589" s="1"/>
      <c r="B589" s="1"/>
      <c r="C589" s="1"/>
    </row>
    <row r="590" spans="1:3" ht="13.5" customHeight="1" x14ac:dyDescent="0.2">
      <c r="A590" s="1"/>
      <c r="B590" s="1"/>
      <c r="C590" s="1"/>
    </row>
    <row r="591" spans="1:3" ht="13.5" customHeight="1" x14ac:dyDescent="0.2">
      <c r="A591" s="1"/>
      <c r="B591" s="1"/>
      <c r="C591" s="1"/>
    </row>
    <row r="592" spans="1:3" ht="13.5" customHeight="1" x14ac:dyDescent="0.2">
      <c r="A592" s="1"/>
      <c r="B592" s="1"/>
      <c r="C592" s="1"/>
    </row>
    <row r="593" spans="1:3" ht="13.5" customHeight="1" x14ac:dyDescent="0.2">
      <c r="A593" s="1"/>
      <c r="B593" s="1"/>
      <c r="C593" s="1"/>
    </row>
    <row r="594" spans="1:3" ht="13.5" customHeight="1" x14ac:dyDescent="0.2">
      <c r="A594" s="1"/>
      <c r="B594" s="1"/>
      <c r="C594" s="1"/>
    </row>
    <row r="595" spans="1:3" ht="13.5" customHeight="1" x14ac:dyDescent="0.2">
      <c r="A595" s="1"/>
      <c r="B595" s="1"/>
      <c r="C595" s="1"/>
    </row>
    <row r="596" spans="1:3" ht="13.5" customHeight="1" x14ac:dyDescent="0.2">
      <c r="A596" s="1"/>
      <c r="B596" s="1"/>
      <c r="C596" s="1"/>
    </row>
    <row r="597" spans="1:3" ht="13.5" customHeight="1" x14ac:dyDescent="0.2">
      <c r="A597" s="1"/>
      <c r="B597" s="1"/>
      <c r="C597" s="1"/>
    </row>
    <row r="598" spans="1:3" ht="13.5" customHeight="1" x14ac:dyDescent="0.2">
      <c r="A598" s="1"/>
      <c r="B598" s="1"/>
      <c r="C598" s="1"/>
    </row>
    <row r="599" spans="1:3" ht="13.5" customHeight="1" x14ac:dyDescent="0.2">
      <c r="A599" s="1"/>
      <c r="B599" s="1"/>
      <c r="C599" s="1"/>
    </row>
    <row r="600" spans="1:3" ht="13.5" customHeight="1" x14ac:dyDescent="0.2">
      <c r="A600" s="1"/>
      <c r="B600" s="1"/>
      <c r="C600" s="1"/>
    </row>
    <row r="601" spans="1:3" ht="13.5" customHeight="1" x14ac:dyDescent="0.2">
      <c r="A601" s="1"/>
      <c r="B601" s="1"/>
      <c r="C601" s="1"/>
    </row>
    <row r="602" spans="1:3" ht="13.5" customHeight="1" x14ac:dyDescent="0.2">
      <c r="A602" s="1"/>
      <c r="B602" s="1"/>
      <c r="C602" s="1"/>
    </row>
    <row r="603" spans="1:3" ht="13.5" customHeight="1" x14ac:dyDescent="0.2">
      <c r="A603" s="1"/>
      <c r="B603" s="1"/>
      <c r="C603" s="1"/>
    </row>
    <row r="604" spans="1:3" ht="13.5" customHeight="1" x14ac:dyDescent="0.2">
      <c r="A604" s="1"/>
      <c r="B604" s="1"/>
      <c r="C604" s="1"/>
    </row>
    <row r="605" spans="1:3" ht="13.5" customHeight="1" x14ac:dyDescent="0.2">
      <c r="A605" s="1"/>
      <c r="B605" s="1"/>
      <c r="C605" s="1"/>
    </row>
    <row r="606" spans="1:3" ht="13.5" customHeight="1" x14ac:dyDescent="0.2">
      <c r="A606" s="1"/>
      <c r="B606" s="1"/>
      <c r="C606" s="1"/>
    </row>
    <row r="607" spans="1:3" ht="13.5" customHeight="1" x14ac:dyDescent="0.2">
      <c r="A607" s="1"/>
      <c r="B607" s="1"/>
      <c r="C607" s="1"/>
    </row>
    <row r="608" spans="1:3" ht="13.5" customHeight="1" x14ac:dyDescent="0.2">
      <c r="A608" s="1"/>
      <c r="B608" s="1"/>
      <c r="C608" s="1"/>
    </row>
    <row r="609" spans="1:3" ht="13.5" customHeight="1" x14ac:dyDescent="0.2">
      <c r="A609" s="1"/>
      <c r="B609" s="1"/>
      <c r="C609" s="1"/>
    </row>
    <row r="610" spans="1:3" ht="13.5" customHeight="1" x14ac:dyDescent="0.2">
      <c r="A610" s="1"/>
      <c r="B610" s="1"/>
      <c r="C610" s="1"/>
    </row>
    <row r="611" spans="1:3" ht="13.5" customHeight="1" x14ac:dyDescent="0.2">
      <c r="A611" s="1"/>
      <c r="B611" s="1"/>
      <c r="C611" s="1"/>
    </row>
    <row r="612" spans="1:3" ht="13.5" customHeight="1" x14ac:dyDescent="0.2">
      <c r="A612" s="1"/>
      <c r="B612" s="1"/>
      <c r="C612" s="1"/>
    </row>
    <row r="613" spans="1:3" ht="13.5" customHeight="1" x14ac:dyDescent="0.2">
      <c r="A613" s="1"/>
      <c r="B613" s="1"/>
      <c r="C613" s="1"/>
    </row>
    <row r="614" spans="1:3" ht="13.5" customHeight="1" x14ac:dyDescent="0.2">
      <c r="A614" s="1"/>
      <c r="B614" s="1"/>
      <c r="C614" s="1"/>
    </row>
    <row r="615" spans="1:3" ht="13.5" customHeight="1" x14ac:dyDescent="0.2">
      <c r="A615" s="1"/>
      <c r="B615" s="1"/>
      <c r="C615" s="1"/>
    </row>
    <row r="616" spans="1:3" ht="13.5" customHeight="1" x14ac:dyDescent="0.2">
      <c r="A616" s="1"/>
      <c r="B616" s="1"/>
      <c r="C616" s="1"/>
    </row>
    <row r="617" spans="1:3" ht="13.5" customHeight="1" x14ac:dyDescent="0.2">
      <c r="A617" s="1"/>
      <c r="B617" s="1"/>
      <c r="C617" s="1"/>
    </row>
    <row r="618" spans="1:3" ht="13.5" customHeight="1" x14ac:dyDescent="0.2">
      <c r="A618" s="1"/>
      <c r="B618" s="1"/>
      <c r="C618" s="1"/>
    </row>
    <row r="619" spans="1:3" ht="13.5" customHeight="1" x14ac:dyDescent="0.2">
      <c r="A619" s="1"/>
      <c r="B619" s="1"/>
      <c r="C619" s="1"/>
    </row>
    <row r="620" spans="1:3" ht="13.5" customHeight="1" x14ac:dyDescent="0.2">
      <c r="A620" s="1"/>
      <c r="B620" s="1"/>
      <c r="C620" s="1"/>
    </row>
    <row r="621" spans="1:3" ht="13.5" customHeight="1" x14ac:dyDescent="0.2">
      <c r="A621" s="1"/>
      <c r="B621" s="1"/>
      <c r="C621" s="1"/>
    </row>
    <row r="622" spans="1:3" ht="13.5" customHeight="1" x14ac:dyDescent="0.2">
      <c r="A622" s="1"/>
      <c r="B622" s="1"/>
      <c r="C622" s="1"/>
    </row>
    <row r="623" spans="1:3" ht="13.5" customHeight="1" x14ac:dyDescent="0.2">
      <c r="A623" s="1"/>
      <c r="B623" s="1"/>
      <c r="C623" s="1"/>
    </row>
    <row r="624" spans="1:3" ht="13.5" customHeight="1" x14ac:dyDescent="0.2">
      <c r="A624" s="1"/>
      <c r="B624" s="1"/>
      <c r="C624" s="1"/>
    </row>
    <row r="625" spans="1:3" ht="13.5" customHeight="1" x14ac:dyDescent="0.2">
      <c r="A625" s="1"/>
      <c r="B625" s="1"/>
      <c r="C625" s="1"/>
    </row>
    <row r="626" spans="1:3" ht="13.5" customHeight="1" x14ac:dyDescent="0.2">
      <c r="A626" s="1"/>
      <c r="B626" s="1"/>
      <c r="C626" s="1"/>
    </row>
    <row r="627" spans="1:3" ht="13.5" customHeight="1" x14ac:dyDescent="0.2">
      <c r="A627" s="1"/>
      <c r="B627" s="1"/>
      <c r="C627" s="1"/>
    </row>
    <row r="628" spans="1:3" ht="13.5" customHeight="1" x14ac:dyDescent="0.2">
      <c r="A628" s="1"/>
      <c r="B628" s="1"/>
      <c r="C628" s="1"/>
    </row>
    <row r="629" spans="1:3" ht="13.5" customHeight="1" x14ac:dyDescent="0.2">
      <c r="A629" s="1"/>
      <c r="B629" s="1"/>
      <c r="C629" s="1"/>
    </row>
    <row r="630" spans="1:3" ht="13.5" customHeight="1" x14ac:dyDescent="0.2">
      <c r="A630" s="1"/>
      <c r="B630" s="1"/>
      <c r="C630" s="1"/>
    </row>
    <row r="631" spans="1:3" ht="13.5" customHeight="1" x14ac:dyDescent="0.2">
      <c r="A631" s="1"/>
      <c r="B631" s="1"/>
      <c r="C631" s="1"/>
    </row>
    <row r="632" spans="1:3" ht="13.5" customHeight="1" x14ac:dyDescent="0.2">
      <c r="A632" s="1"/>
      <c r="B632" s="1"/>
      <c r="C632" s="1"/>
    </row>
    <row r="633" spans="1:3" ht="13.5" customHeight="1" x14ac:dyDescent="0.2">
      <c r="A633" s="1"/>
      <c r="B633" s="1"/>
      <c r="C633" s="1"/>
    </row>
    <row r="634" spans="1:3" ht="13.5" customHeight="1" x14ac:dyDescent="0.2">
      <c r="A634" s="1"/>
      <c r="B634" s="1"/>
      <c r="C634" s="1"/>
    </row>
    <row r="635" spans="1:3" ht="13.5" customHeight="1" x14ac:dyDescent="0.2">
      <c r="A635" s="1"/>
      <c r="B635" s="1"/>
      <c r="C635" s="1"/>
    </row>
    <row r="636" spans="1:3" ht="13.5" customHeight="1" x14ac:dyDescent="0.2">
      <c r="A636" s="1"/>
      <c r="B636" s="1"/>
      <c r="C636" s="1"/>
    </row>
    <row r="637" spans="1:3" ht="13.5" customHeight="1" x14ac:dyDescent="0.2">
      <c r="A637" s="1"/>
      <c r="B637" s="1"/>
      <c r="C637" s="1"/>
    </row>
    <row r="638" spans="1:3" ht="13.5" customHeight="1" x14ac:dyDescent="0.2">
      <c r="A638" s="1"/>
      <c r="B638" s="1"/>
      <c r="C638" s="1"/>
    </row>
    <row r="639" spans="1:3" ht="13.5" customHeight="1" x14ac:dyDescent="0.2">
      <c r="A639" s="1"/>
      <c r="B639" s="1"/>
      <c r="C639" s="1"/>
    </row>
    <row r="640" spans="1:3" ht="13.5" customHeight="1" x14ac:dyDescent="0.2">
      <c r="A640" s="1"/>
      <c r="B640" s="1"/>
      <c r="C640" s="1"/>
    </row>
    <row r="641" spans="1:3" ht="13.5" customHeight="1" x14ac:dyDescent="0.2">
      <c r="A641" s="1"/>
      <c r="B641" s="1"/>
      <c r="C641" s="1"/>
    </row>
    <row r="642" spans="1:3" ht="13.5" customHeight="1" x14ac:dyDescent="0.2">
      <c r="A642" s="1"/>
      <c r="B642" s="1"/>
      <c r="C642" s="1"/>
    </row>
    <row r="643" spans="1:3" ht="13.5" customHeight="1" x14ac:dyDescent="0.2">
      <c r="A643" s="1"/>
      <c r="B643" s="1"/>
      <c r="C643" s="1"/>
    </row>
    <row r="644" spans="1:3" ht="13.5" customHeight="1" x14ac:dyDescent="0.2">
      <c r="A644" s="1"/>
      <c r="B644" s="1"/>
      <c r="C644" s="1"/>
    </row>
    <row r="645" spans="1:3" ht="13.5" customHeight="1" x14ac:dyDescent="0.2">
      <c r="A645" s="1"/>
      <c r="B645" s="1"/>
      <c r="C645" s="1"/>
    </row>
    <row r="646" spans="1:3" ht="13.5" customHeight="1" x14ac:dyDescent="0.2">
      <c r="A646" s="1"/>
      <c r="B646" s="1"/>
      <c r="C646" s="1"/>
    </row>
    <row r="647" spans="1:3" ht="13.5" customHeight="1" x14ac:dyDescent="0.2">
      <c r="A647" s="1"/>
      <c r="B647" s="1"/>
      <c r="C647" s="1"/>
    </row>
    <row r="648" spans="1:3" ht="13.5" customHeight="1" x14ac:dyDescent="0.2">
      <c r="A648" s="1"/>
      <c r="B648" s="1"/>
      <c r="C648" s="1"/>
    </row>
    <row r="649" spans="1:3" ht="13.5" customHeight="1" x14ac:dyDescent="0.2">
      <c r="A649" s="1"/>
      <c r="B649" s="1"/>
      <c r="C649" s="1"/>
    </row>
    <row r="650" spans="1:3" ht="13.5" customHeight="1" x14ac:dyDescent="0.2">
      <c r="A650" s="1"/>
      <c r="B650" s="1"/>
      <c r="C650" s="1"/>
    </row>
    <row r="651" spans="1:3" ht="13.5" customHeight="1" x14ac:dyDescent="0.2">
      <c r="A651" s="1"/>
      <c r="B651" s="1"/>
      <c r="C651" s="1"/>
    </row>
    <row r="652" spans="1:3" ht="13.5" customHeight="1" x14ac:dyDescent="0.2">
      <c r="A652" s="1"/>
      <c r="B652" s="1"/>
      <c r="C652" s="1"/>
    </row>
    <row r="653" spans="1:3" ht="13.5" customHeight="1" x14ac:dyDescent="0.2">
      <c r="A653" s="1"/>
      <c r="B653" s="1"/>
      <c r="C653" s="1"/>
    </row>
    <row r="654" spans="1:3" ht="13.5" customHeight="1" x14ac:dyDescent="0.2">
      <c r="A654" s="1"/>
      <c r="B654" s="1"/>
      <c r="C654" s="1"/>
    </row>
    <row r="655" spans="1:3" ht="13.5" customHeight="1" x14ac:dyDescent="0.2">
      <c r="A655" s="1"/>
      <c r="B655" s="1"/>
      <c r="C655" s="1"/>
    </row>
    <row r="656" spans="1:3" ht="13.5" customHeight="1" x14ac:dyDescent="0.2">
      <c r="A656" s="1"/>
      <c r="B656" s="1"/>
      <c r="C656" s="1"/>
    </row>
    <row r="657" spans="1:3" ht="13.5" customHeight="1" x14ac:dyDescent="0.2">
      <c r="A657" s="1"/>
      <c r="B657" s="1"/>
      <c r="C657" s="1"/>
    </row>
    <row r="658" spans="1:3" ht="13.5" customHeight="1" x14ac:dyDescent="0.2">
      <c r="A658" s="1"/>
      <c r="B658" s="1"/>
      <c r="C658" s="1"/>
    </row>
    <row r="659" spans="1:3" ht="13.5" customHeight="1" x14ac:dyDescent="0.2">
      <c r="A659" s="1"/>
      <c r="B659" s="1"/>
      <c r="C659" s="1"/>
    </row>
    <row r="660" spans="1:3" ht="13.5" customHeight="1" x14ac:dyDescent="0.2">
      <c r="A660" s="1"/>
      <c r="B660" s="1"/>
      <c r="C660" s="1"/>
    </row>
    <row r="661" spans="1:3" ht="13.5" customHeight="1" x14ac:dyDescent="0.2">
      <c r="A661" s="1"/>
      <c r="B661" s="1"/>
      <c r="C661" s="1"/>
    </row>
    <row r="662" spans="1:3" ht="13.5" customHeight="1" x14ac:dyDescent="0.2">
      <c r="A662" s="1"/>
      <c r="B662" s="1"/>
      <c r="C662" s="1"/>
    </row>
    <row r="663" spans="1:3" ht="13.5" customHeight="1" x14ac:dyDescent="0.2">
      <c r="A663" s="1"/>
      <c r="B663" s="1"/>
      <c r="C663" s="1"/>
    </row>
    <row r="664" spans="1:3" ht="13.5" customHeight="1" x14ac:dyDescent="0.2">
      <c r="A664" s="1"/>
      <c r="B664" s="1"/>
      <c r="C664" s="1"/>
    </row>
    <row r="665" spans="1:3" ht="13.5" customHeight="1" x14ac:dyDescent="0.2">
      <c r="A665" s="1"/>
      <c r="B665" s="1"/>
      <c r="C665" s="1"/>
    </row>
    <row r="666" spans="1:3" ht="13.5" customHeight="1" x14ac:dyDescent="0.2">
      <c r="A666" s="1"/>
      <c r="B666" s="1"/>
      <c r="C666" s="1"/>
    </row>
    <row r="667" spans="1:3" ht="13.5" customHeight="1" x14ac:dyDescent="0.2">
      <c r="A667" s="1"/>
      <c r="B667" s="1"/>
      <c r="C667" s="1"/>
    </row>
    <row r="668" spans="1:3" ht="13.5" customHeight="1" x14ac:dyDescent="0.2">
      <c r="A668" s="1"/>
      <c r="B668" s="1"/>
      <c r="C668" s="1"/>
    </row>
    <row r="669" spans="1:3" ht="13.5" customHeight="1" x14ac:dyDescent="0.2">
      <c r="A669" s="1"/>
      <c r="B669" s="1"/>
      <c r="C669" s="1"/>
    </row>
    <row r="670" spans="1:3" ht="13.5" customHeight="1" x14ac:dyDescent="0.2">
      <c r="A670" s="1"/>
      <c r="B670" s="1"/>
      <c r="C670" s="1"/>
    </row>
    <row r="671" spans="1:3" ht="13.5" customHeight="1" x14ac:dyDescent="0.2">
      <c r="A671" s="1"/>
      <c r="B671" s="1"/>
      <c r="C671" s="1"/>
    </row>
    <row r="672" spans="1:3" ht="13.5" customHeight="1" x14ac:dyDescent="0.2">
      <c r="A672" s="1"/>
      <c r="B672" s="1"/>
      <c r="C672" s="1"/>
    </row>
    <row r="673" spans="1:3" ht="13.5" customHeight="1" x14ac:dyDescent="0.2">
      <c r="A673" s="1"/>
      <c r="B673" s="1"/>
      <c r="C673" s="1"/>
    </row>
    <row r="674" spans="1:3" ht="13.5" customHeight="1" x14ac:dyDescent="0.2">
      <c r="A674" s="1"/>
      <c r="B674" s="1"/>
      <c r="C674" s="1"/>
    </row>
    <row r="675" spans="1:3" ht="13.5" customHeight="1" x14ac:dyDescent="0.2">
      <c r="A675" s="1"/>
      <c r="B675" s="1"/>
      <c r="C675" s="1"/>
    </row>
    <row r="676" spans="1:3" ht="13.5" customHeight="1" x14ac:dyDescent="0.2">
      <c r="A676" s="1"/>
      <c r="B676" s="1"/>
      <c r="C676" s="1"/>
    </row>
    <row r="677" spans="1:3" ht="13.5" customHeight="1" x14ac:dyDescent="0.2">
      <c r="A677" s="1"/>
      <c r="B677" s="1"/>
      <c r="C677" s="1"/>
    </row>
    <row r="678" spans="1:3" ht="13.5" customHeight="1" x14ac:dyDescent="0.2">
      <c r="A678" s="1"/>
      <c r="B678" s="1"/>
      <c r="C678" s="1"/>
    </row>
    <row r="679" spans="1:3" ht="13.5" customHeight="1" x14ac:dyDescent="0.2">
      <c r="A679" s="1"/>
      <c r="B679" s="1"/>
      <c r="C679" s="1"/>
    </row>
    <row r="680" spans="1:3" ht="13.5" customHeight="1" x14ac:dyDescent="0.2">
      <c r="A680" s="1"/>
      <c r="B680" s="1"/>
      <c r="C680" s="1"/>
    </row>
    <row r="681" spans="1:3" ht="13.5" customHeight="1" x14ac:dyDescent="0.2">
      <c r="A681" s="1"/>
      <c r="B681" s="1"/>
      <c r="C681" s="1"/>
    </row>
    <row r="682" spans="1:3" ht="13.5" customHeight="1" x14ac:dyDescent="0.2">
      <c r="A682" s="1"/>
      <c r="B682" s="1"/>
      <c r="C682" s="1"/>
    </row>
    <row r="683" spans="1:3" ht="13.5" customHeight="1" x14ac:dyDescent="0.2">
      <c r="A683" s="1"/>
      <c r="B683" s="1"/>
      <c r="C683" s="1"/>
    </row>
    <row r="684" spans="1:3" ht="13.5" customHeight="1" x14ac:dyDescent="0.2">
      <c r="A684" s="1"/>
      <c r="B684" s="1"/>
      <c r="C684" s="1"/>
    </row>
    <row r="685" spans="1:3" ht="13.5" customHeight="1" x14ac:dyDescent="0.2">
      <c r="A685" s="1"/>
      <c r="B685" s="1"/>
      <c r="C685" s="1"/>
    </row>
    <row r="686" spans="1:3" ht="13.5" customHeight="1" x14ac:dyDescent="0.2">
      <c r="A686" s="1"/>
      <c r="B686" s="1"/>
      <c r="C686" s="1"/>
    </row>
    <row r="687" spans="1:3" ht="13.5" customHeight="1" x14ac:dyDescent="0.2">
      <c r="A687" s="1"/>
      <c r="B687" s="1"/>
      <c r="C687" s="1"/>
    </row>
    <row r="688" spans="1:3" ht="13.5" customHeight="1" x14ac:dyDescent="0.2">
      <c r="A688" s="1"/>
      <c r="B688" s="1"/>
      <c r="C688" s="1"/>
    </row>
    <row r="689" spans="1:3" ht="13.5" customHeight="1" x14ac:dyDescent="0.2">
      <c r="A689" s="1"/>
      <c r="B689" s="1"/>
      <c r="C689" s="1"/>
    </row>
    <row r="690" spans="1:3" ht="13.5" customHeight="1" x14ac:dyDescent="0.2">
      <c r="A690" s="1"/>
      <c r="B690" s="1"/>
      <c r="C690" s="1"/>
    </row>
    <row r="691" spans="1:3" ht="13.5" customHeight="1" x14ac:dyDescent="0.2">
      <c r="A691" s="1"/>
      <c r="B691" s="1"/>
      <c r="C691" s="1"/>
    </row>
    <row r="692" spans="1:3" ht="13.5" customHeight="1" x14ac:dyDescent="0.2">
      <c r="A692" s="1"/>
      <c r="B692" s="1"/>
      <c r="C692" s="1"/>
    </row>
    <row r="693" spans="1:3" ht="13.5" customHeight="1" x14ac:dyDescent="0.2">
      <c r="A693" s="1"/>
      <c r="B693" s="1"/>
      <c r="C693" s="1"/>
    </row>
    <row r="694" spans="1:3" ht="13.5" customHeight="1" x14ac:dyDescent="0.2">
      <c r="A694" s="1"/>
      <c r="B694" s="1"/>
      <c r="C694" s="1"/>
    </row>
    <row r="695" spans="1:3" ht="13.5" customHeight="1" x14ac:dyDescent="0.2">
      <c r="A695" s="1"/>
      <c r="B695" s="1"/>
      <c r="C695" s="1"/>
    </row>
    <row r="696" spans="1:3" ht="13.5" customHeight="1" x14ac:dyDescent="0.2">
      <c r="A696" s="1"/>
      <c r="B696" s="1"/>
      <c r="C696" s="1"/>
    </row>
    <row r="697" spans="1:3" ht="13.5" customHeight="1" x14ac:dyDescent="0.2">
      <c r="A697" s="1"/>
      <c r="B697" s="1"/>
      <c r="C697" s="1"/>
    </row>
    <row r="698" spans="1:3" ht="13.5" customHeight="1" x14ac:dyDescent="0.2">
      <c r="A698" s="1"/>
      <c r="B698" s="1"/>
      <c r="C698" s="1"/>
    </row>
    <row r="699" spans="1:3" ht="13.5" customHeight="1" x14ac:dyDescent="0.2">
      <c r="A699" s="1"/>
      <c r="B699" s="1"/>
      <c r="C699" s="1"/>
    </row>
    <row r="700" spans="1:3" ht="13.5" customHeight="1" x14ac:dyDescent="0.2">
      <c r="A700" s="1"/>
      <c r="B700" s="1"/>
      <c r="C700" s="1"/>
    </row>
    <row r="701" spans="1:3" ht="13.5" customHeight="1" x14ac:dyDescent="0.2">
      <c r="A701" s="1"/>
      <c r="B701" s="1"/>
      <c r="C701" s="1"/>
    </row>
    <row r="702" spans="1:3" ht="13.5" customHeight="1" x14ac:dyDescent="0.2">
      <c r="A702" s="1"/>
      <c r="B702" s="1"/>
      <c r="C702" s="1"/>
    </row>
    <row r="703" spans="1:3" ht="13.5" customHeight="1" x14ac:dyDescent="0.2">
      <c r="A703" s="1"/>
      <c r="B703" s="1"/>
      <c r="C703" s="1"/>
    </row>
    <row r="704" spans="1:3" ht="13.5" customHeight="1" x14ac:dyDescent="0.2">
      <c r="A704" s="1"/>
      <c r="B704" s="1"/>
      <c r="C704" s="1"/>
    </row>
    <row r="705" spans="1:3" ht="13.5" customHeight="1" x14ac:dyDescent="0.2">
      <c r="A705" s="1"/>
      <c r="B705" s="1"/>
      <c r="C705" s="1"/>
    </row>
    <row r="706" spans="1:3" ht="13.5" customHeight="1" x14ac:dyDescent="0.2">
      <c r="A706" s="1"/>
      <c r="B706" s="1"/>
      <c r="C706" s="1"/>
    </row>
    <row r="707" spans="1:3" ht="13.5" customHeight="1" x14ac:dyDescent="0.2">
      <c r="A707" s="1"/>
      <c r="B707" s="1"/>
      <c r="C707" s="1"/>
    </row>
    <row r="708" spans="1:3" ht="13.5" customHeight="1" x14ac:dyDescent="0.2">
      <c r="A708" s="1"/>
      <c r="B708" s="1"/>
      <c r="C708" s="1"/>
    </row>
    <row r="709" spans="1:3" ht="13.5" customHeight="1" x14ac:dyDescent="0.2">
      <c r="A709" s="1"/>
      <c r="B709" s="1"/>
      <c r="C709" s="1"/>
    </row>
    <row r="710" spans="1:3" ht="13.5" customHeight="1" x14ac:dyDescent="0.2">
      <c r="A710" s="1"/>
      <c r="B710" s="1"/>
      <c r="C710" s="1"/>
    </row>
    <row r="711" spans="1:3" ht="13.5" customHeight="1" x14ac:dyDescent="0.2">
      <c r="A711" s="1"/>
      <c r="B711" s="1"/>
      <c r="C711" s="1"/>
    </row>
    <row r="712" spans="1:3" ht="13.5" customHeight="1" x14ac:dyDescent="0.2">
      <c r="A712" s="1"/>
      <c r="B712" s="1"/>
      <c r="C712" s="1"/>
    </row>
    <row r="713" spans="1:3" ht="13.5" customHeight="1" x14ac:dyDescent="0.2">
      <c r="A713" s="1"/>
      <c r="B713" s="1"/>
      <c r="C713" s="1"/>
    </row>
    <row r="714" spans="1:3" ht="13.5" customHeight="1" x14ac:dyDescent="0.2">
      <c r="A714" s="1"/>
      <c r="B714" s="1"/>
      <c r="C714" s="1"/>
    </row>
    <row r="715" spans="1:3" ht="13.5" customHeight="1" x14ac:dyDescent="0.2">
      <c r="A715" s="1"/>
      <c r="B715" s="1"/>
      <c r="C715" s="1"/>
    </row>
    <row r="716" spans="1:3" ht="13.5" customHeight="1" x14ac:dyDescent="0.2">
      <c r="A716" s="1"/>
      <c r="B716" s="1"/>
      <c r="C716" s="1"/>
    </row>
    <row r="717" spans="1:3" ht="13.5" customHeight="1" x14ac:dyDescent="0.2">
      <c r="A717" s="1"/>
      <c r="B717" s="1"/>
      <c r="C717" s="1"/>
    </row>
    <row r="718" spans="1:3" ht="13.5" customHeight="1" x14ac:dyDescent="0.2">
      <c r="A718" s="1"/>
      <c r="B718" s="1"/>
      <c r="C718" s="1"/>
    </row>
    <row r="719" spans="1:3" ht="13.5" customHeight="1" x14ac:dyDescent="0.2">
      <c r="A719" s="1"/>
      <c r="B719" s="1"/>
      <c r="C719" s="1"/>
    </row>
    <row r="720" spans="1:3" ht="13.5" customHeight="1" x14ac:dyDescent="0.2">
      <c r="A720" s="1"/>
      <c r="B720" s="1"/>
      <c r="C720" s="1"/>
    </row>
    <row r="721" spans="1:3" ht="13.5" customHeight="1" x14ac:dyDescent="0.2">
      <c r="A721" s="1"/>
      <c r="B721" s="1"/>
      <c r="C721" s="1"/>
    </row>
    <row r="722" spans="1:3" ht="13.5" customHeight="1" x14ac:dyDescent="0.2">
      <c r="A722" s="1"/>
      <c r="B722" s="1"/>
      <c r="C722" s="1"/>
    </row>
    <row r="723" spans="1:3" ht="13.5" customHeight="1" x14ac:dyDescent="0.2">
      <c r="A723" s="1"/>
      <c r="B723" s="1"/>
      <c r="C723" s="1"/>
    </row>
    <row r="724" spans="1:3" ht="13.5" customHeight="1" x14ac:dyDescent="0.2">
      <c r="A724" s="1"/>
      <c r="B724" s="1"/>
      <c r="C724" s="1"/>
    </row>
    <row r="725" spans="1:3" ht="13.5" customHeight="1" x14ac:dyDescent="0.2">
      <c r="A725" s="1"/>
      <c r="B725" s="1"/>
      <c r="C725" s="1"/>
    </row>
    <row r="726" spans="1:3" ht="13.5" customHeight="1" x14ac:dyDescent="0.2">
      <c r="A726" s="1"/>
      <c r="B726" s="1"/>
      <c r="C726" s="1"/>
    </row>
    <row r="727" spans="1:3" ht="13.5" customHeight="1" x14ac:dyDescent="0.2">
      <c r="A727" s="1"/>
      <c r="B727" s="1"/>
      <c r="C727" s="1"/>
    </row>
    <row r="728" spans="1:3" ht="13.5" customHeight="1" x14ac:dyDescent="0.2">
      <c r="A728" s="1"/>
      <c r="B728" s="1"/>
      <c r="C728" s="1"/>
    </row>
    <row r="729" spans="1:3" ht="13.5" customHeight="1" x14ac:dyDescent="0.2">
      <c r="A729" s="1"/>
      <c r="B729" s="1"/>
      <c r="C729" s="1"/>
    </row>
    <row r="730" spans="1:3" ht="13.5" customHeight="1" x14ac:dyDescent="0.2">
      <c r="A730" s="1"/>
      <c r="B730" s="1"/>
      <c r="C730" s="1"/>
    </row>
    <row r="731" spans="1:3" ht="13.5" customHeight="1" x14ac:dyDescent="0.2">
      <c r="A731" s="1"/>
      <c r="B731" s="1"/>
      <c r="C731" s="1"/>
    </row>
    <row r="732" spans="1:3" ht="13.5" customHeight="1" x14ac:dyDescent="0.2">
      <c r="A732" s="1"/>
      <c r="B732" s="1"/>
      <c r="C732" s="1"/>
    </row>
    <row r="733" spans="1:3" ht="13.5" customHeight="1" x14ac:dyDescent="0.2">
      <c r="A733" s="1"/>
      <c r="B733" s="1"/>
      <c r="C733" s="1"/>
    </row>
    <row r="734" spans="1:3" ht="13.5" customHeight="1" x14ac:dyDescent="0.2">
      <c r="A734" s="1"/>
      <c r="B734" s="1"/>
      <c r="C734" s="1"/>
    </row>
    <row r="735" spans="1:3" ht="13.5" customHeight="1" x14ac:dyDescent="0.2">
      <c r="A735" s="1"/>
      <c r="B735" s="1"/>
      <c r="C735" s="1"/>
    </row>
    <row r="736" spans="1:3" ht="13.5" customHeight="1" x14ac:dyDescent="0.2">
      <c r="A736" s="1"/>
      <c r="B736" s="1"/>
      <c r="C736" s="1"/>
    </row>
    <row r="737" spans="1:3" ht="13.5" customHeight="1" x14ac:dyDescent="0.2">
      <c r="A737" s="1"/>
      <c r="B737" s="1"/>
      <c r="C737" s="1"/>
    </row>
    <row r="738" spans="1:3" ht="13.5" customHeight="1" x14ac:dyDescent="0.2">
      <c r="A738" s="1"/>
      <c r="B738" s="1"/>
      <c r="C738" s="1"/>
    </row>
    <row r="739" spans="1:3" ht="13.5" customHeight="1" x14ac:dyDescent="0.2">
      <c r="A739" s="1"/>
      <c r="B739" s="1"/>
      <c r="C739" s="1"/>
    </row>
    <row r="740" spans="1:3" ht="13.5" customHeight="1" x14ac:dyDescent="0.2">
      <c r="A740" s="1"/>
      <c r="B740" s="1"/>
      <c r="C740" s="1"/>
    </row>
    <row r="741" spans="1:3" ht="13.5" customHeight="1" x14ac:dyDescent="0.2">
      <c r="A741" s="1"/>
      <c r="B741" s="1"/>
      <c r="C741" s="1"/>
    </row>
    <row r="742" spans="1:3" ht="13.5" customHeight="1" x14ac:dyDescent="0.2">
      <c r="A742" s="1"/>
      <c r="B742" s="1"/>
      <c r="C742" s="1"/>
    </row>
    <row r="743" spans="1:3" ht="13.5" customHeight="1" x14ac:dyDescent="0.2">
      <c r="A743" s="1"/>
      <c r="B743" s="1"/>
      <c r="C743" s="1"/>
    </row>
    <row r="744" spans="1:3" ht="13.5" customHeight="1" x14ac:dyDescent="0.2">
      <c r="A744" s="1"/>
      <c r="B744" s="1"/>
      <c r="C744" s="1"/>
    </row>
    <row r="745" spans="1:3" ht="13.5" customHeight="1" x14ac:dyDescent="0.2">
      <c r="A745" s="1"/>
      <c r="B745" s="1"/>
      <c r="C745" s="1"/>
    </row>
    <row r="746" spans="1:3" ht="13.5" customHeight="1" x14ac:dyDescent="0.2">
      <c r="A746" s="1"/>
      <c r="B746" s="1"/>
      <c r="C746" s="1"/>
    </row>
    <row r="747" spans="1:3" ht="13.5" customHeight="1" x14ac:dyDescent="0.2">
      <c r="A747" s="1"/>
      <c r="B747" s="1"/>
      <c r="C747" s="1"/>
    </row>
    <row r="748" spans="1:3" ht="13.5" customHeight="1" x14ac:dyDescent="0.2">
      <c r="A748" s="1"/>
      <c r="B748" s="1"/>
      <c r="C748" s="1"/>
    </row>
    <row r="749" spans="1:3" ht="13.5" customHeight="1" x14ac:dyDescent="0.2">
      <c r="A749" s="1"/>
      <c r="B749" s="1"/>
      <c r="C749" s="1"/>
    </row>
    <row r="750" spans="1:3" ht="13.5" customHeight="1" x14ac:dyDescent="0.2">
      <c r="A750" s="1"/>
      <c r="B750" s="1"/>
      <c r="C750" s="1"/>
    </row>
    <row r="751" spans="1:3" ht="13.5" customHeight="1" x14ac:dyDescent="0.2">
      <c r="A751" s="1"/>
      <c r="B751" s="1"/>
      <c r="C751" s="1"/>
    </row>
    <row r="752" spans="1:3" ht="13.5" customHeight="1" x14ac:dyDescent="0.2">
      <c r="A752" s="1"/>
      <c r="B752" s="1"/>
      <c r="C752" s="1"/>
    </row>
    <row r="753" spans="1:3" ht="13.5" customHeight="1" x14ac:dyDescent="0.2">
      <c r="A753" s="1"/>
      <c r="B753" s="1"/>
      <c r="C753" s="1"/>
    </row>
    <row r="754" spans="1:3" ht="13.5" customHeight="1" x14ac:dyDescent="0.2">
      <c r="A754" s="1"/>
      <c r="B754" s="1"/>
      <c r="C754" s="1"/>
    </row>
    <row r="755" spans="1:3" ht="13.5" customHeight="1" x14ac:dyDescent="0.2">
      <c r="A755" s="1"/>
      <c r="B755" s="1"/>
      <c r="C755" s="1"/>
    </row>
    <row r="756" spans="1:3" ht="13.5" customHeight="1" x14ac:dyDescent="0.2">
      <c r="A756" s="1"/>
      <c r="B756" s="1"/>
      <c r="C756" s="1"/>
    </row>
    <row r="757" spans="1:3" ht="13.5" customHeight="1" x14ac:dyDescent="0.2">
      <c r="A757" s="1"/>
      <c r="B757" s="1"/>
      <c r="C757" s="1"/>
    </row>
    <row r="758" spans="1:3" ht="13.5" customHeight="1" x14ac:dyDescent="0.2">
      <c r="A758" s="1"/>
      <c r="B758" s="1"/>
      <c r="C758" s="1"/>
    </row>
    <row r="759" spans="1:3" ht="13.5" customHeight="1" x14ac:dyDescent="0.2">
      <c r="A759" s="1"/>
      <c r="B759" s="1"/>
      <c r="C759" s="1"/>
    </row>
    <row r="760" spans="1:3" ht="13.5" customHeight="1" x14ac:dyDescent="0.2">
      <c r="A760" s="1"/>
      <c r="B760" s="1"/>
      <c r="C760" s="1"/>
    </row>
    <row r="761" spans="1:3" ht="13.5" customHeight="1" x14ac:dyDescent="0.2">
      <c r="A761" s="1"/>
      <c r="B761" s="1"/>
      <c r="C761" s="1"/>
    </row>
    <row r="762" spans="1:3" ht="13.5" customHeight="1" x14ac:dyDescent="0.2">
      <c r="A762" s="1"/>
      <c r="B762" s="1"/>
      <c r="C762" s="1"/>
    </row>
    <row r="763" spans="1:3" ht="13.5" customHeight="1" x14ac:dyDescent="0.2">
      <c r="A763" s="1"/>
      <c r="B763" s="1"/>
      <c r="C763" s="1"/>
    </row>
    <row r="764" spans="1:3" ht="13.5" customHeight="1" x14ac:dyDescent="0.2">
      <c r="A764" s="1"/>
      <c r="B764" s="1"/>
      <c r="C764" s="1"/>
    </row>
    <row r="765" spans="1:3" ht="13.5" customHeight="1" x14ac:dyDescent="0.2">
      <c r="A765" s="1"/>
      <c r="B765" s="1"/>
      <c r="C765" s="1"/>
    </row>
    <row r="766" spans="1:3" ht="13.5" customHeight="1" x14ac:dyDescent="0.2">
      <c r="A766" s="1"/>
      <c r="B766" s="1"/>
      <c r="C766" s="1"/>
    </row>
    <row r="767" spans="1:3" ht="13.5" customHeight="1" x14ac:dyDescent="0.2">
      <c r="A767" s="1"/>
      <c r="B767" s="1"/>
      <c r="C767" s="1"/>
    </row>
    <row r="768" spans="1:3" ht="13.5" customHeight="1" x14ac:dyDescent="0.2">
      <c r="A768" s="1"/>
      <c r="B768" s="1"/>
      <c r="C768" s="1"/>
    </row>
    <row r="769" spans="1:3" ht="13.5" customHeight="1" x14ac:dyDescent="0.2">
      <c r="A769" s="1"/>
      <c r="B769" s="1"/>
      <c r="C769" s="1"/>
    </row>
    <row r="770" spans="1:3" ht="13.5" customHeight="1" x14ac:dyDescent="0.2">
      <c r="A770" s="1"/>
      <c r="B770" s="1"/>
      <c r="C770" s="1"/>
    </row>
    <row r="771" spans="1:3" ht="13.5" customHeight="1" x14ac:dyDescent="0.2">
      <c r="A771" s="1"/>
      <c r="B771" s="1"/>
      <c r="C771" s="1"/>
    </row>
    <row r="772" spans="1:3" ht="13.5" customHeight="1" x14ac:dyDescent="0.2">
      <c r="A772" s="1"/>
      <c r="B772" s="1"/>
      <c r="C772" s="1"/>
    </row>
    <row r="773" spans="1:3" ht="13.5" customHeight="1" x14ac:dyDescent="0.2">
      <c r="A773" s="1"/>
      <c r="B773" s="1"/>
      <c r="C773" s="1"/>
    </row>
    <row r="774" spans="1:3" ht="13.5" customHeight="1" x14ac:dyDescent="0.2">
      <c r="A774" s="1"/>
      <c r="B774" s="1"/>
      <c r="C774" s="1"/>
    </row>
    <row r="775" spans="1:3" ht="13.5" customHeight="1" x14ac:dyDescent="0.2">
      <c r="A775" s="1"/>
      <c r="B775" s="1"/>
      <c r="C775" s="1"/>
    </row>
    <row r="776" spans="1:3" ht="13.5" customHeight="1" x14ac:dyDescent="0.2">
      <c r="A776" s="1"/>
      <c r="B776" s="1"/>
      <c r="C776" s="1"/>
    </row>
    <row r="777" spans="1:3" ht="13.5" customHeight="1" x14ac:dyDescent="0.2">
      <c r="A777" s="1"/>
      <c r="B777" s="1"/>
      <c r="C777" s="1"/>
    </row>
    <row r="778" spans="1:3" ht="13.5" customHeight="1" x14ac:dyDescent="0.2">
      <c r="A778" s="1"/>
      <c r="B778" s="1"/>
      <c r="C778" s="1"/>
    </row>
    <row r="779" spans="1:3" ht="13.5" customHeight="1" x14ac:dyDescent="0.2">
      <c r="A779" s="1"/>
      <c r="B779" s="1"/>
      <c r="C779" s="1"/>
    </row>
    <row r="780" spans="1:3" ht="13.5" customHeight="1" x14ac:dyDescent="0.2">
      <c r="A780" s="1"/>
      <c r="B780" s="1"/>
      <c r="C780" s="1"/>
    </row>
    <row r="781" spans="1:3" ht="13.5" customHeight="1" x14ac:dyDescent="0.2">
      <c r="A781" s="1"/>
      <c r="B781" s="1"/>
      <c r="C781" s="1"/>
    </row>
    <row r="782" spans="1:3" ht="13.5" customHeight="1" x14ac:dyDescent="0.2">
      <c r="A782" s="1"/>
      <c r="B782" s="1"/>
      <c r="C782" s="1"/>
    </row>
    <row r="783" spans="1:3" ht="13.5" customHeight="1" x14ac:dyDescent="0.2">
      <c r="A783" s="1"/>
      <c r="B783" s="1"/>
      <c r="C783" s="1"/>
    </row>
    <row r="784" spans="1:3" ht="13.5" customHeight="1" x14ac:dyDescent="0.2">
      <c r="A784" s="1"/>
      <c r="B784" s="1"/>
      <c r="C784" s="1"/>
    </row>
    <row r="785" spans="1:3" ht="13.5" customHeight="1" x14ac:dyDescent="0.2">
      <c r="A785" s="1"/>
      <c r="B785" s="1"/>
      <c r="C785" s="1"/>
    </row>
    <row r="786" spans="1:3" ht="13.5" customHeight="1" x14ac:dyDescent="0.2">
      <c r="A786" s="1"/>
      <c r="B786" s="1"/>
      <c r="C786" s="1"/>
    </row>
    <row r="787" spans="1:3" ht="13.5" customHeight="1" x14ac:dyDescent="0.2">
      <c r="A787" s="1"/>
      <c r="B787" s="1"/>
      <c r="C787" s="1"/>
    </row>
    <row r="788" spans="1:3" ht="13.5" customHeight="1" x14ac:dyDescent="0.2">
      <c r="A788" s="1"/>
      <c r="B788" s="1"/>
      <c r="C788" s="1"/>
    </row>
    <row r="789" spans="1:3" ht="13.5" customHeight="1" x14ac:dyDescent="0.2">
      <c r="A789" s="1"/>
      <c r="B789" s="1"/>
      <c r="C789" s="1"/>
    </row>
    <row r="790" spans="1:3" ht="13.5" customHeight="1" x14ac:dyDescent="0.2">
      <c r="A790" s="1"/>
      <c r="B790" s="1"/>
      <c r="C790" s="1"/>
    </row>
    <row r="791" spans="1:3" ht="13.5" customHeight="1" x14ac:dyDescent="0.2">
      <c r="A791" s="1"/>
      <c r="B791" s="1"/>
      <c r="C791" s="1"/>
    </row>
    <row r="792" spans="1:3" ht="13.5" customHeight="1" x14ac:dyDescent="0.2">
      <c r="A792" s="1"/>
      <c r="B792" s="1"/>
      <c r="C792" s="1"/>
    </row>
    <row r="793" spans="1:3" ht="13.5" customHeight="1" x14ac:dyDescent="0.2">
      <c r="A793" s="1"/>
      <c r="B793" s="1"/>
      <c r="C793" s="1"/>
    </row>
    <row r="794" spans="1:3" ht="13.5" customHeight="1" x14ac:dyDescent="0.2">
      <c r="A794" s="1"/>
      <c r="B794" s="1"/>
      <c r="C794" s="1"/>
    </row>
    <row r="795" spans="1:3" ht="13.5" customHeight="1" x14ac:dyDescent="0.2">
      <c r="A795" s="1"/>
      <c r="B795" s="1"/>
      <c r="C795" s="1"/>
    </row>
    <row r="796" spans="1:3" ht="13.5" customHeight="1" x14ac:dyDescent="0.2">
      <c r="A796" s="1"/>
      <c r="B796" s="1"/>
      <c r="C796" s="1"/>
    </row>
    <row r="797" spans="1:3" ht="13.5" customHeight="1" x14ac:dyDescent="0.2">
      <c r="A797" s="1"/>
      <c r="B797" s="1"/>
      <c r="C797" s="1"/>
    </row>
    <row r="798" spans="1:3" ht="13.5" customHeight="1" x14ac:dyDescent="0.2">
      <c r="A798" s="1"/>
      <c r="B798" s="1"/>
      <c r="C798" s="1"/>
    </row>
    <row r="799" spans="1:3" ht="13.5" customHeight="1" x14ac:dyDescent="0.2">
      <c r="A799" s="1"/>
      <c r="B799" s="1"/>
      <c r="C799" s="1"/>
    </row>
    <row r="800" spans="1:3" ht="13.5" customHeight="1" x14ac:dyDescent="0.2">
      <c r="A800" s="1"/>
      <c r="B800" s="1"/>
      <c r="C800" s="1"/>
    </row>
    <row r="801" spans="1:3" ht="13.5" customHeight="1" x14ac:dyDescent="0.2">
      <c r="A801" s="1"/>
      <c r="B801" s="1"/>
      <c r="C801" s="1"/>
    </row>
    <row r="802" spans="1:3" ht="13.5" customHeight="1" x14ac:dyDescent="0.2">
      <c r="A802" s="1"/>
      <c r="B802" s="1"/>
      <c r="C802" s="1"/>
    </row>
    <row r="803" spans="1:3" ht="13.5" customHeight="1" x14ac:dyDescent="0.2">
      <c r="A803" s="1"/>
      <c r="B803" s="1"/>
      <c r="C803" s="1"/>
    </row>
    <row r="804" spans="1:3" ht="13.5" customHeight="1" x14ac:dyDescent="0.2">
      <c r="A804" s="1"/>
      <c r="B804" s="1"/>
      <c r="C804" s="1"/>
    </row>
    <row r="805" spans="1:3" ht="13.5" customHeight="1" x14ac:dyDescent="0.2">
      <c r="A805" s="1"/>
      <c r="B805" s="1"/>
      <c r="C805" s="1"/>
    </row>
    <row r="806" spans="1:3" ht="13.5" customHeight="1" x14ac:dyDescent="0.2">
      <c r="A806" s="1"/>
      <c r="B806" s="1"/>
      <c r="C806" s="1"/>
    </row>
    <row r="807" spans="1:3" ht="13.5" customHeight="1" x14ac:dyDescent="0.2">
      <c r="A807" s="1"/>
      <c r="B807" s="1"/>
      <c r="C807" s="1"/>
    </row>
    <row r="808" spans="1:3" ht="13.5" customHeight="1" x14ac:dyDescent="0.2">
      <c r="A808" s="1"/>
      <c r="B808" s="1"/>
      <c r="C808" s="1"/>
    </row>
    <row r="809" spans="1:3" ht="13.5" customHeight="1" x14ac:dyDescent="0.2">
      <c r="A809" s="1"/>
      <c r="B809" s="1"/>
      <c r="C809" s="1"/>
    </row>
    <row r="810" spans="1:3" ht="13.5" customHeight="1" x14ac:dyDescent="0.2">
      <c r="A810" s="1"/>
      <c r="B810" s="1"/>
      <c r="C810" s="1"/>
    </row>
    <row r="811" spans="1:3" ht="13.5" customHeight="1" x14ac:dyDescent="0.2">
      <c r="A811" s="1"/>
      <c r="B811" s="1"/>
      <c r="C811" s="1"/>
    </row>
    <row r="812" spans="1:3" ht="13.5" customHeight="1" x14ac:dyDescent="0.2">
      <c r="A812" s="1"/>
      <c r="B812" s="1"/>
      <c r="C812" s="1"/>
    </row>
    <row r="813" spans="1:3" ht="13.5" customHeight="1" x14ac:dyDescent="0.2">
      <c r="A813" s="1"/>
      <c r="B813" s="1"/>
      <c r="C813" s="1"/>
    </row>
    <row r="814" spans="1:3" ht="13.5" customHeight="1" x14ac:dyDescent="0.2">
      <c r="A814" s="1"/>
      <c r="B814" s="1"/>
      <c r="C814" s="1"/>
    </row>
    <row r="815" spans="1:3" ht="13.5" customHeight="1" x14ac:dyDescent="0.2">
      <c r="A815" s="1"/>
      <c r="B815" s="1"/>
      <c r="C815" s="1"/>
    </row>
    <row r="816" spans="1:3" ht="13.5" customHeight="1" x14ac:dyDescent="0.2">
      <c r="A816" s="1"/>
      <c r="B816" s="1"/>
      <c r="C816" s="1"/>
    </row>
    <row r="817" spans="1:3" ht="13.5" customHeight="1" x14ac:dyDescent="0.2">
      <c r="A817" s="1"/>
      <c r="B817" s="1"/>
      <c r="C817" s="1"/>
    </row>
    <row r="818" spans="1:3" ht="13.5" customHeight="1" x14ac:dyDescent="0.2">
      <c r="A818" s="1"/>
      <c r="B818" s="1"/>
      <c r="C818" s="1"/>
    </row>
    <row r="819" spans="1:3" ht="13.5" customHeight="1" x14ac:dyDescent="0.2">
      <c r="A819" s="1"/>
      <c r="B819" s="1"/>
      <c r="C819" s="1"/>
    </row>
    <row r="820" spans="1:3" ht="13.5" customHeight="1" x14ac:dyDescent="0.2">
      <c r="A820" s="1"/>
      <c r="B820" s="1"/>
      <c r="C820" s="1"/>
    </row>
    <row r="821" spans="1:3" ht="13.5" customHeight="1" x14ac:dyDescent="0.2">
      <c r="A821" s="1"/>
      <c r="B821" s="1"/>
      <c r="C821" s="1"/>
    </row>
    <row r="822" spans="1:3" ht="13.5" customHeight="1" x14ac:dyDescent="0.2">
      <c r="A822" s="1"/>
      <c r="B822" s="1"/>
      <c r="C822" s="1"/>
    </row>
    <row r="823" spans="1:3" ht="13.5" customHeight="1" x14ac:dyDescent="0.2">
      <c r="A823" s="1"/>
      <c r="B823" s="1"/>
      <c r="C823" s="1"/>
    </row>
    <row r="824" spans="1:3" ht="13.5" customHeight="1" x14ac:dyDescent="0.2">
      <c r="A824" s="1"/>
      <c r="B824" s="1"/>
      <c r="C824" s="1"/>
    </row>
    <row r="825" spans="1:3" ht="13.5" customHeight="1" x14ac:dyDescent="0.2">
      <c r="A825" s="1"/>
      <c r="B825" s="1"/>
      <c r="C825" s="1"/>
    </row>
    <row r="826" spans="1:3" ht="13.5" customHeight="1" x14ac:dyDescent="0.2">
      <c r="A826" s="1"/>
      <c r="B826" s="1"/>
      <c r="C826" s="1"/>
    </row>
    <row r="827" spans="1:3" ht="13.5" customHeight="1" x14ac:dyDescent="0.2">
      <c r="A827" s="1"/>
      <c r="B827" s="1"/>
      <c r="C827" s="1"/>
    </row>
    <row r="828" spans="1:3" ht="13.5" customHeight="1" x14ac:dyDescent="0.2">
      <c r="A828" s="1"/>
      <c r="B828" s="1"/>
      <c r="C828" s="1"/>
    </row>
    <row r="829" spans="1:3" ht="13.5" customHeight="1" x14ac:dyDescent="0.2">
      <c r="A829" s="1"/>
      <c r="B829" s="1"/>
      <c r="C829" s="1"/>
    </row>
    <row r="830" spans="1:3" ht="13.5" customHeight="1" x14ac:dyDescent="0.2">
      <c r="A830" s="1"/>
      <c r="B830" s="1"/>
      <c r="C830" s="1"/>
    </row>
    <row r="831" spans="1:3" ht="13.5" customHeight="1" x14ac:dyDescent="0.2">
      <c r="A831" s="1"/>
      <c r="B831" s="1"/>
      <c r="C831" s="1"/>
    </row>
    <row r="832" spans="1:3" ht="13.5" customHeight="1" x14ac:dyDescent="0.2">
      <c r="A832" s="1"/>
      <c r="B832" s="1"/>
      <c r="C832" s="1"/>
    </row>
    <row r="833" spans="1:3" ht="13.5" customHeight="1" x14ac:dyDescent="0.2">
      <c r="A833" s="1"/>
      <c r="B833" s="1"/>
      <c r="C833" s="1"/>
    </row>
    <row r="834" spans="1:3" ht="13.5" customHeight="1" x14ac:dyDescent="0.2">
      <c r="A834" s="1"/>
      <c r="B834" s="1"/>
      <c r="C834" s="1"/>
    </row>
    <row r="835" spans="1:3" ht="13.5" customHeight="1" x14ac:dyDescent="0.2">
      <c r="A835" s="1"/>
      <c r="B835" s="1"/>
      <c r="C835" s="1"/>
    </row>
    <row r="836" spans="1:3" ht="13.5" customHeight="1" x14ac:dyDescent="0.2">
      <c r="A836" s="1"/>
      <c r="B836" s="1"/>
      <c r="C836" s="1"/>
    </row>
    <row r="837" spans="1:3" ht="13.5" customHeight="1" x14ac:dyDescent="0.2">
      <c r="A837" s="1"/>
      <c r="B837" s="1"/>
      <c r="C837" s="1"/>
    </row>
    <row r="838" spans="1:3" ht="13.5" customHeight="1" x14ac:dyDescent="0.2">
      <c r="A838" s="1"/>
      <c r="B838" s="1"/>
      <c r="C838" s="1"/>
    </row>
    <row r="839" spans="1:3" ht="13.5" customHeight="1" x14ac:dyDescent="0.2">
      <c r="A839" s="1"/>
      <c r="B839" s="1"/>
      <c r="C839" s="1"/>
    </row>
    <row r="840" spans="1:3" ht="13.5" customHeight="1" x14ac:dyDescent="0.2">
      <c r="A840" s="1"/>
      <c r="B840" s="1"/>
      <c r="C840" s="1"/>
    </row>
    <row r="841" spans="1:3" ht="13.5" customHeight="1" x14ac:dyDescent="0.2">
      <c r="A841" s="1"/>
      <c r="B841" s="1"/>
      <c r="C841" s="1"/>
    </row>
    <row r="842" spans="1:3" ht="13.5" customHeight="1" x14ac:dyDescent="0.2">
      <c r="A842" s="1"/>
      <c r="B842" s="1"/>
      <c r="C842" s="1"/>
    </row>
    <row r="843" spans="1:3" ht="13.5" customHeight="1" x14ac:dyDescent="0.2">
      <c r="A843" s="1"/>
      <c r="B843" s="1"/>
      <c r="C843" s="1"/>
    </row>
    <row r="844" spans="1:3" ht="13.5" customHeight="1" x14ac:dyDescent="0.2">
      <c r="A844" s="1"/>
      <c r="B844" s="1"/>
      <c r="C844" s="1"/>
    </row>
    <row r="845" spans="1:3" ht="13.5" customHeight="1" x14ac:dyDescent="0.2">
      <c r="A845" s="1"/>
      <c r="B845" s="1"/>
      <c r="C845" s="1"/>
    </row>
    <row r="846" spans="1:3" ht="13.5" customHeight="1" x14ac:dyDescent="0.2">
      <c r="A846" s="1"/>
      <c r="B846" s="1"/>
      <c r="C846" s="1"/>
    </row>
    <row r="847" spans="1:3" ht="13.5" customHeight="1" x14ac:dyDescent="0.2">
      <c r="A847" s="1"/>
      <c r="B847" s="1"/>
      <c r="C847" s="1"/>
    </row>
    <row r="848" spans="1:3" ht="13.5" customHeight="1" x14ac:dyDescent="0.2">
      <c r="A848" s="1"/>
      <c r="B848" s="1"/>
      <c r="C848" s="1"/>
    </row>
    <row r="849" spans="1:3" ht="13.5" customHeight="1" x14ac:dyDescent="0.2">
      <c r="A849" s="1"/>
      <c r="B849" s="1"/>
      <c r="C849" s="1"/>
    </row>
    <row r="850" spans="1:3" ht="13.5" customHeight="1" x14ac:dyDescent="0.2">
      <c r="A850" s="1"/>
      <c r="B850" s="1"/>
      <c r="C850" s="1"/>
    </row>
    <row r="851" spans="1:3" ht="13.5" customHeight="1" x14ac:dyDescent="0.2">
      <c r="A851" s="1"/>
      <c r="B851" s="1"/>
      <c r="C851" s="1"/>
    </row>
    <row r="852" spans="1:3" ht="13.5" customHeight="1" x14ac:dyDescent="0.2">
      <c r="A852" s="1"/>
      <c r="B852" s="1"/>
      <c r="C852" s="1"/>
    </row>
    <row r="853" spans="1:3" ht="13.5" customHeight="1" x14ac:dyDescent="0.2">
      <c r="A853" s="1"/>
      <c r="B853" s="1"/>
      <c r="C853" s="1"/>
    </row>
    <row r="854" spans="1:3" ht="13.5" customHeight="1" x14ac:dyDescent="0.2">
      <c r="A854" s="1"/>
      <c r="B854" s="1"/>
      <c r="C854" s="1"/>
    </row>
    <row r="855" spans="1:3" ht="13.5" customHeight="1" x14ac:dyDescent="0.2">
      <c r="A855" s="1"/>
      <c r="B855" s="1"/>
      <c r="C855" s="1"/>
    </row>
    <row r="856" spans="1:3" ht="13.5" customHeight="1" x14ac:dyDescent="0.2">
      <c r="A856" s="1"/>
      <c r="B856" s="1"/>
      <c r="C856" s="1"/>
    </row>
    <row r="857" spans="1:3" ht="13.5" customHeight="1" x14ac:dyDescent="0.2">
      <c r="A857" s="1"/>
      <c r="B857" s="1"/>
      <c r="C857" s="1"/>
    </row>
    <row r="858" spans="1:3" ht="13.5" customHeight="1" x14ac:dyDescent="0.2">
      <c r="A858" s="1"/>
      <c r="B858" s="1"/>
      <c r="C858" s="1"/>
    </row>
    <row r="859" spans="1:3" ht="13.5" customHeight="1" x14ac:dyDescent="0.2">
      <c r="A859" s="1"/>
      <c r="B859" s="1"/>
      <c r="C859" s="1"/>
    </row>
    <row r="860" spans="1:3" ht="13.5" customHeight="1" x14ac:dyDescent="0.2">
      <c r="A860" s="1"/>
      <c r="B860" s="1"/>
      <c r="C860" s="1"/>
    </row>
    <row r="861" spans="1:3" ht="13.5" customHeight="1" x14ac:dyDescent="0.2">
      <c r="A861" s="1"/>
      <c r="B861" s="1"/>
      <c r="C861" s="1"/>
    </row>
    <row r="862" spans="1:3" ht="13.5" customHeight="1" x14ac:dyDescent="0.2">
      <c r="A862" s="1"/>
      <c r="B862" s="1"/>
      <c r="C862" s="1"/>
    </row>
    <row r="863" spans="1:3" ht="13.5" customHeight="1" x14ac:dyDescent="0.2">
      <c r="A863" s="1"/>
      <c r="B863" s="1"/>
      <c r="C863" s="1"/>
    </row>
    <row r="864" spans="1:3" ht="13.5" customHeight="1" x14ac:dyDescent="0.2">
      <c r="A864" s="1"/>
      <c r="B864" s="1"/>
      <c r="C864" s="1"/>
    </row>
    <row r="865" spans="1:3" ht="13.5" customHeight="1" x14ac:dyDescent="0.2">
      <c r="A865" s="1"/>
      <c r="B865" s="1"/>
      <c r="C865" s="1"/>
    </row>
    <row r="866" spans="1:3" ht="13.5" customHeight="1" x14ac:dyDescent="0.2">
      <c r="A866" s="1"/>
      <c r="B866" s="1"/>
      <c r="C866" s="1"/>
    </row>
    <row r="867" spans="1:3" ht="13.5" customHeight="1" x14ac:dyDescent="0.2">
      <c r="A867" s="1"/>
      <c r="B867" s="1"/>
      <c r="C867" s="1"/>
    </row>
    <row r="868" spans="1:3" ht="13.5" customHeight="1" x14ac:dyDescent="0.2">
      <c r="A868" s="1"/>
      <c r="B868" s="1"/>
      <c r="C868" s="1"/>
    </row>
    <row r="869" spans="1:3" ht="13.5" customHeight="1" x14ac:dyDescent="0.2">
      <c r="A869" s="1"/>
      <c r="B869" s="1"/>
      <c r="C869" s="1"/>
    </row>
    <row r="870" spans="1:3" ht="13.5" customHeight="1" x14ac:dyDescent="0.2">
      <c r="A870" s="1"/>
      <c r="B870" s="1"/>
      <c r="C870" s="1"/>
    </row>
    <row r="871" spans="1:3" ht="13.5" customHeight="1" x14ac:dyDescent="0.2">
      <c r="A871" s="1"/>
      <c r="B871" s="1"/>
      <c r="C871" s="1"/>
    </row>
    <row r="872" spans="1:3" ht="13.5" customHeight="1" x14ac:dyDescent="0.2">
      <c r="A872" s="1"/>
      <c r="B872" s="1"/>
      <c r="C872" s="1"/>
    </row>
    <row r="873" spans="1:3" ht="13.5" customHeight="1" x14ac:dyDescent="0.2">
      <c r="A873" s="1"/>
      <c r="B873" s="1"/>
      <c r="C873" s="1"/>
    </row>
    <row r="874" spans="1:3" ht="13.5" customHeight="1" x14ac:dyDescent="0.2">
      <c r="A874" s="1"/>
      <c r="B874" s="1"/>
      <c r="C874" s="1"/>
    </row>
    <row r="875" spans="1:3" ht="13.5" customHeight="1" x14ac:dyDescent="0.2">
      <c r="A875" s="1"/>
      <c r="B875" s="1"/>
      <c r="C875" s="1"/>
    </row>
    <row r="876" spans="1:3" ht="13.5" customHeight="1" x14ac:dyDescent="0.2">
      <c r="A876" s="1"/>
      <c r="B876" s="1"/>
      <c r="C876" s="1"/>
    </row>
    <row r="877" spans="1:3" ht="13.5" customHeight="1" x14ac:dyDescent="0.2">
      <c r="A877" s="1"/>
      <c r="B877" s="1"/>
      <c r="C877" s="1"/>
    </row>
    <row r="878" spans="1:3" ht="13.5" customHeight="1" x14ac:dyDescent="0.2">
      <c r="A878" s="1"/>
      <c r="B878" s="1"/>
      <c r="C878" s="1"/>
    </row>
    <row r="879" spans="1:3" ht="13.5" customHeight="1" x14ac:dyDescent="0.2">
      <c r="A879" s="1"/>
      <c r="B879" s="1"/>
      <c r="C879" s="1"/>
    </row>
    <row r="880" spans="1:3" ht="13.5" customHeight="1" x14ac:dyDescent="0.2">
      <c r="A880" s="1"/>
      <c r="B880" s="1"/>
      <c r="C880" s="1"/>
    </row>
    <row r="881" spans="1:3" ht="13.5" customHeight="1" x14ac:dyDescent="0.2">
      <c r="A881" s="1"/>
      <c r="B881" s="1"/>
      <c r="C881" s="1"/>
    </row>
    <row r="882" spans="1:3" ht="13.5" customHeight="1" x14ac:dyDescent="0.2">
      <c r="A882" s="1"/>
      <c r="B882" s="1"/>
      <c r="C882" s="1"/>
    </row>
    <row r="883" spans="1:3" ht="13.5" customHeight="1" x14ac:dyDescent="0.2">
      <c r="A883" s="1"/>
      <c r="B883" s="1"/>
      <c r="C883" s="1"/>
    </row>
    <row r="884" spans="1:3" ht="13.5" customHeight="1" x14ac:dyDescent="0.2">
      <c r="A884" s="1"/>
      <c r="B884" s="1"/>
      <c r="C884" s="1"/>
    </row>
    <row r="885" spans="1:3" ht="13.5" customHeight="1" x14ac:dyDescent="0.2">
      <c r="A885" s="1"/>
      <c r="B885" s="1"/>
      <c r="C885" s="1"/>
    </row>
    <row r="886" spans="1:3" ht="13.5" customHeight="1" x14ac:dyDescent="0.2">
      <c r="A886" s="1"/>
      <c r="B886" s="1"/>
      <c r="C886" s="1"/>
    </row>
    <row r="887" spans="1:3" ht="13.5" customHeight="1" x14ac:dyDescent="0.2">
      <c r="A887" s="1"/>
      <c r="B887" s="1"/>
      <c r="C887" s="1"/>
    </row>
    <row r="888" spans="1:3" ht="13.5" customHeight="1" x14ac:dyDescent="0.2">
      <c r="A888" s="1"/>
      <c r="B888" s="1"/>
      <c r="C888" s="1"/>
    </row>
    <row r="889" spans="1:3" ht="13.5" customHeight="1" x14ac:dyDescent="0.2">
      <c r="A889" s="1"/>
      <c r="B889" s="1"/>
      <c r="C889" s="1"/>
    </row>
    <row r="890" spans="1:3" ht="13.5" customHeight="1" x14ac:dyDescent="0.2">
      <c r="A890" s="1"/>
      <c r="B890" s="1"/>
      <c r="C890" s="1"/>
    </row>
    <row r="891" spans="1:3" ht="13.5" customHeight="1" x14ac:dyDescent="0.2">
      <c r="A891" s="1"/>
      <c r="B891" s="1"/>
      <c r="C891" s="1"/>
    </row>
    <row r="892" spans="1:3" ht="13.5" customHeight="1" x14ac:dyDescent="0.2">
      <c r="A892" s="1"/>
      <c r="B892" s="1"/>
      <c r="C892" s="1"/>
    </row>
    <row r="893" spans="1:3" ht="13.5" customHeight="1" x14ac:dyDescent="0.2">
      <c r="A893" s="1"/>
      <c r="B893" s="1"/>
      <c r="C893" s="1"/>
    </row>
    <row r="894" spans="1:3" ht="13.5" customHeight="1" x14ac:dyDescent="0.2">
      <c r="A894" s="1"/>
      <c r="B894" s="1"/>
      <c r="C894" s="1"/>
    </row>
    <row r="895" spans="1:3" ht="13.5" customHeight="1" x14ac:dyDescent="0.2">
      <c r="A895" s="1"/>
      <c r="B895" s="1"/>
      <c r="C895" s="1"/>
    </row>
    <row r="896" spans="1:3" ht="13.5" customHeight="1" x14ac:dyDescent="0.2">
      <c r="A896" s="1"/>
      <c r="B896" s="1"/>
      <c r="C896" s="1"/>
    </row>
    <row r="897" spans="1:3" ht="13.5" customHeight="1" x14ac:dyDescent="0.2">
      <c r="A897" s="1"/>
      <c r="B897" s="1"/>
      <c r="C897" s="1"/>
    </row>
    <row r="898" spans="1:3" ht="13.5" customHeight="1" x14ac:dyDescent="0.2">
      <c r="A898" s="1"/>
      <c r="B898" s="1"/>
      <c r="C898" s="1"/>
    </row>
    <row r="899" spans="1:3" ht="13.5" customHeight="1" x14ac:dyDescent="0.2">
      <c r="A899" s="1"/>
      <c r="B899" s="1"/>
      <c r="C899" s="1"/>
    </row>
    <row r="900" spans="1:3" ht="13.5" customHeight="1" x14ac:dyDescent="0.2">
      <c r="A900" s="1"/>
      <c r="B900" s="1"/>
      <c r="C900" s="1"/>
    </row>
    <row r="901" spans="1:3" ht="13.5" customHeight="1" x14ac:dyDescent="0.2">
      <c r="A901" s="1"/>
      <c r="B901" s="1"/>
      <c r="C901" s="1"/>
    </row>
    <row r="902" spans="1:3" ht="13.5" customHeight="1" x14ac:dyDescent="0.2">
      <c r="A902" s="1"/>
      <c r="B902" s="1"/>
      <c r="C902" s="1"/>
    </row>
    <row r="903" spans="1:3" ht="13.5" customHeight="1" x14ac:dyDescent="0.2">
      <c r="A903" s="1"/>
      <c r="B903" s="1"/>
      <c r="C903" s="1"/>
    </row>
    <row r="904" spans="1:3" ht="13.5" customHeight="1" x14ac:dyDescent="0.2">
      <c r="A904" s="1"/>
      <c r="B904" s="1"/>
      <c r="C904" s="1"/>
    </row>
    <row r="905" spans="1:3" ht="13.5" customHeight="1" x14ac:dyDescent="0.2">
      <c r="A905" s="1"/>
      <c r="B905" s="1"/>
      <c r="C905" s="1"/>
    </row>
    <row r="906" spans="1:3" ht="13.5" customHeight="1" x14ac:dyDescent="0.2">
      <c r="A906" s="1"/>
      <c r="B906" s="1"/>
      <c r="C906" s="1"/>
    </row>
    <row r="907" spans="1:3" ht="13.5" customHeight="1" x14ac:dyDescent="0.2">
      <c r="A907" s="1"/>
      <c r="B907" s="1"/>
      <c r="C907" s="1"/>
    </row>
    <row r="908" spans="1:3" ht="13.5" customHeight="1" x14ac:dyDescent="0.2">
      <c r="A908" s="1"/>
      <c r="B908" s="1"/>
      <c r="C908" s="1"/>
    </row>
    <row r="909" spans="1:3" ht="13.5" customHeight="1" x14ac:dyDescent="0.2">
      <c r="A909" s="1"/>
      <c r="B909" s="1"/>
      <c r="C909" s="1"/>
    </row>
    <row r="910" spans="1:3" ht="13.5" customHeight="1" x14ac:dyDescent="0.2">
      <c r="A910" s="1"/>
      <c r="B910" s="1"/>
      <c r="C910" s="1"/>
    </row>
    <row r="911" spans="1:3" ht="13.5" customHeight="1" x14ac:dyDescent="0.2">
      <c r="A911" s="1"/>
      <c r="B911" s="1"/>
      <c r="C911" s="1"/>
    </row>
    <row r="912" spans="1:3" ht="13.5" customHeight="1" x14ac:dyDescent="0.2">
      <c r="A912" s="1"/>
      <c r="B912" s="1"/>
      <c r="C912" s="1"/>
    </row>
    <row r="913" spans="1:3" ht="13.5" customHeight="1" x14ac:dyDescent="0.2">
      <c r="A913" s="1"/>
      <c r="B913" s="1"/>
      <c r="C913" s="1"/>
    </row>
    <row r="914" spans="1:3" ht="13.5" customHeight="1" x14ac:dyDescent="0.2">
      <c r="A914" s="1"/>
      <c r="B914" s="1"/>
      <c r="C914" s="1"/>
    </row>
    <row r="915" spans="1:3" ht="13.5" customHeight="1" x14ac:dyDescent="0.2">
      <c r="A915" s="1"/>
      <c r="B915" s="1"/>
      <c r="C915" s="1"/>
    </row>
    <row r="916" spans="1:3" ht="13.5" customHeight="1" x14ac:dyDescent="0.2">
      <c r="A916" s="1"/>
      <c r="B916" s="1"/>
      <c r="C916" s="1"/>
    </row>
    <row r="917" spans="1:3" ht="13.5" customHeight="1" x14ac:dyDescent="0.2">
      <c r="A917" s="1"/>
      <c r="B917" s="1"/>
      <c r="C917" s="1"/>
    </row>
    <row r="918" spans="1:3" ht="13.5" customHeight="1" x14ac:dyDescent="0.2">
      <c r="A918" s="1"/>
      <c r="B918" s="1"/>
      <c r="C918" s="1"/>
    </row>
    <row r="919" spans="1:3" ht="13.5" customHeight="1" x14ac:dyDescent="0.2">
      <c r="A919" s="1"/>
      <c r="B919" s="1"/>
      <c r="C919" s="1"/>
    </row>
    <row r="920" spans="1:3" ht="13.5" customHeight="1" x14ac:dyDescent="0.2">
      <c r="A920" s="1"/>
      <c r="B920" s="1"/>
      <c r="C920" s="1"/>
    </row>
    <row r="921" spans="1:3" ht="13.5" customHeight="1" x14ac:dyDescent="0.2">
      <c r="A921" s="1"/>
      <c r="B921" s="1"/>
      <c r="C921" s="1"/>
    </row>
    <row r="922" spans="1:3" ht="13.5" customHeight="1" x14ac:dyDescent="0.2">
      <c r="A922" s="1"/>
      <c r="B922" s="1"/>
      <c r="C922" s="1"/>
    </row>
    <row r="923" spans="1:3" ht="13.5" customHeight="1" x14ac:dyDescent="0.2">
      <c r="A923" s="1"/>
      <c r="B923" s="1"/>
      <c r="C923" s="1"/>
    </row>
    <row r="924" spans="1:3" ht="13.5" customHeight="1" x14ac:dyDescent="0.2">
      <c r="A924" s="1"/>
      <c r="B924" s="1"/>
      <c r="C924" s="1"/>
    </row>
    <row r="925" spans="1:3" ht="13.5" customHeight="1" x14ac:dyDescent="0.2">
      <c r="A925" s="1"/>
      <c r="B925" s="1"/>
      <c r="C925" s="1"/>
    </row>
    <row r="926" spans="1:3" ht="13.5" customHeight="1" x14ac:dyDescent="0.2">
      <c r="A926" s="1"/>
      <c r="B926" s="1"/>
      <c r="C926" s="1"/>
    </row>
    <row r="927" spans="1:3" ht="13.5" customHeight="1" x14ac:dyDescent="0.2">
      <c r="A927" s="1"/>
      <c r="B927" s="1"/>
      <c r="C927" s="1"/>
    </row>
    <row r="928" spans="1:3" ht="13.5" customHeight="1" x14ac:dyDescent="0.2">
      <c r="A928" s="1"/>
      <c r="B928" s="1"/>
      <c r="C928" s="1"/>
    </row>
    <row r="929" spans="1:3" ht="13.5" customHeight="1" x14ac:dyDescent="0.2">
      <c r="A929" s="1"/>
      <c r="B929" s="1"/>
      <c r="C929" s="1"/>
    </row>
    <row r="930" spans="1:3" ht="13.5" customHeight="1" x14ac:dyDescent="0.2">
      <c r="A930" s="1"/>
      <c r="B930" s="1"/>
      <c r="C930" s="1"/>
    </row>
    <row r="931" spans="1:3" ht="13.5" customHeight="1" x14ac:dyDescent="0.2">
      <c r="A931" s="1"/>
      <c r="B931" s="1"/>
      <c r="C931" s="1"/>
    </row>
    <row r="932" spans="1:3" ht="13.5" customHeight="1" x14ac:dyDescent="0.2">
      <c r="A932" s="1"/>
      <c r="B932" s="1"/>
      <c r="C932" s="1"/>
    </row>
    <row r="933" spans="1:3" ht="13.5" customHeight="1" x14ac:dyDescent="0.2">
      <c r="A933" s="1"/>
      <c r="B933" s="1"/>
      <c r="C933" s="1"/>
    </row>
    <row r="934" spans="1:3" ht="13.5" customHeight="1" x14ac:dyDescent="0.2">
      <c r="A934" s="1"/>
      <c r="B934" s="1"/>
      <c r="C934" s="1"/>
    </row>
    <row r="935" spans="1:3" ht="13.5" customHeight="1" x14ac:dyDescent="0.2">
      <c r="A935" s="1"/>
      <c r="B935" s="1"/>
      <c r="C935" s="1"/>
    </row>
    <row r="936" spans="1:3" ht="13.5" customHeight="1" x14ac:dyDescent="0.2">
      <c r="A936" s="1"/>
      <c r="B936" s="1"/>
      <c r="C936" s="1"/>
    </row>
    <row r="937" spans="1:3" ht="13.5" customHeight="1" x14ac:dyDescent="0.2">
      <c r="A937" s="1"/>
      <c r="B937" s="1"/>
      <c r="C937" s="1"/>
    </row>
    <row r="938" spans="1:3" ht="13.5" customHeight="1" x14ac:dyDescent="0.2">
      <c r="A938" s="1"/>
      <c r="B938" s="1"/>
      <c r="C938" s="1"/>
    </row>
    <row r="939" spans="1:3" ht="13.5" customHeight="1" x14ac:dyDescent="0.2">
      <c r="A939" s="1"/>
      <c r="B939" s="1"/>
      <c r="C939" s="1"/>
    </row>
    <row r="940" spans="1:3" ht="13.5" customHeight="1" x14ac:dyDescent="0.2">
      <c r="A940" s="1"/>
      <c r="B940" s="1"/>
      <c r="C940" s="1"/>
    </row>
    <row r="941" spans="1:3" ht="13.5" customHeight="1" x14ac:dyDescent="0.2">
      <c r="A941" s="1"/>
      <c r="B941" s="1"/>
      <c r="C941" s="1"/>
    </row>
    <row r="942" spans="1:3" ht="13.5" customHeight="1" x14ac:dyDescent="0.2">
      <c r="A942" s="1"/>
      <c r="B942" s="1"/>
      <c r="C942" s="1"/>
    </row>
    <row r="943" spans="1:3" ht="13.5" customHeight="1" x14ac:dyDescent="0.2">
      <c r="A943" s="1"/>
      <c r="B943" s="1"/>
      <c r="C943" s="1"/>
    </row>
    <row r="944" spans="1:3" ht="13.5" customHeight="1" x14ac:dyDescent="0.2">
      <c r="A944" s="1"/>
      <c r="B944" s="1"/>
      <c r="C944" s="1"/>
    </row>
    <row r="945" spans="1:3" ht="13.5" customHeight="1" x14ac:dyDescent="0.2">
      <c r="A945" s="1"/>
      <c r="B945" s="1"/>
      <c r="C945" s="1"/>
    </row>
    <row r="946" spans="1:3" ht="13.5" customHeight="1" x14ac:dyDescent="0.2">
      <c r="A946" s="1"/>
      <c r="B946" s="1"/>
      <c r="C946" s="1"/>
    </row>
    <row r="947" spans="1:3" ht="13.5" customHeight="1" x14ac:dyDescent="0.2">
      <c r="A947" s="1"/>
      <c r="B947" s="1"/>
      <c r="C947" s="1"/>
    </row>
    <row r="948" spans="1:3" ht="13.5" customHeight="1" x14ac:dyDescent="0.2">
      <c r="A948" s="1"/>
      <c r="B948" s="1"/>
      <c r="C948" s="1"/>
    </row>
    <row r="949" spans="1:3" ht="13.5" customHeight="1" x14ac:dyDescent="0.2">
      <c r="A949" s="1"/>
      <c r="B949" s="1"/>
      <c r="C949" s="1"/>
    </row>
    <row r="950" spans="1:3" ht="13.5" customHeight="1" x14ac:dyDescent="0.2">
      <c r="A950" s="1"/>
      <c r="B950" s="1"/>
      <c r="C950" s="1"/>
    </row>
    <row r="951" spans="1:3" ht="13.5" customHeight="1" x14ac:dyDescent="0.2">
      <c r="A951" s="1"/>
      <c r="B951" s="1"/>
      <c r="C951" s="1"/>
    </row>
    <row r="952" spans="1:3" ht="13.5" customHeight="1" x14ac:dyDescent="0.2">
      <c r="A952" s="1"/>
      <c r="B952" s="1"/>
      <c r="C952" s="1"/>
    </row>
    <row r="953" spans="1:3" ht="13.5" customHeight="1" x14ac:dyDescent="0.2">
      <c r="A953" s="1"/>
      <c r="B953" s="1"/>
      <c r="C953" s="1"/>
    </row>
    <row r="954" spans="1:3" ht="13.5" customHeight="1" x14ac:dyDescent="0.2">
      <c r="A954" s="1"/>
      <c r="B954" s="1"/>
      <c r="C954" s="1"/>
    </row>
    <row r="955" spans="1:3" ht="13.5" customHeight="1" x14ac:dyDescent="0.2">
      <c r="A955" s="1"/>
      <c r="B955" s="1"/>
      <c r="C955" s="1"/>
    </row>
    <row r="956" spans="1:3" ht="13.5" customHeight="1" x14ac:dyDescent="0.2">
      <c r="A956" s="1"/>
      <c r="B956" s="1"/>
      <c r="C956" s="1"/>
    </row>
    <row r="957" spans="1:3" ht="13.5" customHeight="1" x14ac:dyDescent="0.2">
      <c r="A957" s="1"/>
      <c r="B957" s="1"/>
      <c r="C957" s="1"/>
    </row>
    <row r="958" spans="1:3" ht="13.5" customHeight="1" x14ac:dyDescent="0.2">
      <c r="A958" s="1"/>
      <c r="B958" s="1"/>
      <c r="C958" s="1"/>
    </row>
    <row r="959" spans="1:3" ht="13.5" customHeight="1" x14ac:dyDescent="0.2">
      <c r="A959" s="1"/>
      <c r="B959" s="1"/>
      <c r="C959" s="1"/>
    </row>
    <row r="960" spans="1:3" ht="13.5" customHeight="1" x14ac:dyDescent="0.2">
      <c r="A960" s="1"/>
      <c r="B960" s="1"/>
      <c r="C960" s="1"/>
    </row>
    <row r="961" spans="1:3" ht="13.5" customHeight="1" x14ac:dyDescent="0.2">
      <c r="A961" s="1"/>
      <c r="B961" s="1"/>
      <c r="C961" s="1"/>
    </row>
    <row r="962" spans="1:3" ht="13.5" customHeight="1" x14ac:dyDescent="0.2">
      <c r="A962" s="1"/>
      <c r="B962" s="1"/>
      <c r="C962" s="1"/>
    </row>
    <row r="963" spans="1:3" ht="13.5" customHeight="1" x14ac:dyDescent="0.2">
      <c r="A963" s="1"/>
      <c r="B963" s="1"/>
      <c r="C963" s="1"/>
    </row>
    <row r="964" spans="1:3" ht="13.5" customHeight="1" x14ac:dyDescent="0.2">
      <c r="A964" s="1"/>
      <c r="B964" s="1"/>
      <c r="C964" s="1"/>
    </row>
    <row r="965" spans="1:3" ht="13.5" customHeight="1" x14ac:dyDescent="0.2">
      <c r="A965" s="1"/>
      <c r="B965" s="1"/>
      <c r="C965" s="1"/>
    </row>
    <row r="966" spans="1:3" ht="13.5" customHeight="1" x14ac:dyDescent="0.2">
      <c r="A966" s="1"/>
      <c r="B966" s="1"/>
      <c r="C966" s="1"/>
    </row>
    <row r="967" spans="1:3" ht="13.5" customHeight="1" x14ac:dyDescent="0.2">
      <c r="A967" s="1"/>
      <c r="B967" s="1"/>
      <c r="C967" s="1"/>
    </row>
    <row r="968" spans="1:3" ht="13.5" customHeight="1" x14ac:dyDescent="0.2">
      <c r="A968" s="1"/>
      <c r="B968" s="1"/>
      <c r="C968" s="1"/>
    </row>
    <row r="969" spans="1:3" ht="13.5" customHeight="1" x14ac:dyDescent="0.2">
      <c r="A969" s="1"/>
      <c r="B969" s="1"/>
      <c r="C969" s="1"/>
    </row>
    <row r="970" spans="1:3" ht="13.5" customHeight="1" x14ac:dyDescent="0.2">
      <c r="A970" s="1"/>
      <c r="B970" s="1"/>
      <c r="C970" s="1"/>
    </row>
    <row r="971" spans="1:3" ht="13.5" customHeight="1" x14ac:dyDescent="0.2">
      <c r="A971" s="1"/>
      <c r="B971" s="1"/>
      <c r="C971" s="1"/>
    </row>
    <row r="972" spans="1:3" ht="13.5" customHeight="1" x14ac:dyDescent="0.2">
      <c r="A972" s="1"/>
      <c r="B972" s="1"/>
      <c r="C972" s="1"/>
    </row>
    <row r="973" spans="1:3" ht="13.5" customHeight="1" x14ac:dyDescent="0.2">
      <c r="A973" s="1"/>
      <c r="B973" s="1"/>
      <c r="C973" s="1"/>
    </row>
    <row r="974" spans="1:3" ht="13.5" customHeight="1" x14ac:dyDescent="0.2">
      <c r="A974" s="1"/>
      <c r="B974" s="1"/>
      <c r="C974" s="1"/>
    </row>
    <row r="975" spans="1:3" ht="13.5" customHeight="1" x14ac:dyDescent="0.2">
      <c r="A975" s="1"/>
      <c r="B975" s="1"/>
      <c r="C975" s="1"/>
    </row>
    <row r="976" spans="1:3" ht="13.5" customHeight="1" x14ac:dyDescent="0.2">
      <c r="A976" s="1"/>
      <c r="B976" s="1"/>
      <c r="C976" s="1"/>
    </row>
    <row r="977" spans="1:3" ht="13.5" customHeight="1" x14ac:dyDescent="0.2">
      <c r="A977" s="1"/>
      <c r="B977" s="1"/>
      <c r="C977" s="1"/>
    </row>
    <row r="978" spans="1:3" ht="13.5" customHeight="1" x14ac:dyDescent="0.2">
      <c r="A978" s="1"/>
      <c r="B978" s="1"/>
      <c r="C978" s="1"/>
    </row>
    <row r="979" spans="1:3" ht="13.5" customHeight="1" x14ac:dyDescent="0.2">
      <c r="A979" s="1"/>
      <c r="B979" s="1"/>
      <c r="C979" s="1"/>
    </row>
    <row r="980" spans="1:3" ht="13.5" customHeight="1" x14ac:dyDescent="0.2">
      <c r="A980" s="1"/>
      <c r="B980" s="1"/>
      <c r="C980" s="1"/>
    </row>
    <row r="981" spans="1:3" ht="13.5" customHeight="1" x14ac:dyDescent="0.2">
      <c r="A981" s="1"/>
      <c r="B981" s="1"/>
      <c r="C981" s="1"/>
    </row>
    <row r="982" spans="1:3" ht="13.5" customHeight="1" x14ac:dyDescent="0.2">
      <c r="A982" s="1"/>
      <c r="B982" s="1"/>
      <c r="C982" s="1"/>
    </row>
    <row r="983" spans="1:3" ht="13.5" customHeight="1" x14ac:dyDescent="0.2">
      <c r="A983" s="1"/>
      <c r="B983" s="1"/>
      <c r="C983" s="1"/>
    </row>
    <row r="984" spans="1:3" ht="13.5" customHeight="1" x14ac:dyDescent="0.2">
      <c r="A984" s="1"/>
      <c r="B984" s="1"/>
      <c r="C984" s="1"/>
    </row>
    <row r="985" spans="1:3" ht="13.5" customHeight="1" x14ac:dyDescent="0.2">
      <c r="A985" s="1"/>
      <c r="B985" s="1"/>
      <c r="C985" s="1"/>
    </row>
    <row r="986" spans="1:3" ht="13.5" customHeight="1" x14ac:dyDescent="0.2">
      <c r="A986" s="1"/>
      <c r="B986" s="1"/>
      <c r="C986" s="1"/>
    </row>
    <row r="987" spans="1:3" ht="13.5" customHeight="1" x14ac:dyDescent="0.2">
      <c r="A987" s="1"/>
      <c r="B987" s="1"/>
      <c r="C987" s="1"/>
    </row>
    <row r="988" spans="1:3" ht="13.5" customHeight="1" x14ac:dyDescent="0.2">
      <c r="A988" s="1"/>
      <c r="B988" s="1"/>
      <c r="C988" s="1"/>
    </row>
    <row r="989" spans="1:3" ht="13.5" customHeight="1" x14ac:dyDescent="0.2">
      <c r="A989" s="1"/>
      <c r="B989" s="1"/>
      <c r="C989" s="1"/>
    </row>
    <row r="990" spans="1:3" ht="13.5" customHeight="1" x14ac:dyDescent="0.2">
      <c r="A990" s="1"/>
      <c r="B990" s="1"/>
      <c r="C990" s="1"/>
    </row>
    <row r="991" spans="1:3" ht="13.5" customHeight="1" x14ac:dyDescent="0.2">
      <c r="A991" s="1"/>
      <c r="B991" s="1"/>
      <c r="C991" s="1"/>
    </row>
    <row r="992" spans="1:3" ht="13.5" customHeight="1" x14ac:dyDescent="0.2">
      <c r="A992" s="1"/>
      <c r="B992" s="1"/>
      <c r="C992" s="1"/>
    </row>
    <row r="993" spans="1:3" ht="13.5" customHeight="1" x14ac:dyDescent="0.2">
      <c r="A993" s="1"/>
      <c r="B993" s="1"/>
      <c r="C993" s="1"/>
    </row>
    <row r="994" spans="1:3" ht="13.5" customHeight="1" x14ac:dyDescent="0.2">
      <c r="A994" s="1"/>
      <c r="B994" s="1"/>
      <c r="C994" s="1"/>
    </row>
    <row r="995" spans="1:3" ht="13.5" customHeight="1" x14ac:dyDescent="0.2">
      <c r="A995" s="1"/>
      <c r="B995" s="1"/>
      <c r="C995" s="1"/>
    </row>
    <row r="996" spans="1:3" ht="13.5" customHeight="1" x14ac:dyDescent="0.2">
      <c r="A996" s="1"/>
      <c r="B996" s="1"/>
      <c r="C996" s="1"/>
    </row>
    <row r="997" spans="1:3" ht="13.5" customHeight="1" x14ac:dyDescent="0.2">
      <c r="A997" s="1"/>
      <c r="B997" s="1"/>
      <c r="C997" s="1"/>
    </row>
    <row r="998" spans="1:3" ht="13.5" customHeight="1" x14ac:dyDescent="0.2">
      <c r="A998" s="1"/>
      <c r="B998" s="1"/>
      <c r="C998" s="1"/>
    </row>
    <row r="999" spans="1:3" ht="13.5" customHeight="1" x14ac:dyDescent="0.2">
      <c r="A999" s="1"/>
      <c r="B999" s="1"/>
      <c r="C999" s="1"/>
    </row>
    <row r="1000" spans="1:3" ht="13.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278D-ABC0-4E64-B750-3A157AA8A35E}">
  <dimension ref="A3:D15"/>
  <sheetViews>
    <sheetView tabSelected="1" workbookViewId="0">
      <selection activeCell="F29" sqref="F29"/>
    </sheetView>
  </sheetViews>
  <sheetFormatPr defaultRowHeight="12.75" x14ac:dyDescent="0.2"/>
  <cols>
    <col min="1" max="1" width="14.140625" bestFit="1" customWidth="1"/>
    <col min="2" max="2" width="14.5703125" bestFit="1" customWidth="1"/>
    <col min="3" max="3" width="9" bestFit="1" customWidth="1"/>
    <col min="4" max="4" width="10" bestFit="1" customWidth="1"/>
    <col min="5" max="5" width="7.140625" bestFit="1" customWidth="1"/>
    <col min="6" max="6" width="9" bestFit="1" customWidth="1"/>
    <col min="7" max="7" width="12.28515625" bestFit="1" customWidth="1"/>
    <col min="8" max="8" width="5.7109375" bestFit="1" customWidth="1"/>
    <col min="9" max="9" width="7.7109375" bestFit="1" customWidth="1"/>
    <col min="10" max="10" width="3.140625" bestFit="1" customWidth="1"/>
    <col min="11" max="11" width="4.140625" bestFit="1" customWidth="1"/>
    <col min="12" max="12" width="11" bestFit="1" customWidth="1"/>
    <col min="13" max="13" width="10" bestFit="1" customWidth="1"/>
    <col min="14" max="14" width="5.7109375" bestFit="1" customWidth="1"/>
    <col min="15" max="15" width="11.140625" bestFit="1" customWidth="1"/>
    <col min="16" max="16" width="9.28515625" bestFit="1" customWidth="1"/>
    <col min="17" max="17" width="11.7109375" bestFit="1" customWidth="1"/>
    <col min="18" max="18" width="11" bestFit="1" customWidth="1"/>
    <col min="19" max="19" width="10" bestFit="1" customWidth="1"/>
    <col min="20" max="20" width="13" bestFit="1" customWidth="1"/>
    <col min="21" max="21" width="9.85546875" bestFit="1" customWidth="1"/>
    <col min="22" max="22" width="11" bestFit="1" customWidth="1"/>
    <col min="23" max="23" width="15.5703125" bestFit="1" customWidth="1"/>
    <col min="24" max="24" width="9.140625" bestFit="1" customWidth="1"/>
    <col min="25" max="25" width="11.5703125" bestFit="1" customWidth="1"/>
    <col min="26" max="26" width="8.7109375" bestFit="1" customWidth="1"/>
    <col min="27" max="27" width="11.140625" bestFit="1" customWidth="1"/>
    <col min="28" max="28" width="11" bestFit="1" customWidth="1"/>
    <col min="29" max="29" width="8.5703125" bestFit="1" customWidth="1"/>
    <col min="30" max="30" width="9.140625" bestFit="1" customWidth="1"/>
    <col min="31" max="31" width="11.5703125" bestFit="1" customWidth="1"/>
    <col min="32" max="32" width="11" bestFit="1" customWidth="1"/>
    <col min="33" max="33" width="9.85546875" bestFit="1" customWidth="1"/>
    <col min="34" max="34" width="9" bestFit="1" customWidth="1"/>
    <col min="35" max="35" width="10.5703125" bestFit="1" customWidth="1"/>
    <col min="36" max="36" width="11" bestFit="1" customWidth="1"/>
    <col min="37" max="37" width="11.42578125" bestFit="1" customWidth="1"/>
    <col min="38" max="38" width="9.5703125" bestFit="1" customWidth="1"/>
    <col min="39" max="39" width="10.5703125" bestFit="1" customWidth="1"/>
    <col min="40" max="40" width="10.140625" bestFit="1" customWidth="1"/>
    <col min="41" max="41" width="11.140625" bestFit="1" customWidth="1"/>
    <col min="42" max="42" width="11" bestFit="1" customWidth="1"/>
    <col min="43" max="43" width="8.85546875" bestFit="1" customWidth="1"/>
    <col min="44" max="44" width="9.5703125" bestFit="1" customWidth="1"/>
    <col min="45" max="45" width="4.140625" bestFit="1" customWidth="1"/>
    <col min="46" max="46" width="10.5703125" bestFit="1" customWidth="1"/>
    <col min="47" max="47" width="11" bestFit="1" customWidth="1"/>
    <col min="48" max="48" width="9" bestFit="1" customWidth="1"/>
    <col min="49" max="49" width="8.7109375" bestFit="1" customWidth="1"/>
    <col min="50" max="50" width="11.140625" bestFit="1" customWidth="1"/>
    <col min="51" max="51" width="9.28515625" bestFit="1" customWidth="1"/>
    <col min="52" max="52" width="11.7109375" bestFit="1" customWidth="1"/>
    <col min="53" max="53" width="11" bestFit="1" customWidth="1"/>
    <col min="54" max="54" width="10.42578125" bestFit="1" customWidth="1"/>
    <col min="55" max="55" width="9.5703125" bestFit="1" customWidth="1"/>
    <col min="56" max="56" width="3.140625" bestFit="1" customWidth="1"/>
    <col min="57" max="57" width="4.140625" bestFit="1" customWidth="1"/>
    <col min="58" max="58" width="10.5703125" bestFit="1" customWidth="1"/>
    <col min="59" max="59" width="11" bestFit="1" customWidth="1"/>
    <col min="60" max="60" width="9.42578125" bestFit="1" customWidth="1"/>
    <col min="61" max="61" width="8.5703125" bestFit="1" customWidth="1"/>
    <col min="62" max="62" width="10.5703125" bestFit="1" customWidth="1"/>
    <col min="63" max="63" width="11" bestFit="1" customWidth="1"/>
    <col min="64" max="64" width="9.85546875" bestFit="1" customWidth="1"/>
    <col min="65" max="65" width="8.5703125" bestFit="1" customWidth="1"/>
    <col min="66" max="66" width="10.5703125" bestFit="1" customWidth="1"/>
    <col min="67" max="67" width="11" bestFit="1" customWidth="1"/>
    <col min="68" max="68" width="10.42578125" bestFit="1" customWidth="1"/>
    <col min="69" max="69" width="12.28515625" bestFit="1" customWidth="1"/>
    <col min="70" max="70" width="9.85546875" bestFit="1" customWidth="1"/>
    <col min="71" max="71" width="11" bestFit="1" customWidth="1"/>
    <col min="72" max="72" width="9.7109375" bestFit="1" customWidth="1"/>
    <col min="73" max="73" width="10" bestFit="1" customWidth="1"/>
    <col min="74" max="74" width="10.5703125" bestFit="1" customWidth="1"/>
    <col min="75" max="75" width="11" bestFit="1" customWidth="1"/>
    <col min="76" max="76" width="9.42578125" bestFit="1" customWidth="1"/>
    <col min="77" max="77" width="8.5703125" bestFit="1" customWidth="1"/>
    <col min="78" max="78" width="10.5703125" bestFit="1" customWidth="1"/>
    <col min="79" max="79" width="11" bestFit="1" customWidth="1"/>
    <col min="80" max="80" width="9.85546875" bestFit="1" customWidth="1"/>
    <col min="81" max="81" width="8.5703125" bestFit="1" customWidth="1"/>
    <col min="82" max="82" width="10.5703125" bestFit="1" customWidth="1"/>
    <col min="83" max="83" width="11" bestFit="1" customWidth="1"/>
    <col min="84" max="84" width="10.42578125" bestFit="1" customWidth="1"/>
    <col min="85" max="85" width="12.28515625" bestFit="1" customWidth="1"/>
    <col min="86" max="86" width="9.85546875" bestFit="1" customWidth="1"/>
    <col min="87" max="87" width="11" bestFit="1" customWidth="1"/>
    <col min="88" max="88" width="9.7109375" bestFit="1" customWidth="1"/>
    <col min="89" max="89" width="13.42578125" bestFit="1" customWidth="1"/>
    <col min="90" max="90" width="10" bestFit="1" customWidth="1"/>
    <col min="91" max="91" width="9.85546875" bestFit="1" customWidth="1"/>
    <col min="92" max="92" width="9.5703125" bestFit="1" customWidth="1"/>
    <col min="93" max="93" width="10.5703125" bestFit="1" customWidth="1"/>
    <col min="94" max="94" width="11" bestFit="1" customWidth="1"/>
    <col min="95" max="95" width="8.85546875" bestFit="1" customWidth="1"/>
    <col min="96" max="96" width="8.5703125" bestFit="1" customWidth="1"/>
    <col min="97" max="97" width="10.5703125" bestFit="1" customWidth="1"/>
    <col min="98" max="98" width="11" bestFit="1" customWidth="1"/>
    <col min="99" max="99" width="9" bestFit="1" customWidth="1"/>
    <col min="100" max="100" width="15" bestFit="1" customWidth="1"/>
    <col min="101" max="101" width="20.140625" bestFit="1" customWidth="1"/>
    <col min="102" max="102" width="10.5703125" bestFit="1" customWidth="1"/>
    <col min="103" max="103" width="11" bestFit="1" customWidth="1"/>
    <col min="104" max="104" width="8.7109375" bestFit="1" customWidth="1"/>
    <col min="105" max="105" width="22.7109375" bestFit="1" customWidth="1"/>
    <col min="106" max="106" width="9.28515625" bestFit="1" customWidth="1"/>
    <col min="107" max="107" width="11.7109375" bestFit="1" customWidth="1"/>
    <col min="108" max="108" width="11" bestFit="1" customWidth="1"/>
    <col min="109" max="109" width="10.42578125" bestFit="1" customWidth="1"/>
    <col min="110" max="110" width="11.5703125" bestFit="1" customWidth="1"/>
    <col min="111" max="111" width="9" bestFit="1" customWidth="1"/>
    <col min="112" max="112" width="10.5703125" bestFit="1" customWidth="1"/>
    <col min="113" max="113" width="11" bestFit="1" customWidth="1"/>
    <col min="114" max="114" width="11.42578125" bestFit="1" customWidth="1"/>
    <col min="115" max="115" width="8.42578125" bestFit="1" customWidth="1"/>
    <col min="116" max="116" width="8.5703125" bestFit="1" customWidth="1"/>
    <col min="117" max="117" width="10.5703125" bestFit="1" customWidth="1"/>
    <col min="118" max="118" width="11" bestFit="1" customWidth="1"/>
    <col min="119" max="119" width="9.85546875" bestFit="1" customWidth="1"/>
    <col min="120" max="120" width="10" bestFit="1" customWidth="1"/>
    <col min="121" max="121" width="13.42578125" bestFit="1" customWidth="1"/>
    <col min="122" max="122" width="10" bestFit="1" customWidth="1"/>
  </cols>
  <sheetData>
    <row r="3" spans="1:4" x14ac:dyDescent="0.2">
      <c r="A3" s="95" t="s">
        <v>481</v>
      </c>
      <c r="B3" s="95" t="s">
        <v>387</v>
      </c>
    </row>
    <row r="4" spans="1:4" x14ac:dyDescent="0.2">
      <c r="A4" s="95" t="s">
        <v>423</v>
      </c>
      <c r="B4" t="s">
        <v>148</v>
      </c>
      <c r="C4" t="s">
        <v>171</v>
      </c>
      <c r="D4" t="s">
        <v>426</v>
      </c>
    </row>
    <row r="5" spans="1:4" x14ac:dyDescent="0.2">
      <c r="A5" s="28" t="s">
        <v>328</v>
      </c>
      <c r="B5" s="97"/>
      <c r="C5" s="97">
        <v>1</v>
      </c>
      <c r="D5" s="97">
        <v>1</v>
      </c>
    </row>
    <row r="6" spans="1:4" x14ac:dyDescent="0.2">
      <c r="A6" s="28" t="s">
        <v>260</v>
      </c>
      <c r="B6" s="97">
        <v>2</v>
      </c>
      <c r="C6" s="97">
        <v>4</v>
      </c>
      <c r="D6" s="97">
        <v>6</v>
      </c>
    </row>
    <row r="7" spans="1:4" x14ac:dyDescent="0.2">
      <c r="A7" s="28" t="s">
        <v>288</v>
      </c>
      <c r="B7" s="97"/>
      <c r="C7" s="97">
        <v>1</v>
      </c>
      <c r="D7" s="97">
        <v>1</v>
      </c>
    </row>
    <row r="8" spans="1:4" x14ac:dyDescent="0.2">
      <c r="A8" s="28" t="s">
        <v>301</v>
      </c>
      <c r="B8" s="97">
        <v>1</v>
      </c>
      <c r="C8" s="97">
        <v>2</v>
      </c>
      <c r="D8" s="97">
        <v>3</v>
      </c>
    </row>
    <row r="9" spans="1:4" x14ac:dyDescent="0.2">
      <c r="A9" s="28" t="s">
        <v>239</v>
      </c>
      <c r="B9" s="97">
        <v>1</v>
      </c>
      <c r="C9" s="97"/>
      <c r="D9" s="97">
        <v>1</v>
      </c>
    </row>
    <row r="10" spans="1:4" x14ac:dyDescent="0.2">
      <c r="A10" s="28" t="s">
        <v>351</v>
      </c>
      <c r="B10" s="97">
        <v>1</v>
      </c>
      <c r="C10" s="97">
        <v>1</v>
      </c>
      <c r="D10" s="97">
        <v>2</v>
      </c>
    </row>
    <row r="11" spans="1:4" x14ac:dyDescent="0.2">
      <c r="A11" s="28" t="s">
        <v>340</v>
      </c>
      <c r="B11" s="97">
        <v>1</v>
      </c>
      <c r="C11" s="97">
        <v>2</v>
      </c>
      <c r="D11" s="97">
        <v>3</v>
      </c>
    </row>
    <row r="12" spans="1:4" x14ac:dyDescent="0.2">
      <c r="A12" s="28" t="s">
        <v>365</v>
      </c>
      <c r="B12" s="97"/>
      <c r="C12" s="97">
        <v>1</v>
      </c>
      <c r="D12" s="97">
        <v>1</v>
      </c>
    </row>
    <row r="13" spans="1:4" x14ac:dyDescent="0.2">
      <c r="A13" s="28" t="s">
        <v>211</v>
      </c>
      <c r="B13" s="97">
        <v>1</v>
      </c>
      <c r="C13" s="97">
        <v>2</v>
      </c>
      <c r="D13" s="97">
        <v>3</v>
      </c>
    </row>
    <row r="14" spans="1:4" x14ac:dyDescent="0.2">
      <c r="A14" s="28" t="s">
        <v>153</v>
      </c>
      <c r="B14" s="97">
        <v>2</v>
      </c>
      <c r="C14" s="97">
        <v>2</v>
      </c>
      <c r="D14" s="97">
        <v>4</v>
      </c>
    </row>
    <row r="15" spans="1:4" x14ac:dyDescent="0.2">
      <c r="A15" s="28" t="s">
        <v>426</v>
      </c>
      <c r="B15" s="97">
        <v>9</v>
      </c>
      <c r="C15" s="97">
        <v>16</v>
      </c>
      <c r="D15" s="97">
        <v>25</v>
      </c>
    </row>
  </sheetData>
  <pageMargins left="0.7" right="0.7" top="0.75" bottom="0.75" header="0.3" footer="0.3"/>
  <pageSetup paperSize="9" orientation="portrait" r:id="rId2"/>
  <headerFooter>
    <oddHeader>&amp;L&amp;"Calibri,Bold"&amp;12Marvellous Okoduwa&amp;C&amp;"Calibri,Bold"&amp;12&amp;F&amp;A&amp;R&amp;"Calibri,Bold"&amp;12&amp;T&amp;D</oddHeader>
    <oddFooter>&amp;C&amp;"Calibri,Bold"&amp;F</oddFooter>
  </headerFooter>
  <rowBreaks count="1" manualBreakCount="1">
    <brk id="28" max="16383" man="1"/>
  </rowBreaks>
  <colBreaks count="1" manualBreakCount="1">
    <brk id="5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22D8-62BD-4BDE-81A6-D29CF3FB2341}">
  <dimension ref="A1:AC26"/>
  <sheetViews>
    <sheetView workbookViewId="0">
      <selection activeCell="G12" sqref="A2:AC26"/>
    </sheetView>
  </sheetViews>
  <sheetFormatPr defaultRowHeight="12.75" x14ac:dyDescent="0.2"/>
  <cols>
    <col min="1" max="1" width="12.140625" customWidth="1"/>
    <col min="3" max="3" width="12" customWidth="1"/>
    <col min="4" max="4" width="14" customWidth="1"/>
    <col min="5" max="5" width="11.7109375" customWidth="1"/>
    <col min="7" max="7" width="11.5703125" customWidth="1"/>
    <col min="9" max="9" width="15.42578125" customWidth="1"/>
    <col min="10" max="10" width="11.85546875" customWidth="1"/>
    <col min="11" max="11" width="13.7109375" customWidth="1"/>
    <col min="12" max="12" width="13.85546875" customWidth="1"/>
    <col min="13" max="13" width="11.28515625" customWidth="1"/>
    <col min="14" max="14" width="12.42578125" customWidth="1"/>
    <col min="15" max="15" width="10.5703125" customWidth="1"/>
    <col min="16" max="16" width="12.28515625" customWidth="1"/>
    <col min="17" max="17" width="17.5703125" customWidth="1"/>
    <col min="19" max="19" width="16.5703125" customWidth="1"/>
    <col min="21" max="21" width="11.85546875" customWidth="1"/>
    <col min="22" max="22" width="10.7109375" customWidth="1"/>
    <col min="23" max="23" width="15" customWidth="1"/>
    <col min="24" max="24" width="15.85546875" customWidth="1"/>
    <col min="25" max="25" width="13.5703125" customWidth="1"/>
    <col min="26" max="26" width="12" customWidth="1"/>
    <col min="27" max="27" width="11.28515625" customWidth="1"/>
  </cols>
  <sheetData>
    <row r="1" spans="1:29" x14ac:dyDescent="0.2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480</v>
      </c>
    </row>
    <row r="2" spans="1:29" x14ac:dyDescent="0.2">
      <c r="A2" t="s">
        <v>443</v>
      </c>
      <c r="B2" t="s">
        <v>183</v>
      </c>
      <c r="C2" t="s">
        <v>277</v>
      </c>
      <c r="E2" t="s">
        <v>278</v>
      </c>
      <c r="G2" s="98">
        <v>36400</v>
      </c>
      <c r="H2" t="s">
        <v>233</v>
      </c>
      <c r="I2" t="s">
        <v>444</v>
      </c>
      <c r="J2" t="s">
        <v>427</v>
      </c>
      <c r="K2">
        <v>206</v>
      </c>
      <c r="L2">
        <v>59.4</v>
      </c>
      <c r="M2" t="s">
        <v>169</v>
      </c>
      <c r="N2" t="s">
        <v>188</v>
      </c>
      <c r="O2" t="s">
        <v>170</v>
      </c>
      <c r="P2" t="s">
        <v>161</v>
      </c>
      <c r="Q2" t="s">
        <v>171</v>
      </c>
      <c r="R2" t="s">
        <v>279</v>
      </c>
      <c r="S2" t="s">
        <v>150</v>
      </c>
      <c r="T2" t="s">
        <v>151</v>
      </c>
      <c r="U2" t="s">
        <v>152</v>
      </c>
      <c r="V2" t="s">
        <v>260</v>
      </c>
      <c r="W2" t="s">
        <v>261</v>
      </c>
      <c r="X2">
        <v>81.102362204724415</v>
      </c>
      <c r="Y2">
        <v>130.95458373781727</v>
      </c>
      <c r="Z2">
        <v>24</v>
      </c>
      <c r="AA2" t="s">
        <v>380</v>
      </c>
      <c r="AB2" t="s">
        <v>428</v>
      </c>
      <c r="AC2">
        <f>YEAR(Table2[[#This Row],[BIRTHDATE]])</f>
        <v>1999</v>
      </c>
    </row>
    <row r="3" spans="1:29" x14ac:dyDescent="0.2">
      <c r="A3" t="s">
        <v>478</v>
      </c>
      <c r="B3" t="s">
        <v>139</v>
      </c>
      <c r="C3" t="s">
        <v>197</v>
      </c>
      <c r="E3" t="s">
        <v>198</v>
      </c>
      <c r="G3" s="98">
        <v>36370</v>
      </c>
      <c r="H3" t="s">
        <v>199</v>
      </c>
      <c r="I3" t="s">
        <v>479</v>
      </c>
      <c r="J3" t="s">
        <v>427</v>
      </c>
      <c r="K3">
        <v>164</v>
      </c>
      <c r="L3">
        <v>61.1</v>
      </c>
      <c r="M3" t="s">
        <v>187</v>
      </c>
      <c r="N3" t="s">
        <v>188</v>
      </c>
      <c r="O3" t="s">
        <v>189</v>
      </c>
      <c r="P3" t="s">
        <v>158</v>
      </c>
      <c r="Q3" t="s">
        <v>171</v>
      </c>
      <c r="R3" t="s">
        <v>200</v>
      </c>
      <c r="S3" t="s">
        <v>201</v>
      </c>
      <c r="T3" t="s">
        <v>151</v>
      </c>
      <c r="U3" t="s">
        <v>152</v>
      </c>
      <c r="V3" t="s">
        <v>153</v>
      </c>
      <c r="W3" t="s">
        <v>154</v>
      </c>
      <c r="X3">
        <v>64.566929133858267</v>
      </c>
      <c r="Y3">
        <v>134.70244219496018</v>
      </c>
      <c r="Z3">
        <v>7</v>
      </c>
      <c r="AA3" t="s">
        <v>378</v>
      </c>
      <c r="AB3" t="s">
        <v>430</v>
      </c>
      <c r="AC3">
        <f>YEAR(Table2[[#This Row],[BIRTHDATE]])</f>
        <v>1999</v>
      </c>
    </row>
    <row r="4" spans="1:29" x14ac:dyDescent="0.2">
      <c r="A4" t="s">
        <v>476</v>
      </c>
      <c r="B4" t="s">
        <v>139</v>
      </c>
      <c r="C4" t="s">
        <v>140</v>
      </c>
      <c r="E4" t="s">
        <v>141</v>
      </c>
      <c r="F4" t="s">
        <v>142</v>
      </c>
      <c r="G4" s="98">
        <v>35699</v>
      </c>
      <c r="H4" t="s">
        <v>143</v>
      </c>
      <c r="I4" t="s">
        <v>477</v>
      </c>
      <c r="J4" t="s">
        <v>427</v>
      </c>
      <c r="K4">
        <v>205</v>
      </c>
      <c r="L4">
        <v>94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>
        <v>80.708661417322844</v>
      </c>
      <c r="Y4">
        <v>207.23452645378492</v>
      </c>
      <c r="Z4">
        <v>1</v>
      </c>
      <c r="AA4" t="s">
        <v>378</v>
      </c>
      <c r="AB4" t="s">
        <v>430</v>
      </c>
      <c r="AC4">
        <f>YEAR(Table2[[#This Row],[BIRTHDATE]])</f>
        <v>1997</v>
      </c>
    </row>
    <row r="5" spans="1:29" x14ac:dyDescent="0.2">
      <c r="A5" t="s">
        <v>464</v>
      </c>
      <c r="B5" t="s">
        <v>361</v>
      </c>
      <c r="C5" t="s">
        <v>362</v>
      </c>
      <c r="E5" t="s">
        <v>363</v>
      </c>
      <c r="G5" s="98">
        <v>35567</v>
      </c>
      <c r="H5" t="s">
        <v>180</v>
      </c>
      <c r="I5" t="s">
        <v>427</v>
      </c>
      <c r="J5" t="s">
        <v>465</v>
      </c>
      <c r="K5">
        <v>158</v>
      </c>
      <c r="L5">
        <v>50</v>
      </c>
      <c r="M5" t="s">
        <v>169</v>
      </c>
      <c r="N5" t="s">
        <v>215</v>
      </c>
      <c r="O5" t="s">
        <v>170</v>
      </c>
      <c r="P5" t="s">
        <v>158</v>
      </c>
      <c r="Q5" t="s">
        <v>171</v>
      </c>
      <c r="R5" t="s">
        <v>172</v>
      </c>
      <c r="S5" t="s">
        <v>266</v>
      </c>
      <c r="T5" t="s">
        <v>151</v>
      </c>
      <c r="U5" t="s">
        <v>364</v>
      </c>
      <c r="V5" t="s">
        <v>365</v>
      </c>
      <c r="W5" t="s">
        <v>366</v>
      </c>
      <c r="X5">
        <v>62.204724409448822</v>
      </c>
      <c r="Y5">
        <v>110.23113109243879</v>
      </c>
      <c r="Z5">
        <v>48</v>
      </c>
      <c r="AA5" t="s">
        <v>44</v>
      </c>
      <c r="AB5" t="s">
        <v>47</v>
      </c>
      <c r="AC5">
        <f>YEAR(Table2[[#This Row],[BIRTHDATE]])</f>
        <v>1997</v>
      </c>
    </row>
    <row r="6" spans="1:29" x14ac:dyDescent="0.2">
      <c r="A6" t="s">
        <v>445</v>
      </c>
      <c r="B6" t="s">
        <v>241</v>
      </c>
      <c r="C6" t="s">
        <v>293</v>
      </c>
      <c r="E6" t="s">
        <v>294</v>
      </c>
      <c r="F6" t="s">
        <v>295</v>
      </c>
      <c r="G6" s="98">
        <v>34361</v>
      </c>
      <c r="H6" t="s">
        <v>157</v>
      </c>
      <c r="I6" t="s">
        <v>427</v>
      </c>
      <c r="J6" t="s">
        <v>446</v>
      </c>
      <c r="K6">
        <v>206</v>
      </c>
      <c r="L6">
        <v>52.2</v>
      </c>
      <c r="M6" t="s">
        <v>187</v>
      </c>
      <c r="N6" t="s">
        <v>215</v>
      </c>
      <c r="O6" t="s">
        <v>189</v>
      </c>
      <c r="P6" t="s">
        <v>161</v>
      </c>
      <c r="Q6" t="s">
        <v>171</v>
      </c>
      <c r="R6" t="s">
        <v>200</v>
      </c>
      <c r="S6" t="s">
        <v>237</v>
      </c>
      <c r="T6" t="s">
        <v>151</v>
      </c>
      <c r="U6" t="s">
        <v>238</v>
      </c>
      <c r="V6" t="s">
        <v>288</v>
      </c>
      <c r="W6" t="s">
        <v>289</v>
      </c>
      <c r="X6">
        <v>81.102362204724415</v>
      </c>
      <c r="Y6">
        <v>115.08130086050609</v>
      </c>
      <c r="Z6">
        <v>29</v>
      </c>
      <c r="AA6" t="s">
        <v>382</v>
      </c>
      <c r="AB6" t="s">
        <v>429</v>
      </c>
      <c r="AC6">
        <f>YEAR(Table2[[#This Row],[BIRTHDATE]])</f>
        <v>1994</v>
      </c>
    </row>
    <row r="7" spans="1:29" x14ac:dyDescent="0.2">
      <c r="A7" t="s">
        <v>474</v>
      </c>
      <c r="B7" t="s">
        <v>139</v>
      </c>
      <c r="C7" t="s">
        <v>155</v>
      </c>
      <c r="E7" t="s">
        <v>156</v>
      </c>
      <c r="G7" s="98">
        <v>33641</v>
      </c>
      <c r="H7" t="s">
        <v>157</v>
      </c>
      <c r="I7" t="s">
        <v>475</v>
      </c>
      <c r="J7" t="s">
        <v>427</v>
      </c>
      <c r="K7">
        <v>205</v>
      </c>
      <c r="L7">
        <v>84.2</v>
      </c>
      <c r="M7" t="s">
        <v>158</v>
      </c>
      <c r="N7" t="s">
        <v>159</v>
      </c>
      <c r="O7" t="s">
        <v>160</v>
      </c>
      <c r="P7" t="s">
        <v>161</v>
      </c>
      <c r="Q7" t="s">
        <v>148</v>
      </c>
      <c r="R7" t="s">
        <v>162</v>
      </c>
      <c r="S7" t="s">
        <v>163</v>
      </c>
      <c r="T7" t="s">
        <v>151</v>
      </c>
      <c r="U7" t="s">
        <v>152</v>
      </c>
      <c r="V7" t="s">
        <v>153</v>
      </c>
      <c r="W7" t="s">
        <v>154</v>
      </c>
      <c r="X7">
        <v>80.708661417322844</v>
      </c>
      <c r="Y7">
        <v>185.62922475966693</v>
      </c>
      <c r="Z7">
        <v>2</v>
      </c>
      <c r="AA7" t="s">
        <v>378</v>
      </c>
      <c r="AB7" t="s">
        <v>430</v>
      </c>
      <c r="AC7">
        <f>YEAR(Table2[[#This Row],[BIRTHDATE]])</f>
        <v>1992</v>
      </c>
    </row>
    <row r="8" spans="1:29" x14ac:dyDescent="0.2">
      <c r="A8" t="s">
        <v>462</v>
      </c>
      <c r="B8" t="s">
        <v>333</v>
      </c>
      <c r="C8" t="s">
        <v>337</v>
      </c>
      <c r="E8" t="s">
        <v>338</v>
      </c>
      <c r="G8" s="98">
        <v>32941</v>
      </c>
      <c r="H8" t="s">
        <v>244</v>
      </c>
      <c r="I8" t="s">
        <v>427</v>
      </c>
      <c r="J8" t="s">
        <v>463</v>
      </c>
      <c r="K8">
        <v>185</v>
      </c>
      <c r="L8">
        <v>55.6</v>
      </c>
      <c r="M8" t="s">
        <v>158</v>
      </c>
      <c r="N8" t="s">
        <v>215</v>
      </c>
      <c r="O8" t="s">
        <v>160</v>
      </c>
      <c r="P8" t="s">
        <v>161</v>
      </c>
      <c r="Q8" t="s">
        <v>148</v>
      </c>
      <c r="R8" t="s">
        <v>339</v>
      </c>
      <c r="S8" t="s">
        <v>163</v>
      </c>
      <c r="T8" t="s">
        <v>151</v>
      </c>
      <c r="U8" t="s">
        <v>327</v>
      </c>
      <c r="V8" t="s">
        <v>340</v>
      </c>
      <c r="W8" t="s">
        <v>341</v>
      </c>
      <c r="X8">
        <v>72.834645669291348</v>
      </c>
      <c r="Y8">
        <v>122.57701777479194</v>
      </c>
      <c r="Z8">
        <v>42</v>
      </c>
      <c r="AA8" t="s">
        <v>44</v>
      </c>
      <c r="AB8" t="s">
        <v>47</v>
      </c>
      <c r="AC8">
        <f>YEAR(Table2[[#This Row],[BIRTHDATE]])</f>
        <v>1990</v>
      </c>
    </row>
    <row r="9" spans="1:29" x14ac:dyDescent="0.2">
      <c r="A9" t="s">
        <v>451</v>
      </c>
      <c r="B9" t="s">
        <v>296</v>
      </c>
      <c r="C9" t="s">
        <v>303</v>
      </c>
      <c r="E9" t="s">
        <v>304</v>
      </c>
      <c r="G9" s="98">
        <v>32867</v>
      </c>
      <c r="H9" t="s">
        <v>264</v>
      </c>
      <c r="I9" t="s">
        <v>427</v>
      </c>
      <c r="J9" t="s">
        <v>452</v>
      </c>
      <c r="K9">
        <v>180</v>
      </c>
      <c r="L9">
        <v>81.7</v>
      </c>
      <c r="M9" t="s">
        <v>169</v>
      </c>
      <c r="N9" t="s">
        <v>159</v>
      </c>
      <c r="O9" t="s">
        <v>170</v>
      </c>
      <c r="P9" t="s">
        <v>292</v>
      </c>
      <c r="Q9" t="s">
        <v>148</v>
      </c>
      <c r="R9" t="s">
        <v>287</v>
      </c>
      <c r="S9" t="s">
        <v>182</v>
      </c>
      <c r="T9" t="s">
        <v>151</v>
      </c>
      <c r="U9" t="s">
        <v>300</v>
      </c>
      <c r="V9" t="s">
        <v>301</v>
      </c>
      <c r="W9" t="s">
        <v>302</v>
      </c>
      <c r="X9">
        <v>70.866141732283467</v>
      </c>
      <c r="Y9">
        <v>180.11766820504499</v>
      </c>
      <c r="Z9">
        <v>31</v>
      </c>
      <c r="AA9" t="s">
        <v>44</v>
      </c>
      <c r="AB9" t="s">
        <v>47</v>
      </c>
      <c r="AC9">
        <f>YEAR(Table2[[#This Row],[BIRTHDATE]])</f>
        <v>1989</v>
      </c>
    </row>
    <row r="10" spans="1:29" x14ac:dyDescent="0.2">
      <c r="A10" t="s">
        <v>449</v>
      </c>
      <c r="B10" t="s">
        <v>296</v>
      </c>
      <c r="C10" t="s">
        <v>297</v>
      </c>
      <c r="E10" t="s">
        <v>298</v>
      </c>
      <c r="G10" s="98">
        <v>29137</v>
      </c>
      <c r="H10" t="s">
        <v>143</v>
      </c>
      <c r="I10" t="s">
        <v>427</v>
      </c>
      <c r="J10" t="s">
        <v>450</v>
      </c>
      <c r="K10">
        <v>147</v>
      </c>
      <c r="L10">
        <v>74.599999999999994</v>
      </c>
      <c r="M10" t="s">
        <v>187</v>
      </c>
      <c r="N10" t="s">
        <v>284</v>
      </c>
      <c r="O10" t="s">
        <v>189</v>
      </c>
      <c r="P10" t="s">
        <v>158</v>
      </c>
      <c r="Q10" t="s">
        <v>171</v>
      </c>
      <c r="R10" t="s">
        <v>299</v>
      </c>
      <c r="S10" t="s">
        <v>221</v>
      </c>
      <c r="T10" t="s">
        <v>151</v>
      </c>
      <c r="U10" t="s">
        <v>300</v>
      </c>
      <c r="V10" t="s">
        <v>301</v>
      </c>
      <c r="W10" t="s">
        <v>302</v>
      </c>
      <c r="X10">
        <v>57.874015748031496</v>
      </c>
      <c r="Y10">
        <v>164.46484758991866</v>
      </c>
      <c r="Z10">
        <v>30</v>
      </c>
      <c r="AA10" t="s">
        <v>382</v>
      </c>
      <c r="AB10" t="s">
        <v>429</v>
      </c>
      <c r="AC10">
        <f>YEAR(Table2[[#This Row],[BIRTHDATE]])</f>
        <v>1979</v>
      </c>
    </row>
    <row r="11" spans="1:29" x14ac:dyDescent="0.2">
      <c r="A11" t="s">
        <v>441</v>
      </c>
      <c r="B11" t="s">
        <v>139</v>
      </c>
      <c r="C11" t="s">
        <v>282</v>
      </c>
      <c r="E11" t="s">
        <v>283</v>
      </c>
      <c r="G11" s="98">
        <v>28570</v>
      </c>
      <c r="H11" t="s">
        <v>272</v>
      </c>
      <c r="I11" t="s">
        <v>442</v>
      </c>
      <c r="J11" t="s">
        <v>427</v>
      </c>
      <c r="K11">
        <v>201</v>
      </c>
      <c r="L11">
        <v>85.9</v>
      </c>
      <c r="M11" t="s">
        <v>187</v>
      </c>
      <c r="N11" t="s">
        <v>284</v>
      </c>
      <c r="O11" t="s">
        <v>189</v>
      </c>
      <c r="P11" t="s">
        <v>161</v>
      </c>
      <c r="Q11" t="s">
        <v>148</v>
      </c>
      <c r="R11" t="s">
        <v>149</v>
      </c>
      <c r="S11" t="s">
        <v>182</v>
      </c>
      <c r="T11" t="s">
        <v>151</v>
      </c>
      <c r="U11" t="s">
        <v>152</v>
      </c>
      <c r="V11" t="s">
        <v>260</v>
      </c>
      <c r="W11" t="s">
        <v>261</v>
      </c>
      <c r="X11">
        <v>79.133858267716533</v>
      </c>
      <c r="Y11">
        <v>189.37708321680984</v>
      </c>
      <c r="Z11">
        <v>26</v>
      </c>
      <c r="AA11" t="s">
        <v>382</v>
      </c>
      <c r="AB11" t="s">
        <v>429</v>
      </c>
      <c r="AC11">
        <f>YEAR(Table2[[#This Row],[BIRTHDATE]])</f>
        <v>1978</v>
      </c>
    </row>
    <row r="12" spans="1:29" x14ac:dyDescent="0.2">
      <c r="A12" t="s">
        <v>468</v>
      </c>
      <c r="B12" t="s">
        <v>222</v>
      </c>
      <c r="C12" t="s">
        <v>223</v>
      </c>
      <c r="E12" t="s">
        <v>224</v>
      </c>
      <c r="G12" s="98">
        <v>28412</v>
      </c>
      <c r="H12" t="s">
        <v>143</v>
      </c>
      <c r="I12" t="s">
        <v>469</v>
      </c>
      <c r="J12" t="s">
        <v>427</v>
      </c>
      <c r="K12">
        <v>181</v>
      </c>
      <c r="L12">
        <v>100.7</v>
      </c>
      <c r="M12" t="s">
        <v>158</v>
      </c>
      <c r="N12" t="s">
        <v>215</v>
      </c>
      <c r="O12" t="s">
        <v>160</v>
      </c>
      <c r="P12" t="s">
        <v>147</v>
      </c>
      <c r="Q12" t="s">
        <v>171</v>
      </c>
      <c r="R12" t="s">
        <v>225</v>
      </c>
      <c r="S12" t="s">
        <v>207</v>
      </c>
      <c r="T12" t="s">
        <v>151</v>
      </c>
      <c r="U12" t="s">
        <v>152</v>
      </c>
      <c r="V12" t="s">
        <v>211</v>
      </c>
      <c r="W12" t="s">
        <v>212</v>
      </c>
      <c r="X12">
        <v>71.259842519685037</v>
      </c>
      <c r="Y12">
        <v>222.00549802017173</v>
      </c>
      <c r="Z12">
        <v>12</v>
      </c>
      <c r="AA12" t="s">
        <v>378</v>
      </c>
      <c r="AB12" t="s">
        <v>430</v>
      </c>
      <c r="AC12">
        <f>YEAR(Table2[[#This Row],[BIRTHDATE]])</f>
        <v>1977</v>
      </c>
    </row>
    <row r="13" spans="1:29" x14ac:dyDescent="0.2">
      <c r="A13" t="s">
        <v>439</v>
      </c>
      <c r="B13" t="s">
        <v>183</v>
      </c>
      <c r="C13" t="s">
        <v>256</v>
      </c>
      <c r="E13" t="s">
        <v>257</v>
      </c>
      <c r="F13" t="s">
        <v>142</v>
      </c>
      <c r="G13" s="98">
        <v>28262</v>
      </c>
      <c r="H13" t="s">
        <v>180</v>
      </c>
      <c r="I13" t="s">
        <v>440</v>
      </c>
      <c r="J13" t="s">
        <v>427</v>
      </c>
      <c r="K13">
        <v>155</v>
      </c>
      <c r="L13">
        <v>70.3</v>
      </c>
      <c r="M13" t="s">
        <v>187</v>
      </c>
      <c r="N13" t="s">
        <v>204</v>
      </c>
      <c r="O13" t="s">
        <v>189</v>
      </c>
      <c r="P13" t="s">
        <v>161</v>
      </c>
      <c r="Q13" t="s">
        <v>148</v>
      </c>
      <c r="R13" t="s">
        <v>258</v>
      </c>
      <c r="S13" t="s">
        <v>259</v>
      </c>
      <c r="T13" t="s">
        <v>151</v>
      </c>
      <c r="U13" t="s">
        <v>152</v>
      </c>
      <c r="V13" t="s">
        <v>260</v>
      </c>
      <c r="W13" t="s">
        <v>261</v>
      </c>
      <c r="X13">
        <v>61.023622047244096</v>
      </c>
      <c r="Y13">
        <v>154.98497031596892</v>
      </c>
      <c r="Z13">
        <v>19</v>
      </c>
      <c r="AA13" t="s">
        <v>380</v>
      </c>
      <c r="AB13" t="s">
        <v>428</v>
      </c>
      <c r="AC13">
        <f>YEAR(Table2[[#This Row],[BIRTHDATE]])</f>
        <v>1977</v>
      </c>
    </row>
    <row r="14" spans="1:29" x14ac:dyDescent="0.2">
      <c r="A14" t="s">
        <v>470</v>
      </c>
      <c r="B14" t="s">
        <v>139</v>
      </c>
      <c r="C14" t="s">
        <v>226</v>
      </c>
      <c r="E14" t="s">
        <v>227</v>
      </c>
      <c r="G14" s="98">
        <v>28168</v>
      </c>
      <c r="H14" t="s">
        <v>157</v>
      </c>
      <c r="I14" t="s">
        <v>471</v>
      </c>
      <c r="J14" t="s">
        <v>427</v>
      </c>
      <c r="K14">
        <v>183</v>
      </c>
      <c r="L14">
        <v>70.900000000000006</v>
      </c>
      <c r="M14" t="s">
        <v>144</v>
      </c>
      <c r="N14" t="s">
        <v>145</v>
      </c>
      <c r="O14" t="s">
        <v>146</v>
      </c>
      <c r="P14" t="s">
        <v>161</v>
      </c>
      <c r="Q14" t="s">
        <v>171</v>
      </c>
      <c r="R14" t="s">
        <v>228</v>
      </c>
      <c r="S14" t="s">
        <v>229</v>
      </c>
      <c r="T14" t="s">
        <v>151</v>
      </c>
      <c r="U14" t="s">
        <v>152</v>
      </c>
      <c r="V14" t="s">
        <v>211</v>
      </c>
      <c r="W14" t="s">
        <v>212</v>
      </c>
      <c r="X14">
        <v>72.047244094488192</v>
      </c>
      <c r="Y14">
        <v>156.30774388907821</v>
      </c>
      <c r="Z14">
        <v>13</v>
      </c>
      <c r="AA14" t="s">
        <v>378</v>
      </c>
      <c r="AB14" t="s">
        <v>430</v>
      </c>
      <c r="AC14">
        <f>YEAR(Table2[[#This Row],[BIRTHDATE]])</f>
        <v>1977</v>
      </c>
    </row>
    <row r="15" spans="1:29" x14ac:dyDescent="0.2">
      <c r="A15" t="s">
        <v>472</v>
      </c>
      <c r="B15" t="s">
        <v>139</v>
      </c>
      <c r="C15" t="s">
        <v>178</v>
      </c>
      <c r="E15" t="s">
        <v>179</v>
      </c>
      <c r="F15" t="s">
        <v>164</v>
      </c>
      <c r="G15" s="98">
        <v>27532</v>
      </c>
      <c r="H15" t="s">
        <v>180</v>
      </c>
      <c r="I15" t="s">
        <v>473</v>
      </c>
      <c r="J15" t="s">
        <v>427</v>
      </c>
      <c r="K15">
        <v>175</v>
      </c>
      <c r="L15">
        <v>48.9</v>
      </c>
      <c r="M15" t="s">
        <v>144</v>
      </c>
      <c r="N15" t="s">
        <v>159</v>
      </c>
      <c r="O15" t="s">
        <v>146</v>
      </c>
      <c r="P15" t="s">
        <v>147</v>
      </c>
      <c r="Q15" t="s">
        <v>171</v>
      </c>
      <c r="R15" t="s">
        <v>181</v>
      </c>
      <c r="S15" t="s">
        <v>182</v>
      </c>
      <c r="T15" t="s">
        <v>151</v>
      </c>
      <c r="U15" t="s">
        <v>152</v>
      </c>
      <c r="V15" t="s">
        <v>153</v>
      </c>
      <c r="W15" t="s">
        <v>154</v>
      </c>
      <c r="X15">
        <v>68.897637795275585</v>
      </c>
      <c r="Y15">
        <v>107.80604620840514</v>
      </c>
      <c r="Z15">
        <v>4</v>
      </c>
      <c r="AA15" t="s">
        <v>378</v>
      </c>
      <c r="AB15" t="s">
        <v>430</v>
      </c>
      <c r="AC15">
        <f>YEAR(Table2[[#This Row],[BIRTHDATE]])</f>
        <v>1975</v>
      </c>
    </row>
    <row r="16" spans="1:29" x14ac:dyDescent="0.2">
      <c r="A16" t="s">
        <v>431</v>
      </c>
      <c r="B16" t="s">
        <v>333</v>
      </c>
      <c r="C16" t="s">
        <v>334</v>
      </c>
      <c r="E16" t="s">
        <v>335</v>
      </c>
      <c r="G16" s="98">
        <v>27076</v>
      </c>
      <c r="H16" t="s">
        <v>157</v>
      </c>
      <c r="I16" t="s">
        <v>427</v>
      </c>
      <c r="J16" t="s">
        <v>432</v>
      </c>
      <c r="K16">
        <v>154</v>
      </c>
      <c r="L16">
        <v>51.9</v>
      </c>
      <c r="M16" t="s">
        <v>169</v>
      </c>
      <c r="N16" t="s">
        <v>159</v>
      </c>
      <c r="O16" t="s">
        <v>170</v>
      </c>
      <c r="P16" t="s">
        <v>205</v>
      </c>
      <c r="Q16" t="s">
        <v>171</v>
      </c>
      <c r="R16" t="s">
        <v>336</v>
      </c>
      <c r="S16" t="s">
        <v>259</v>
      </c>
      <c r="T16" t="s">
        <v>151</v>
      </c>
      <c r="U16" t="s">
        <v>327</v>
      </c>
      <c r="V16" t="s">
        <v>328</v>
      </c>
      <c r="W16" t="s">
        <v>329</v>
      </c>
      <c r="X16">
        <v>60.629921259842526</v>
      </c>
      <c r="Y16">
        <v>114.41991407395146</v>
      </c>
      <c r="Z16">
        <v>41</v>
      </c>
      <c r="AA16" t="s">
        <v>44</v>
      </c>
      <c r="AB16" t="s">
        <v>47</v>
      </c>
      <c r="AC16">
        <f>YEAR(Table2[[#This Row],[BIRTHDATE]])</f>
        <v>1974</v>
      </c>
    </row>
    <row r="17" spans="1:29" x14ac:dyDescent="0.2">
      <c r="A17" t="s">
        <v>466</v>
      </c>
      <c r="B17" t="s">
        <v>139</v>
      </c>
      <c r="C17" t="s">
        <v>208</v>
      </c>
      <c r="E17" t="s">
        <v>209</v>
      </c>
      <c r="G17" s="98">
        <v>25965</v>
      </c>
      <c r="H17" t="s">
        <v>157</v>
      </c>
      <c r="I17" t="s">
        <v>467</v>
      </c>
      <c r="J17" t="s">
        <v>427</v>
      </c>
      <c r="K17">
        <v>167</v>
      </c>
      <c r="L17">
        <v>65.3</v>
      </c>
      <c r="M17" t="s">
        <v>187</v>
      </c>
      <c r="N17" t="s">
        <v>204</v>
      </c>
      <c r="O17" t="s">
        <v>189</v>
      </c>
      <c r="P17" t="s">
        <v>161</v>
      </c>
      <c r="Q17" t="s">
        <v>148</v>
      </c>
      <c r="R17" t="s">
        <v>210</v>
      </c>
      <c r="S17" t="s">
        <v>150</v>
      </c>
      <c r="T17" t="s">
        <v>151</v>
      </c>
      <c r="U17" t="s">
        <v>152</v>
      </c>
      <c r="V17" t="s">
        <v>211</v>
      </c>
      <c r="W17" t="s">
        <v>212</v>
      </c>
      <c r="X17">
        <v>65.748031496062993</v>
      </c>
      <c r="Y17">
        <v>143.96185720672506</v>
      </c>
      <c r="Z17">
        <v>9</v>
      </c>
      <c r="AA17" t="s">
        <v>378</v>
      </c>
      <c r="AB17" t="s">
        <v>430</v>
      </c>
      <c r="AC17">
        <f>YEAR(Table2[[#This Row],[BIRTHDATE]])</f>
        <v>1971</v>
      </c>
    </row>
    <row r="18" spans="1:29" x14ac:dyDescent="0.2">
      <c r="A18" t="s">
        <v>447</v>
      </c>
      <c r="B18" t="s">
        <v>296</v>
      </c>
      <c r="C18" t="s">
        <v>305</v>
      </c>
      <c r="E18" t="s">
        <v>306</v>
      </c>
      <c r="G18" s="98">
        <v>25925</v>
      </c>
      <c r="H18" t="s">
        <v>264</v>
      </c>
      <c r="I18" t="s">
        <v>427</v>
      </c>
      <c r="J18" t="s">
        <v>448</v>
      </c>
      <c r="K18">
        <v>181</v>
      </c>
      <c r="L18">
        <v>78.099999999999994</v>
      </c>
      <c r="M18" t="s">
        <v>187</v>
      </c>
      <c r="N18" t="s">
        <v>215</v>
      </c>
      <c r="O18" t="s">
        <v>189</v>
      </c>
      <c r="P18" t="s">
        <v>158</v>
      </c>
      <c r="Q18" t="s">
        <v>171</v>
      </c>
      <c r="R18" t="s">
        <v>276</v>
      </c>
      <c r="S18" t="s">
        <v>307</v>
      </c>
      <c r="T18" t="s">
        <v>151</v>
      </c>
      <c r="U18" t="s">
        <v>300</v>
      </c>
      <c r="V18" t="s">
        <v>301</v>
      </c>
      <c r="W18" t="s">
        <v>302</v>
      </c>
      <c r="X18">
        <v>71.259842519685037</v>
      </c>
      <c r="Y18">
        <v>172.18102676638938</v>
      </c>
      <c r="Z18">
        <v>32</v>
      </c>
      <c r="AA18" t="s">
        <v>44</v>
      </c>
      <c r="AB18" t="s">
        <v>47</v>
      </c>
      <c r="AC18">
        <f>YEAR(Table2[[#This Row],[BIRTHDATE]])</f>
        <v>1970</v>
      </c>
    </row>
    <row r="19" spans="1:29" x14ac:dyDescent="0.2">
      <c r="A19" t="s">
        <v>457</v>
      </c>
      <c r="B19" t="s">
        <v>357</v>
      </c>
      <c r="C19" t="s">
        <v>358</v>
      </c>
      <c r="E19" t="s">
        <v>359</v>
      </c>
      <c r="G19" s="98">
        <v>24936</v>
      </c>
      <c r="H19" t="s">
        <v>272</v>
      </c>
      <c r="I19" t="s">
        <v>427</v>
      </c>
      <c r="J19" t="s">
        <v>458</v>
      </c>
      <c r="K19">
        <v>184</v>
      </c>
      <c r="L19">
        <v>61.8</v>
      </c>
      <c r="M19" t="s">
        <v>234</v>
      </c>
      <c r="N19" t="s">
        <v>159</v>
      </c>
      <c r="O19" t="s">
        <v>235</v>
      </c>
      <c r="P19" t="s">
        <v>158</v>
      </c>
      <c r="Q19" t="s">
        <v>171</v>
      </c>
      <c r="R19" t="s">
        <v>276</v>
      </c>
      <c r="S19" t="s">
        <v>360</v>
      </c>
      <c r="T19" t="s">
        <v>151</v>
      </c>
      <c r="U19" t="s">
        <v>350</v>
      </c>
      <c r="V19" t="s">
        <v>351</v>
      </c>
      <c r="W19" t="s">
        <v>352</v>
      </c>
      <c r="X19">
        <v>72.440944881889763</v>
      </c>
      <c r="Y19">
        <v>136.24567803025434</v>
      </c>
      <c r="Z19">
        <v>47</v>
      </c>
      <c r="AA19" t="s">
        <v>44</v>
      </c>
      <c r="AB19" t="s">
        <v>47</v>
      </c>
      <c r="AC19">
        <f>YEAR(Table2[[#This Row],[BIRTHDATE]])</f>
        <v>1968</v>
      </c>
    </row>
    <row r="20" spans="1:29" x14ac:dyDescent="0.2">
      <c r="A20" t="s">
        <v>437</v>
      </c>
      <c r="B20" t="s">
        <v>183</v>
      </c>
      <c r="C20" t="s">
        <v>280</v>
      </c>
      <c r="E20" t="s">
        <v>281</v>
      </c>
      <c r="G20" s="98">
        <v>24309</v>
      </c>
      <c r="H20" t="s">
        <v>168</v>
      </c>
      <c r="I20" t="s">
        <v>438</v>
      </c>
      <c r="J20" t="s">
        <v>427</v>
      </c>
      <c r="K20">
        <v>203</v>
      </c>
      <c r="L20">
        <v>77.8</v>
      </c>
      <c r="M20" t="s">
        <v>169</v>
      </c>
      <c r="N20" t="s">
        <v>204</v>
      </c>
      <c r="O20" t="s">
        <v>170</v>
      </c>
      <c r="P20" t="s">
        <v>158</v>
      </c>
      <c r="Q20" t="s">
        <v>171</v>
      </c>
      <c r="R20" t="s">
        <v>200</v>
      </c>
      <c r="S20" t="s">
        <v>259</v>
      </c>
      <c r="T20" t="s">
        <v>151</v>
      </c>
      <c r="U20" t="s">
        <v>152</v>
      </c>
      <c r="V20" t="s">
        <v>260</v>
      </c>
      <c r="W20" t="s">
        <v>261</v>
      </c>
      <c r="X20">
        <v>79.921259842519689</v>
      </c>
      <c r="Y20">
        <v>171.51963997983475</v>
      </c>
      <c r="Z20">
        <v>25</v>
      </c>
      <c r="AA20" t="s">
        <v>382</v>
      </c>
      <c r="AB20" t="s">
        <v>429</v>
      </c>
      <c r="AC20">
        <f>YEAR(Table2[[#This Row],[BIRTHDATE]])</f>
        <v>1966</v>
      </c>
    </row>
    <row r="21" spans="1:29" x14ac:dyDescent="0.2">
      <c r="A21" t="s">
        <v>460</v>
      </c>
      <c r="B21" t="s">
        <v>333</v>
      </c>
      <c r="C21" t="s">
        <v>343</v>
      </c>
      <c r="E21" t="s">
        <v>344</v>
      </c>
      <c r="G21" s="98">
        <v>23952</v>
      </c>
      <c r="H21" t="s">
        <v>199</v>
      </c>
      <c r="I21" t="s">
        <v>427</v>
      </c>
      <c r="J21" t="s">
        <v>461</v>
      </c>
      <c r="K21">
        <v>187</v>
      </c>
      <c r="L21">
        <v>58.8</v>
      </c>
      <c r="M21" t="s">
        <v>234</v>
      </c>
      <c r="N21" t="s">
        <v>159</v>
      </c>
      <c r="O21" t="s">
        <v>235</v>
      </c>
      <c r="P21" t="s">
        <v>158</v>
      </c>
      <c r="Q21" t="s">
        <v>171</v>
      </c>
      <c r="R21" t="s">
        <v>336</v>
      </c>
      <c r="S21" t="s">
        <v>266</v>
      </c>
      <c r="T21" t="s">
        <v>151</v>
      </c>
      <c r="U21" t="s">
        <v>327</v>
      </c>
      <c r="V21" t="s">
        <v>340</v>
      </c>
      <c r="W21" t="s">
        <v>341</v>
      </c>
      <c r="X21">
        <v>73.622047244094489</v>
      </c>
      <c r="Y21">
        <v>129.63181016470801</v>
      </c>
      <c r="Z21">
        <v>44</v>
      </c>
      <c r="AA21" t="s">
        <v>44</v>
      </c>
      <c r="AB21" t="s">
        <v>47</v>
      </c>
      <c r="AC21">
        <f>YEAR(Table2[[#This Row],[BIRTHDATE]])</f>
        <v>1965</v>
      </c>
    </row>
    <row r="22" spans="1:29" x14ac:dyDescent="0.2">
      <c r="A22" t="s">
        <v>453</v>
      </c>
      <c r="B22" t="s">
        <v>241</v>
      </c>
      <c r="C22" t="s">
        <v>242</v>
      </c>
      <c r="E22" t="s">
        <v>243</v>
      </c>
      <c r="G22" s="98">
        <v>23804</v>
      </c>
      <c r="H22" t="s">
        <v>244</v>
      </c>
      <c r="I22" t="s">
        <v>427</v>
      </c>
      <c r="J22" t="s">
        <v>454</v>
      </c>
      <c r="K22">
        <v>156</v>
      </c>
      <c r="L22">
        <v>105.3</v>
      </c>
      <c r="M22" t="s">
        <v>234</v>
      </c>
      <c r="N22" t="s">
        <v>215</v>
      </c>
      <c r="O22" t="s">
        <v>235</v>
      </c>
      <c r="P22" t="s">
        <v>205</v>
      </c>
      <c r="Q22" t="s">
        <v>148</v>
      </c>
      <c r="R22" t="s">
        <v>245</v>
      </c>
      <c r="S22" t="s">
        <v>191</v>
      </c>
      <c r="T22" t="s">
        <v>151</v>
      </c>
      <c r="U22" t="s">
        <v>238</v>
      </c>
      <c r="V22" t="s">
        <v>239</v>
      </c>
      <c r="W22" t="s">
        <v>240</v>
      </c>
      <c r="X22">
        <v>61.417322834645667</v>
      </c>
      <c r="Y22">
        <v>232.14676208067607</v>
      </c>
      <c r="Z22">
        <v>15</v>
      </c>
      <c r="AA22" t="s">
        <v>378</v>
      </c>
      <c r="AB22" t="s">
        <v>430</v>
      </c>
      <c r="AC22">
        <f>YEAR(Table2[[#This Row],[BIRTHDATE]])</f>
        <v>1965</v>
      </c>
    </row>
    <row r="23" spans="1:29" x14ac:dyDescent="0.2">
      <c r="A23" t="s">
        <v>435</v>
      </c>
      <c r="B23" t="s">
        <v>183</v>
      </c>
      <c r="C23" t="s">
        <v>270</v>
      </c>
      <c r="E23" t="s">
        <v>271</v>
      </c>
      <c r="G23" s="98">
        <v>23483</v>
      </c>
      <c r="H23" t="s">
        <v>272</v>
      </c>
      <c r="I23" t="s">
        <v>436</v>
      </c>
      <c r="J23" t="s">
        <v>427</v>
      </c>
      <c r="K23">
        <v>193</v>
      </c>
      <c r="L23">
        <v>84.3</v>
      </c>
      <c r="M23" t="s">
        <v>144</v>
      </c>
      <c r="N23" t="s">
        <v>204</v>
      </c>
      <c r="O23" t="s">
        <v>146</v>
      </c>
      <c r="P23" t="s">
        <v>147</v>
      </c>
      <c r="Q23" t="s">
        <v>171</v>
      </c>
      <c r="R23" t="s">
        <v>273</v>
      </c>
      <c r="S23" t="s">
        <v>163</v>
      </c>
      <c r="T23" t="s">
        <v>151</v>
      </c>
      <c r="U23" t="s">
        <v>152</v>
      </c>
      <c r="V23" t="s">
        <v>260</v>
      </c>
      <c r="W23" t="s">
        <v>261</v>
      </c>
      <c r="X23">
        <v>75.984251968503941</v>
      </c>
      <c r="Y23">
        <v>185.84968702185179</v>
      </c>
      <c r="Z23">
        <v>22</v>
      </c>
      <c r="AA23" t="s">
        <v>380</v>
      </c>
      <c r="AB23" t="s">
        <v>428</v>
      </c>
      <c r="AC23">
        <f>YEAR(Table2[[#This Row],[BIRTHDATE]])</f>
        <v>1964</v>
      </c>
    </row>
    <row r="24" spans="1:29" x14ac:dyDescent="0.2">
      <c r="A24" t="s">
        <v>455</v>
      </c>
      <c r="B24" t="s">
        <v>345</v>
      </c>
      <c r="C24" t="s">
        <v>346</v>
      </c>
      <c r="E24" t="s">
        <v>347</v>
      </c>
      <c r="G24" s="98">
        <v>22044</v>
      </c>
      <c r="H24" t="s">
        <v>180</v>
      </c>
      <c r="I24" t="s">
        <v>427</v>
      </c>
      <c r="J24" t="s">
        <v>456</v>
      </c>
      <c r="K24">
        <v>160</v>
      </c>
      <c r="L24">
        <v>63.8</v>
      </c>
      <c r="M24" t="s">
        <v>187</v>
      </c>
      <c r="N24" t="s">
        <v>215</v>
      </c>
      <c r="O24" t="s">
        <v>189</v>
      </c>
      <c r="P24" t="s">
        <v>158</v>
      </c>
      <c r="Q24" t="s">
        <v>148</v>
      </c>
      <c r="R24" t="s">
        <v>348</v>
      </c>
      <c r="S24" t="s">
        <v>349</v>
      </c>
      <c r="T24" t="s">
        <v>151</v>
      </c>
      <c r="U24" t="s">
        <v>350</v>
      </c>
      <c r="V24" t="s">
        <v>351</v>
      </c>
      <c r="W24" t="s">
        <v>352</v>
      </c>
      <c r="X24">
        <v>62.99212598425197</v>
      </c>
      <c r="Y24">
        <v>140.65492327395188</v>
      </c>
      <c r="Z24">
        <v>45</v>
      </c>
      <c r="AA24" t="s">
        <v>44</v>
      </c>
      <c r="AB24" t="s">
        <v>47</v>
      </c>
      <c r="AC24">
        <f>YEAR(Table2[[#This Row],[BIRTHDATE]])</f>
        <v>1960</v>
      </c>
    </row>
    <row r="25" spans="1:29" x14ac:dyDescent="0.2">
      <c r="A25" t="s">
        <v>459</v>
      </c>
      <c r="B25" t="s">
        <v>333</v>
      </c>
      <c r="C25" t="s">
        <v>282</v>
      </c>
      <c r="E25" t="s">
        <v>342</v>
      </c>
      <c r="G25" s="98">
        <v>21927</v>
      </c>
      <c r="H25" t="s">
        <v>264</v>
      </c>
      <c r="I25" t="s">
        <v>427</v>
      </c>
      <c r="J25" t="s">
        <v>385</v>
      </c>
      <c r="K25">
        <v>178</v>
      </c>
      <c r="L25">
        <v>102.3</v>
      </c>
      <c r="M25" t="s">
        <v>169</v>
      </c>
      <c r="N25" t="s">
        <v>215</v>
      </c>
      <c r="O25" t="s">
        <v>170</v>
      </c>
      <c r="P25" t="s">
        <v>158</v>
      </c>
      <c r="Q25" t="s">
        <v>171</v>
      </c>
      <c r="R25" t="s">
        <v>279</v>
      </c>
      <c r="S25" t="s">
        <v>191</v>
      </c>
      <c r="T25" t="s">
        <v>151</v>
      </c>
      <c r="U25" t="s">
        <v>327</v>
      </c>
      <c r="V25" t="s">
        <v>340</v>
      </c>
      <c r="W25" t="s">
        <v>341</v>
      </c>
      <c r="X25">
        <v>70.078740157480311</v>
      </c>
      <c r="Y25">
        <v>225.53289421512977</v>
      </c>
      <c r="Z25">
        <v>43</v>
      </c>
      <c r="AA25" t="s">
        <v>44</v>
      </c>
      <c r="AB25" t="s">
        <v>47</v>
      </c>
      <c r="AC25">
        <f>YEAR(Table2[[#This Row],[BIRTHDATE]])</f>
        <v>1960</v>
      </c>
    </row>
    <row r="26" spans="1:29" x14ac:dyDescent="0.2">
      <c r="A26" t="s">
        <v>433</v>
      </c>
      <c r="B26" t="s">
        <v>183</v>
      </c>
      <c r="C26" t="s">
        <v>274</v>
      </c>
      <c r="E26" t="s">
        <v>275</v>
      </c>
      <c r="G26" s="98">
        <v>20437</v>
      </c>
      <c r="H26" t="s">
        <v>195</v>
      </c>
      <c r="I26" t="s">
        <v>434</v>
      </c>
      <c r="J26" t="s">
        <v>427</v>
      </c>
      <c r="K26">
        <v>164</v>
      </c>
      <c r="L26">
        <v>66.8</v>
      </c>
      <c r="M26" t="s">
        <v>187</v>
      </c>
      <c r="N26" t="s">
        <v>215</v>
      </c>
      <c r="O26" t="s">
        <v>189</v>
      </c>
      <c r="P26" t="s">
        <v>205</v>
      </c>
      <c r="Q26" t="s">
        <v>171</v>
      </c>
      <c r="R26" t="s">
        <v>276</v>
      </c>
      <c r="S26" t="s">
        <v>201</v>
      </c>
      <c r="T26" t="s">
        <v>151</v>
      </c>
      <c r="U26" t="s">
        <v>152</v>
      </c>
      <c r="V26" t="s">
        <v>260</v>
      </c>
      <c r="W26" t="s">
        <v>261</v>
      </c>
      <c r="X26">
        <v>64.566929133858267</v>
      </c>
      <c r="Y26">
        <v>147.26879113949821</v>
      </c>
      <c r="Z26">
        <v>23</v>
      </c>
      <c r="AA26" t="s">
        <v>380</v>
      </c>
      <c r="AB26" t="s">
        <v>428</v>
      </c>
      <c r="AC26">
        <f>YEAR(Table2[[#This Row],[BIRTHDATE]])</f>
        <v>1955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FFAE-6777-4A74-BEBB-644984F290E8}">
  <dimension ref="A3:AK26"/>
  <sheetViews>
    <sheetView topLeftCell="B1" workbookViewId="0">
      <pane xSplit="2" ySplit="4" topLeftCell="M5" activePane="bottomRight" state="frozen"/>
      <selection activeCell="B1" sqref="B1"/>
      <selection pane="topRight" activeCell="D1" sqref="D1"/>
      <selection pane="bottomLeft" activeCell="B5" sqref="B5"/>
      <selection pane="bottomRight" activeCell="AK5" sqref="AK5"/>
    </sheetView>
  </sheetViews>
  <sheetFormatPr defaultRowHeight="12.75" x14ac:dyDescent="0.2"/>
  <cols>
    <col min="1" max="1" width="21.140625" bestFit="1" customWidth="1"/>
    <col min="2" max="2" width="14.5703125" bestFit="1" customWidth="1"/>
    <col min="3" max="36" width="5" bestFit="1" customWidth="1"/>
    <col min="37" max="37" width="10" bestFit="1" customWidth="1"/>
    <col min="38" max="38" width="9.28515625" bestFit="1" customWidth="1"/>
    <col min="39" max="39" width="6.85546875" bestFit="1" customWidth="1"/>
    <col min="40" max="40" width="9.28515625" bestFit="1" customWidth="1"/>
    <col min="41" max="41" width="6.85546875" bestFit="1" customWidth="1"/>
    <col min="42" max="43" width="4.42578125" bestFit="1" customWidth="1"/>
    <col min="44" max="44" width="9.28515625" bestFit="1" customWidth="1"/>
    <col min="45" max="45" width="6.85546875" bestFit="1" customWidth="1"/>
    <col min="46" max="46" width="9.28515625" bestFit="1" customWidth="1"/>
    <col min="47" max="47" width="6.85546875" bestFit="1" customWidth="1"/>
    <col min="48" max="48" width="9.28515625" bestFit="1" customWidth="1"/>
    <col min="49" max="49" width="6.85546875" bestFit="1" customWidth="1"/>
    <col min="50" max="50" width="9.28515625" bestFit="1" customWidth="1"/>
    <col min="51" max="51" width="6.85546875" bestFit="1" customWidth="1"/>
    <col min="52" max="52" width="9.28515625" bestFit="1" customWidth="1"/>
    <col min="53" max="53" width="6.85546875" bestFit="1" customWidth="1"/>
    <col min="54" max="54" width="9.28515625" bestFit="1" customWidth="1"/>
    <col min="55" max="55" width="6.85546875" bestFit="1" customWidth="1"/>
    <col min="56" max="56" width="9.28515625" bestFit="1" customWidth="1"/>
    <col min="57" max="57" width="6.85546875" bestFit="1" customWidth="1"/>
    <col min="58" max="58" width="9.28515625" bestFit="1" customWidth="1"/>
    <col min="59" max="59" width="6.85546875" bestFit="1" customWidth="1"/>
    <col min="60" max="60" width="4.42578125" bestFit="1" customWidth="1"/>
    <col min="61" max="61" width="9.28515625" bestFit="1" customWidth="1"/>
    <col min="62" max="62" width="6.85546875" bestFit="1" customWidth="1"/>
    <col min="63" max="63" width="9.28515625" bestFit="1" customWidth="1"/>
    <col min="64" max="64" width="6.85546875" bestFit="1" customWidth="1"/>
    <col min="65" max="65" width="9.28515625" bestFit="1" customWidth="1"/>
    <col min="66" max="66" width="6.85546875" bestFit="1" customWidth="1"/>
    <col min="67" max="67" width="9.28515625" bestFit="1" customWidth="1"/>
    <col min="68" max="68" width="6.85546875" bestFit="1" customWidth="1"/>
    <col min="69" max="69" width="9.28515625" bestFit="1" customWidth="1"/>
    <col min="70" max="70" width="6.85546875" bestFit="1" customWidth="1"/>
    <col min="71" max="71" width="4.42578125" bestFit="1" customWidth="1"/>
    <col min="72" max="72" width="9.28515625" bestFit="1" customWidth="1"/>
    <col min="73" max="73" width="6.85546875" bestFit="1" customWidth="1"/>
    <col min="74" max="74" width="9.28515625" bestFit="1" customWidth="1"/>
    <col min="75" max="75" width="6.85546875" bestFit="1" customWidth="1"/>
    <col min="76" max="76" width="9.28515625" bestFit="1" customWidth="1"/>
    <col min="77" max="77" width="6.85546875" bestFit="1" customWidth="1"/>
    <col min="78" max="78" width="9.28515625" bestFit="1" customWidth="1"/>
    <col min="79" max="79" width="6.85546875" bestFit="1" customWidth="1"/>
    <col min="80" max="80" width="4.42578125" bestFit="1" customWidth="1"/>
    <col min="81" max="81" width="9.28515625" bestFit="1" customWidth="1"/>
    <col min="82" max="82" width="6.85546875" bestFit="1" customWidth="1"/>
    <col min="83" max="83" width="4.42578125" bestFit="1" customWidth="1"/>
    <col min="84" max="85" width="9.28515625" bestFit="1" customWidth="1"/>
    <col min="86" max="86" width="6.85546875" bestFit="1" customWidth="1"/>
    <col min="87" max="87" width="9" bestFit="1" customWidth="1"/>
    <col min="88" max="88" width="9.28515625" bestFit="1" customWidth="1"/>
    <col min="89" max="89" width="6.85546875" bestFit="1" customWidth="1"/>
    <col min="90" max="90" width="9" bestFit="1" customWidth="1"/>
    <col min="91" max="91" width="9.28515625" bestFit="1" customWidth="1"/>
    <col min="92" max="92" width="6.85546875" bestFit="1" customWidth="1"/>
    <col min="93" max="93" width="9" bestFit="1" customWidth="1"/>
    <col min="94" max="94" width="6.5703125" bestFit="1" customWidth="1"/>
    <col min="95" max="95" width="9" bestFit="1" customWidth="1"/>
    <col min="96" max="96" width="9.28515625" bestFit="1" customWidth="1"/>
    <col min="97" max="97" width="6.85546875" bestFit="1" customWidth="1"/>
    <col min="98" max="98" width="9" bestFit="1" customWidth="1"/>
    <col min="99" max="99" width="9.28515625" bestFit="1" customWidth="1"/>
    <col min="100" max="100" width="6.85546875" bestFit="1" customWidth="1"/>
    <col min="101" max="101" width="9" bestFit="1" customWidth="1"/>
    <col min="102" max="102" width="9.28515625" bestFit="1" customWidth="1"/>
    <col min="103" max="103" width="6.85546875" bestFit="1" customWidth="1"/>
    <col min="104" max="104" width="9" bestFit="1" customWidth="1"/>
    <col min="105" max="105" width="9.28515625" bestFit="1" customWidth="1"/>
    <col min="106" max="106" width="6.85546875" bestFit="1" customWidth="1"/>
    <col min="107" max="107" width="9" bestFit="1" customWidth="1"/>
    <col min="108" max="108" width="9.28515625" bestFit="1" customWidth="1"/>
    <col min="109" max="109" width="6.85546875" bestFit="1" customWidth="1"/>
    <col min="110" max="110" width="9" bestFit="1" customWidth="1"/>
    <col min="111" max="111" width="6.5703125" bestFit="1" customWidth="1"/>
    <col min="112" max="112" width="9" bestFit="1" customWidth="1"/>
    <col min="113" max="113" width="9.28515625" bestFit="1" customWidth="1"/>
    <col min="114" max="114" width="6.85546875" bestFit="1" customWidth="1"/>
    <col min="115" max="115" width="9" bestFit="1" customWidth="1"/>
    <col min="116" max="116" width="9.28515625" bestFit="1" customWidth="1"/>
    <col min="117" max="117" width="6.85546875" bestFit="1" customWidth="1"/>
    <col min="118" max="118" width="9" bestFit="1" customWidth="1"/>
    <col min="119" max="119" width="9.28515625" bestFit="1" customWidth="1"/>
    <col min="120" max="120" width="6.85546875" bestFit="1" customWidth="1"/>
    <col min="121" max="121" width="9" bestFit="1" customWidth="1"/>
    <col min="122" max="122" width="9.28515625" bestFit="1" customWidth="1"/>
    <col min="123" max="123" width="6.85546875" bestFit="1" customWidth="1"/>
    <col min="124" max="124" width="9" bestFit="1" customWidth="1"/>
    <col min="125" max="125" width="6.5703125" bestFit="1" customWidth="1"/>
    <col min="126" max="126" width="9" bestFit="1" customWidth="1"/>
    <col min="127" max="127" width="9.28515625" bestFit="1" customWidth="1"/>
    <col min="128" max="128" width="6.85546875" bestFit="1" customWidth="1"/>
    <col min="129" max="129" width="4.42578125" bestFit="1" customWidth="1"/>
    <col min="130" max="130" width="9" bestFit="1" customWidth="1"/>
    <col min="131" max="132" width="9.28515625" bestFit="1" customWidth="1"/>
    <col min="133" max="133" width="10.7109375" bestFit="1" customWidth="1"/>
    <col min="134" max="134" width="8.140625" bestFit="1" customWidth="1"/>
    <col min="135" max="135" width="9" bestFit="1" customWidth="1"/>
    <col min="136" max="136" width="9.28515625" bestFit="1" customWidth="1"/>
    <col min="137" max="137" width="10.7109375" bestFit="1" customWidth="1"/>
    <col min="138" max="138" width="7.85546875" bestFit="1" customWidth="1"/>
    <col min="139" max="139" width="9" bestFit="1" customWidth="1"/>
    <col min="140" max="140" width="9.28515625" bestFit="1" customWidth="1"/>
    <col min="141" max="141" width="10.7109375" bestFit="1" customWidth="1"/>
    <col min="142" max="142" width="8.140625" bestFit="1" customWidth="1"/>
    <col min="143" max="143" width="9" bestFit="1" customWidth="1"/>
    <col min="144" max="144" width="9.28515625" bestFit="1" customWidth="1"/>
    <col min="145" max="145" width="10.7109375" bestFit="1" customWidth="1"/>
    <col min="146" max="146" width="8.42578125" bestFit="1" customWidth="1"/>
    <col min="147" max="147" width="9" bestFit="1" customWidth="1"/>
    <col min="148" max="148" width="9.28515625" bestFit="1" customWidth="1"/>
    <col min="149" max="149" width="10.7109375" bestFit="1" customWidth="1"/>
    <col min="150" max="150" width="8.140625" bestFit="1" customWidth="1"/>
    <col min="151" max="151" width="9" bestFit="1" customWidth="1"/>
    <col min="152" max="152" width="10.7109375" bestFit="1" customWidth="1"/>
    <col min="153" max="153" width="8.140625" bestFit="1" customWidth="1"/>
    <col min="154" max="154" width="9" bestFit="1" customWidth="1"/>
    <col min="155" max="155" width="9.28515625" bestFit="1" customWidth="1"/>
    <col min="156" max="156" width="10.7109375" bestFit="1" customWidth="1"/>
    <col min="157" max="157" width="7.28515625" bestFit="1" customWidth="1"/>
    <col min="158" max="158" width="9" bestFit="1" customWidth="1"/>
    <col min="159" max="159" width="9.28515625" bestFit="1" customWidth="1"/>
    <col min="160" max="160" width="10.7109375" bestFit="1" customWidth="1"/>
    <col min="161" max="161" width="7.7109375" bestFit="1" customWidth="1"/>
    <col min="162" max="162" width="9" bestFit="1" customWidth="1"/>
    <col min="163" max="163" width="9.28515625" bestFit="1" customWidth="1"/>
    <col min="164" max="164" width="10.7109375" bestFit="1" customWidth="1"/>
    <col min="165" max="165" width="7.28515625" bestFit="1" customWidth="1"/>
    <col min="166" max="166" width="9" bestFit="1" customWidth="1"/>
    <col min="167" max="167" width="9.28515625" bestFit="1" customWidth="1"/>
    <col min="168" max="168" width="10.7109375" bestFit="1" customWidth="1"/>
    <col min="169" max="169" width="8.5703125" bestFit="1" customWidth="1"/>
    <col min="170" max="170" width="9" bestFit="1" customWidth="1"/>
    <col min="171" max="171" width="10.7109375" bestFit="1" customWidth="1"/>
    <col min="172" max="172" width="8.140625" bestFit="1" customWidth="1"/>
    <col min="173" max="173" width="9" bestFit="1" customWidth="1"/>
    <col min="174" max="174" width="9.28515625" bestFit="1" customWidth="1"/>
    <col min="175" max="175" width="10.7109375" bestFit="1" customWidth="1"/>
    <col min="176" max="176" width="7.28515625" bestFit="1" customWidth="1"/>
    <col min="177" max="177" width="10.7109375" bestFit="1" customWidth="1"/>
    <col min="178" max="178" width="8.28515625" bestFit="1" customWidth="1"/>
    <col min="179" max="179" width="9" bestFit="1" customWidth="1"/>
    <col min="180" max="180" width="9.28515625" bestFit="1" customWidth="1"/>
    <col min="181" max="181" width="10" bestFit="1" customWidth="1"/>
  </cols>
  <sheetData>
    <row r="3" spans="1:37" x14ac:dyDescent="0.2">
      <c r="A3" s="95" t="s">
        <v>425</v>
      </c>
      <c r="B3" s="95" t="s">
        <v>387</v>
      </c>
    </row>
    <row r="4" spans="1:37" x14ac:dyDescent="0.2">
      <c r="A4" s="95" t="s">
        <v>423</v>
      </c>
      <c r="B4" t="s">
        <v>388</v>
      </c>
      <c r="C4" t="s">
        <v>389</v>
      </c>
      <c r="D4" t="s">
        <v>390</v>
      </c>
      <c r="E4" t="s">
        <v>391</v>
      </c>
      <c r="F4" t="s">
        <v>392</v>
      </c>
      <c r="G4" t="s">
        <v>393</v>
      </c>
      <c r="H4" t="s">
        <v>394</v>
      </c>
      <c r="I4" t="s">
        <v>395</v>
      </c>
      <c r="J4" t="s">
        <v>396</v>
      </c>
      <c r="K4" t="s">
        <v>397</v>
      </c>
      <c r="L4" t="s">
        <v>398</v>
      </c>
      <c r="M4" t="s">
        <v>399</v>
      </c>
      <c r="N4" t="s">
        <v>400</v>
      </c>
      <c r="O4" t="s">
        <v>401</v>
      </c>
      <c r="P4" t="s">
        <v>402</v>
      </c>
      <c r="Q4" t="s">
        <v>403</v>
      </c>
      <c r="R4" t="s">
        <v>404</v>
      </c>
      <c r="S4" t="s">
        <v>405</v>
      </c>
      <c r="T4" t="s">
        <v>406</v>
      </c>
      <c r="U4" t="s">
        <v>407</v>
      </c>
      <c r="V4" t="s">
        <v>408</v>
      </c>
      <c r="W4" t="s">
        <v>409</v>
      </c>
      <c r="X4" t="s">
        <v>410</v>
      </c>
      <c r="Y4" t="s">
        <v>411</v>
      </c>
      <c r="Z4" t="s">
        <v>412</v>
      </c>
      <c r="AA4" t="s">
        <v>413</v>
      </c>
      <c r="AB4" t="s">
        <v>414</v>
      </c>
      <c r="AC4" t="s">
        <v>415</v>
      </c>
      <c r="AD4" t="s">
        <v>416</v>
      </c>
      <c r="AE4" t="s">
        <v>417</v>
      </c>
      <c r="AF4" t="s">
        <v>418</v>
      </c>
      <c r="AG4" t="s">
        <v>419</v>
      </c>
      <c r="AH4" t="s">
        <v>420</v>
      </c>
      <c r="AI4" t="s">
        <v>421</v>
      </c>
      <c r="AJ4" t="s">
        <v>422</v>
      </c>
      <c r="AK4" t="s">
        <v>426</v>
      </c>
    </row>
    <row r="5" spans="1:37" x14ac:dyDescent="0.2">
      <c r="A5" s="28" t="s">
        <v>151</v>
      </c>
      <c r="B5" s="31">
        <v>1</v>
      </c>
      <c r="C5" s="31"/>
      <c r="D5" s="31">
        <v>2</v>
      </c>
      <c r="E5" s="31"/>
      <c r="F5" s="31">
        <v>1</v>
      </c>
      <c r="G5" s="31">
        <v>2</v>
      </c>
      <c r="H5" s="31">
        <v>1</v>
      </c>
      <c r="I5" s="31">
        <v>1</v>
      </c>
      <c r="J5" s="31"/>
      <c r="K5" s="31">
        <v>1</v>
      </c>
      <c r="L5" s="31">
        <v>1</v>
      </c>
      <c r="M5" s="31"/>
      <c r="N5" s="31"/>
      <c r="O5" s="31">
        <v>1</v>
      </c>
      <c r="P5" s="31">
        <v>1</v>
      </c>
      <c r="Q5" s="31"/>
      <c r="R5" s="31">
        <v>3</v>
      </c>
      <c r="S5" s="31">
        <v>1</v>
      </c>
      <c r="T5" s="31">
        <v>1</v>
      </c>
      <c r="U5" s="31"/>
      <c r="V5" s="31"/>
      <c r="W5" s="31"/>
      <c r="X5" s="31"/>
      <c r="Y5" s="31"/>
      <c r="Z5" s="31"/>
      <c r="AA5" s="31"/>
      <c r="AB5" s="31"/>
      <c r="AC5" s="31">
        <v>1</v>
      </c>
      <c r="AD5" s="31">
        <v>1</v>
      </c>
      <c r="AE5" s="31">
        <v>1</v>
      </c>
      <c r="AF5" s="31"/>
      <c r="AG5" s="31">
        <v>1</v>
      </c>
      <c r="AH5" s="31"/>
      <c r="AI5" s="31">
        <v>2</v>
      </c>
      <c r="AJ5" s="31">
        <v>2</v>
      </c>
      <c r="AK5" s="31">
        <v>25</v>
      </c>
    </row>
    <row r="6" spans="1:37" x14ac:dyDescent="0.2">
      <c r="A6" s="96" t="s">
        <v>328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>
        <v>1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>
        <v>1</v>
      </c>
    </row>
    <row r="7" spans="1:37" x14ac:dyDescent="0.2">
      <c r="A7" s="96" t="s">
        <v>260</v>
      </c>
      <c r="B7" s="31">
        <v>1</v>
      </c>
      <c r="C7" s="31"/>
      <c r="D7" s="31"/>
      <c r="E7" s="31"/>
      <c r="F7" s="31">
        <v>1</v>
      </c>
      <c r="G7" s="31"/>
      <c r="H7" s="31">
        <v>1</v>
      </c>
      <c r="I7" s="31"/>
      <c r="J7" s="31"/>
      <c r="K7" s="31"/>
      <c r="L7" s="31"/>
      <c r="M7" s="31"/>
      <c r="N7" s="31"/>
      <c r="O7" s="31"/>
      <c r="P7" s="31"/>
      <c r="Q7" s="31"/>
      <c r="R7" s="31">
        <v>1</v>
      </c>
      <c r="S7" s="31">
        <v>1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>
        <v>1</v>
      </c>
      <c r="AK7" s="31">
        <v>6</v>
      </c>
    </row>
    <row r="8" spans="1:37" x14ac:dyDescent="0.2">
      <c r="A8" s="96" t="s">
        <v>288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>
        <v>1</v>
      </c>
      <c r="AH8" s="31"/>
      <c r="AI8" s="31"/>
      <c r="AJ8" s="31"/>
      <c r="AK8" s="31">
        <v>1</v>
      </c>
    </row>
    <row r="9" spans="1:37" x14ac:dyDescent="0.2">
      <c r="A9" s="96" t="s">
        <v>301</v>
      </c>
      <c r="B9" s="31"/>
      <c r="C9" s="31"/>
      <c r="D9" s="31"/>
      <c r="E9" s="31"/>
      <c r="F9" s="31"/>
      <c r="G9" s="31"/>
      <c r="H9" s="31"/>
      <c r="I9" s="31"/>
      <c r="J9" s="31"/>
      <c r="K9" s="31">
        <v>1</v>
      </c>
      <c r="L9" s="31"/>
      <c r="M9" s="31"/>
      <c r="N9" s="31"/>
      <c r="O9" s="31"/>
      <c r="P9" s="31"/>
      <c r="Q9" s="31"/>
      <c r="R9" s="31"/>
      <c r="S9" s="31"/>
      <c r="T9" s="31">
        <v>1</v>
      </c>
      <c r="U9" s="31"/>
      <c r="V9" s="31"/>
      <c r="W9" s="31"/>
      <c r="X9" s="31"/>
      <c r="Y9" s="31"/>
      <c r="Z9" s="31"/>
      <c r="AA9" s="31"/>
      <c r="AB9" s="31"/>
      <c r="AC9" s="31">
        <v>1</v>
      </c>
      <c r="AD9" s="31"/>
      <c r="AE9" s="31"/>
      <c r="AF9" s="31"/>
      <c r="AG9" s="31"/>
      <c r="AH9" s="31"/>
      <c r="AI9" s="31"/>
      <c r="AJ9" s="31"/>
      <c r="AK9" s="31">
        <v>3</v>
      </c>
    </row>
    <row r="10" spans="1:37" x14ac:dyDescent="0.2">
      <c r="A10" s="96" t="s">
        <v>239</v>
      </c>
      <c r="B10" s="31"/>
      <c r="C10" s="31"/>
      <c r="D10" s="31"/>
      <c r="E10" s="31"/>
      <c r="F10" s="31"/>
      <c r="G10" s="31">
        <v>1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>
        <v>1</v>
      </c>
    </row>
    <row r="11" spans="1:37" x14ac:dyDescent="0.2">
      <c r="A11" s="96" t="s">
        <v>351</v>
      </c>
      <c r="B11" s="31"/>
      <c r="C11" s="31"/>
      <c r="D11" s="31">
        <v>1</v>
      </c>
      <c r="E11" s="31"/>
      <c r="F11" s="31"/>
      <c r="G11" s="31"/>
      <c r="H11" s="31"/>
      <c r="I11" s="31">
        <v>1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>
        <v>2</v>
      </c>
    </row>
    <row r="12" spans="1:37" x14ac:dyDescent="0.2">
      <c r="A12" s="96" t="s">
        <v>340</v>
      </c>
      <c r="B12" s="31"/>
      <c r="C12" s="31"/>
      <c r="D12" s="31">
        <v>1</v>
      </c>
      <c r="E12" s="31"/>
      <c r="F12" s="31"/>
      <c r="G12" s="31">
        <v>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1</v>
      </c>
      <c r="AE12" s="31"/>
      <c r="AF12" s="31"/>
      <c r="AG12" s="31"/>
      <c r="AH12" s="31"/>
      <c r="AI12" s="31"/>
      <c r="AJ12" s="31"/>
      <c r="AK12" s="31">
        <v>3</v>
      </c>
    </row>
    <row r="13" spans="1:37" x14ac:dyDescent="0.2">
      <c r="A13" s="96" t="s">
        <v>365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>
        <v>1</v>
      </c>
      <c r="AJ13" s="31"/>
      <c r="AK13" s="31">
        <v>1</v>
      </c>
    </row>
    <row r="14" spans="1:37" x14ac:dyDescent="0.2">
      <c r="A14" s="96" t="s">
        <v>211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>
        <v>1</v>
      </c>
      <c r="M14" s="31"/>
      <c r="N14" s="31"/>
      <c r="O14" s="31"/>
      <c r="P14" s="31"/>
      <c r="Q14" s="31"/>
      <c r="R14" s="31">
        <v>2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>
        <v>3</v>
      </c>
    </row>
    <row r="15" spans="1:37" x14ac:dyDescent="0.2">
      <c r="A15" s="96" t="s">
        <v>153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>
        <v>1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>
        <v>1</v>
      </c>
      <c r="AF15" s="31"/>
      <c r="AG15" s="31"/>
      <c r="AH15" s="31"/>
      <c r="AI15" s="31">
        <v>1</v>
      </c>
      <c r="AJ15" s="31">
        <v>1</v>
      </c>
      <c r="AK15" s="31">
        <v>4</v>
      </c>
    </row>
    <row r="16" spans="1:37" x14ac:dyDescent="0.2">
      <c r="A16" s="28" t="s">
        <v>174</v>
      </c>
      <c r="B16" s="31">
        <v>1</v>
      </c>
      <c r="C16" s="31">
        <v>2</v>
      </c>
      <c r="D16" s="31"/>
      <c r="E16" s="31">
        <v>1</v>
      </c>
      <c r="F16" s="31">
        <v>1</v>
      </c>
      <c r="G16" s="31"/>
      <c r="H16" s="31"/>
      <c r="I16" s="31"/>
      <c r="J16" s="31">
        <v>2</v>
      </c>
      <c r="K16" s="31">
        <v>2</v>
      </c>
      <c r="L16" s="31"/>
      <c r="M16" s="31">
        <v>1</v>
      </c>
      <c r="N16" s="31">
        <v>1</v>
      </c>
      <c r="O16" s="31"/>
      <c r="P16" s="31">
        <v>1</v>
      </c>
      <c r="Q16" s="31">
        <v>1</v>
      </c>
      <c r="R16" s="31"/>
      <c r="S16" s="31"/>
      <c r="T16" s="31"/>
      <c r="U16" s="31">
        <v>1</v>
      </c>
      <c r="V16" s="31">
        <v>1</v>
      </c>
      <c r="W16" s="31">
        <v>1</v>
      </c>
      <c r="X16" s="31">
        <v>1</v>
      </c>
      <c r="Y16" s="31">
        <v>1</v>
      </c>
      <c r="Z16" s="31">
        <v>2</v>
      </c>
      <c r="AA16" s="31">
        <v>1</v>
      </c>
      <c r="AB16" s="31">
        <v>1</v>
      </c>
      <c r="AC16" s="31"/>
      <c r="AD16" s="31"/>
      <c r="AE16" s="31">
        <v>1</v>
      </c>
      <c r="AF16" s="31">
        <v>1</v>
      </c>
      <c r="AG16" s="31"/>
      <c r="AH16" s="31">
        <v>1</v>
      </c>
      <c r="AI16" s="31"/>
      <c r="AJ16" s="31"/>
      <c r="AK16" s="31">
        <v>25</v>
      </c>
    </row>
    <row r="17" spans="1:37" x14ac:dyDescent="0.2">
      <c r="A17" s="96" t="s">
        <v>328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</v>
      </c>
      <c r="Z17" s="31"/>
      <c r="AA17" s="31"/>
      <c r="AB17" s="31">
        <v>1</v>
      </c>
      <c r="AC17" s="31"/>
      <c r="AD17" s="31"/>
      <c r="AE17" s="31"/>
      <c r="AF17" s="31"/>
      <c r="AG17" s="31"/>
      <c r="AH17" s="31"/>
      <c r="AI17" s="31"/>
      <c r="AJ17" s="31"/>
      <c r="AK17" s="31">
        <v>2</v>
      </c>
    </row>
    <row r="18" spans="1:37" x14ac:dyDescent="0.2">
      <c r="A18" s="96" t="s">
        <v>260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>
        <v>1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>
        <v>1</v>
      </c>
      <c r="AI18" s="31"/>
      <c r="AJ18" s="31"/>
      <c r="AK18" s="31">
        <v>2</v>
      </c>
    </row>
    <row r="19" spans="1:37" x14ac:dyDescent="0.2">
      <c r="A19" s="96" t="s">
        <v>288</v>
      </c>
      <c r="B19" s="31"/>
      <c r="C19" s="31"/>
      <c r="D19" s="31"/>
      <c r="E19" s="31"/>
      <c r="F19" s="31"/>
      <c r="G19" s="31"/>
      <c r="H19" s="31"/>
      <c r="I19" s="31"/>
      <c r="J19" s="31"/>
      <c r="K19" s="31">
        <v>1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>
        <v>1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>
        <v>2</v>
      </c>
    </row>
    <row r="20" spans="1:37" x14ac:dyDescent="0.2">
      <c r="A20" s="96" t="s">
        <v>176</v>
      </c>
      <c r="B20" s="31"/>
      <c r="C20" s="31"/>
      <c r="D20" s="31"/>
      <c r="E20" s="31"/>
      <c r="F20" s="31"/>
      <c r="G20" s="31"/>
      <c r="H20" s="31"/>
      <c r="I20" s="31"/>
      <c r="J20" s="31">
        <v>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>
        <v>1</v>
      </c>
      <c r="AG20" s="31"/>
      <c r="AH20" s="31"/>
      <c r="AI20" s="31"/>
      <c r="AJ20" s="31"/>
      <c r="AK20" s="31">
        <v>2</v>
      </c>
    </row>
    <row r="21" spans="1:37" x14ac:dyDescent="0.2">
      <c r="A21" s="96" t="s">
        <v>301</v>
      </c>
      <c r="B21" s="31">
        <v>1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>
        <v>1</v>
      </c>
      <c r="Q21" s="31"/>
      <c r="R21" s="31"/>
      <c r="S21" s="31"/>
      <c r="T21" s="31"/>
      <c r="U21" s="31">
        <v>1</v>
      </c>
      <c r="V21" s="31">
        <v>1</v>
      </c>
      <c r="W21" s="31"/>
      <c r="X21" s="31">
        <v>1</v>
      </c>
      <c r="Y21" s="31"/>
      <c r="Z21" s="31">
        <v>1</v>
      </c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>
        <v>6</v>
      </c>
    </row>
    <row r="22" spans="1:37" x14ac:dyDescent="0.2">
      <c r="A22" s="96" t="s">
        <v>239</v>
      </c>
      <c r="B22" s="31"/>
      <c r="C22" s="31">
        <v>2</v>
      </c>
      <c r="D22" s="31"/>
      <c r="E22" s="31"/>
      <c r="F22" s="31"/>
      <c r="G22" s="31"/>
      <c r="H22" s="31"/>
      <c r="I22" s="31"/>
      <c r="J22" s="31">
        <v>1</v>
      </c>
      <c r="K22" s="31"/>
      <c r="L22" s="31"/>
      <c r="M22" s="31">
        <v>1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>
        <v>4</v>
      </c>
    </row>
    <row r="23" spans="1:37" x14ac:dyDescent="0.2">
      <c r="A23" s="96" t="s">
        <v>351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>
        <v>1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>
        <v>1</v>
      </c>
    </row>
    <row r="24" spans="1:37" x14ac:dyDescent="0.2">
      <c r="A24" s="96" t="s">
        <v>365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</v>
      </c>
      <c r="AB24" s="31"/>
      <c r="AC24" s="31"/>
      <c r="AD24" s="31"/>
      <c r="AE24" s="31"/>
      <c r="AF24" s="31"/>
      <c r="AG24" s="31"/>
      <c r="AH24" s="31"/>
      <c r="AI24" s="31"/>
      <c r="AJ24" s="31"/>
      <c r="AK24" s="31">
        <v>1</v>
      </c>
    </row>
    <row r="25" spans="1:37" x14ac:dyDescent="0.2">
      <c r="A25" s="96" t="s">
        <v>211</v>
      </c>
      <c r="B25" s="31"/>
      <c r="C25" s="31"/>
      <c r="D25" s="31"/>
      <c r="E25" s="31"/>
      <c r="F25" s="31">
        <v>1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>
        <v>1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>
        <v>2</v>
      </c>
    </row>
    <row r="26" spans="1:37" x14ac:dyDescent="0.2">
      <c r="A26" s="96" t="s">
        <v>153</v>
      </c>
      <c r="B26" s="31"/>
      <c r="C26" s="31"/>
      <c r="D26" s="31"/>
      <c r="E26" s="31">
        <v>1</v>
      </c>
      <c r="F26" s="31"/>
      <c r="G26" s="31"/>
      <c r="H26" s="31"/>
      <c r="I26" s="31"/>
      <c r="J26" s="31"/>
      <c r="K26" s="31">
        <v>1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1</v>
      </c>
      <c r="AF26" s="31"/>
      <c r="AG26" s="31"/>
      <c r="AH26" s="31"/>
      <c r="AI26" s="31"/>
      <c r="AJ26" s="31"/>
      <c r="AK26" s="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34E3-E507-490B-8E40-2D14B0BD31DB}">
  <dimension ref="A3:AK26"/>
  <sheetViews>
    <sheetView topLeftCell="B1" workbookViewId="0">
      <pane xSplit="2" ySplit="4" topLeftCell="F5" activePane="bottomRight" state="frozen"/>
      <selection activeCell="B1" sqref="B1"/>
      <selection pane="topRight" activeCell="D1" sqref="D1"/>
      <selection pane="bottomLeft" activeCell="B5" sqref="B5"/>
      <selection pane="bottomRight" activeCell="X30" sqref="X30"/>
    </sheetView>
  </sheetViews>
  <sheetFormatPr defaultRowHeight="12.75" x14ac:dyDescent="0.2"/>
  <cols>
    <col min="1" max="1" width="23" bestFit="1" customWidth="1"/>
    <col min="2" max="2" width="14.5703125" bestFit="1" customWidth="1"/>
    <col min="3" max="36" width="5" bestFit="1" customWidth="1"/>
    <col min="37" max="37" width="10" bestFit="1" customWidth="1"/>
    <col min="38" max="38" width="9.28515625" bestFit="1" customWidth="1"/>
    <col min="39" max="39" width="6.85546875" bestFit="1" customWidth="1"/>
    <col min="40" max="40" width="9.28515625" bestFit="1" customWidth="1"/>
    <col min="41" max="41" width="6.85546875" bestFit="1" customWidth="1"/>
    <col min="42" max="43" width="4.42578125" bestFit="1" customWidth="1"/>
    <col min="44" max="44" width="9.28515625" bestFit="1" customWidth="1"/>
    <col min="45" max="45" width="6.85546875" bestFit="1" customWidth="1"/>
    <col min="46" max="46" width="9.28515625" bestFit="1" customWidth="1"/>
    <col min="47" max="47" width="6.85546875" bestFit="1" customWidth="1"/>
    <col min="48" max="48" width="9.28515625" bestFit="1" customWidth="1"/>
    <col min="49" max="49" width="6.85546875" bestFit="1" customWidth="1"/>
    <col min="50" max="50" width="9.28515625" bestFit="1" customWidth="1"/>
    <col min="51" max="51" width="6.85546875" bestFit="1" customWidth="1"/>
    <col min="52" max="52" width="9.28515625" bestFit="1" customWidth="1"/>
    <col min="53" max="53" width="6.85546875" bestFit="1" customWidth="1"/>
    <col min="54" max="54" width="9.28515625" bestFit="1" customWidth="1"/>
    <col min="55" max="55" width="6.85546875" bestFit="1" customWidth="1"/>
    <col min="56" max="56" width="9.28515625" bestFit="1" customWidth="1"/>
    <col min="57" max="57" width="6.85546875" bestFit="1" customWidth="1"/>
    <col min="58" max="58" width="9.28515625" bestFit="1" customWidth="1"/>
    <col min="59" max="59" width="6.85546875" bestFit="1" customWidth="1"/>
    <col min="60" max="60" width="4.42578125" bestFit="1" customWidth="1"/>
    <col min="61" max="61" width="9.28515625" bestFit="1" customWidth="1"/>
    <col min="62" max="62" width="6.85546875" bestFit="1" customWidth="1"/>
    <col min="63" max="63" width="9.28515625" bestFit="1" customWidth="1"/>
    <col min="64" max="64" width="6.85546875" bestFit="1" customWidth="1"/>
    <col min="65" max="65" width="9.28515625" bestFit="1" customWidth="1"/>
    <col min="66" max="66" width="6.85546875" bestFit="1" customWidth="1"/>
    <col min="67" max="67" width="9.28515625" bestFit="1" customWidth="1"/>
    <col min="68" max="68" width="6.85546875" bestFit="1" customWidth="1"/>
    <col min="69" max="69" width="9.28515625" bestFit="1" customWidth="1"/>
    <col min="70" max="70" width="6.85546875" bestFit="1" customWidth="1"/>
    <col min="71" max="71" width="4.42578125" bestFit="1" customWidth="1"/>
    <col min="72" max="72" width="9.28515625" bestFit="1" customWidth="1"/>
    <col min="73" max="73" width="6.85546875" bestFit="1" customWidth="1"/>
    <col min="74" max="74" width="9.28515625" bestFit="1" customWidth="1"/>
    <col min="75" max="75" width="6.85546875" bestFit="1" customWidth="1"/>
    <col min="76" max="76" width="9.28515625" bestFit="1" customWidth="1"/>
    <col min="77" max="77" width="6.85546875" bestFit="1" customWidth="1"/>
    <col min="78" max="78" width="9.28515625" bestFit="1" customWidth="1"/>
    <col min="79" max="79" width="6.85546875" bestFit="1" customWidth="1"/>
    <col min="80" max="80" width="4.42578125" bestFit="1" customWidth="1"/>
    <col min="81" max="81" width="9.28515625" bestFit="1" customWidth="1"/>
    <col min="82" max="82" width="6.85546875" bestFit="1" customWidth="1"/>
    <col min="83" max="83" width="4.42578125" bestFit="1" customWidth="1"/>
    <col min="84" max="85" width="9.28515625" bestFit="1" customWidth="1"/>
    <col min="86" max="86" width="6.85546875" bestFit="1" customWidth="1"/>
    <col min="87" max="87" width="9" bestFit="1" customWidth="1"/>
    <col min="88" max="88" width="9.28515625" bestFit="1" customWidth="1"/>
    <col min="89" max="89" width="6.85546875" bestFit="1" customWidth="1"/>
    <col min="90" max="90" width="9" bestFit="1" customWidth="1"/>
    <col min="91" max="91" width="9.28515625" bestFit="1" customWidth="1"/>
    <col min="92" max="92" width="6.85546875" bestFit="1" customWidth="1"/>
    <col min="93" max="93" width="9" bestFit="1" customWidth="1"/>
    <col min="94" max="94" width="6.5703125" bestFit="1" customWidth="1"/>
    <col min="95" max="95" width="9" bestFit="1" customWidth="1"/>
    <col min="96" max="96" width="9.28515625" bestFit="1" customWidth="1"/>
    <col min="97" max="97" width="6.85546875" bestFit="1" customWidth="1"/>
    <col min="98" max="98" width="9" bestFit="1" customWidth="1"/>
    <col min="99" max="99" width="9.28515625" bestFit="1" customWidth="1"/>
    <col min="100" max="100" width="6.85546875" bestFit="1" customWidth="1"/>
    <col min="101" max="101" width="9" bestFit="1" customWidth="1"/>
    <col min="102" max="102" width="9.28515625" bestFit="1" customWidth="1"/>
    <col min="103" max="103" width="6.85546875" bestFit="1" customWidth="1"/>
    <col min="104" max="104" width="9" bestFit="1" customWidth="1"/>
    <col min="105" max="105" width="9.28515625" bestFit="1" customWidth="1"/>
    <col min="106" max="106" width="6.85546875" bestFit="1" customWidth="1"/>
    <col min="107" max="107" width="9" bestFit="1" customWidth="1"/>
    <col min="108" max="108" width="9.28515625" bestFit="1" customWidth="1"/>
    <col min="109" max="109" width="6.85546875" bestFit="1" customWidth="1"/>
    <col min="110" max="110" width="9" bestFit="1" customWidth="1"/>
    <col min="111" max="111" width="6.5703125" bestFit="1" customWidth="1"/>
    <col min="112" max="112" width="9" bestFit="1" customWidth="1"/>
    <col min="113" max="113" width="9.28515625" bestFit="1" customWidth="1"/>
    <col min="114" max="114" width="6.85546875" bestFit="1" customWidth="1"/>
    <col min="115" max="115" width="9" bestFit="1" customWidth="1"/>
    <col min="116" max="116" width="9.28515625" bestFit="1" customWidth="1"/>
    <col min="117" max="117" width="6.85546875" bestFit="1" customWidth="1"/>
    <col min="118" max="118" width="9" bestFit="1" customWidth="1"/>
    <col min="119" max="119" width="9.28515625" bestFit="1" customWidth="1"/>
    <col min="120" max="120" width="6.85546875" bestFit="1" customWidth="1"/>
    <col min="121" max="121" width="9" bestFit="1" customWidth="1"/>
    <col min="122" max="122" width="9.28515625" bestFit="1" customWidth="1"/>
    <col min="123" max="123" width="6.85546875" bestFit="1" customWidth="1"/>
    <col min="124" max="124" width="9" bestFit="1" customWidth="1"/>
    <col min="125" max="125" width="6.5703125" bestFit="1" customWidth="1"/>
    <col min="126" max="126" width="9" bestFit="1" customWidth="1"/>
    <col min="127" max="127" width="9.28515625" bestFit="1" customWidth="1"/>
    <col min="128" max="128" width="6.85546875" bestFit="1" customWidth="1"/>
    <col min="129" max="129" width="4.42578125" bestFit="1" customWidth="1"/>
    <col min="130" max="130" width="9" bestFit="1" customWidth="1"/>
    <col min="131" max="132" width="9.28515625" bestFit="1" customWidth="1"/>
    <col min="133" max="133" width="10.7109375" bestFit="1" customWidth="1"/>
    <col min="134" max="134" width="8.140625" bestFit="1" customWidth="1"/>
    <col min="135" max="135" width="9" bestFit="1" customWidth="1"/>
    <col min="136" max="136" width="9.28515625" bestFit="1" customWidth="1"/>
    <col min="137" max="137" width="10.7109375" bestFit="1" customWidth="1"/>
    <col min="138" max="138" width="7.85546875" bestFit="1" customWidth="1"/>
    <col min="139" max="139" width="9" bestFit="1" customWidth="1"/>
    <col min="140" max="140" width="9.28515625" bestFit="1" customWidth="1"/>
    <col min="141" max="141" width="10.7109375" bestFit="1" customWidth="1"/>
    <col min="142" max="142" width="8.140625" bestFit="1" customWidth="1"/>
    <col min="143" max="143" width="9" bestFit="1" customWidth="1"/>
    <col min="144" max="144" width="9.28515625" bestFit="1" customWidth="1"/>
    <col min="145" max="145" width="10.7109375" bestFit="1" customWidth="1"/>
    <col min="146" max="146" width="8.42578125" bestFit="1" customWidth="1"/>
    <col min="147" max="147" width="9" bestFit="1" customWidth="1"/>
    <col min="148" max="148" width="9.28515625" bestFit="1" customWidth="1"/>
    <col min="149" max="149" width="10.7109375" bestFit="1" customWidth="1"/>
    <col min="150" max="150" width="8.140625" bestFit="1" customWidth="1"/>
    <col min="151" max="151" width="9" bestFit="1" customWidth="1"/>
    <col min="152" max="152" width="10.7109375" bestFit="1" customWidth="1"/>
    <col min="153" max="153" width="8.140625" bestFit="1" customWidth="1"/>
    <col min="154" max="154" width="9" bestFit="1" customWidth="1"/>
    <col min="155" max="155" width="9.28515625" bestFit="1" customWidth="1"/>
    <col min="156" max="156" width="10.7109375" bestFit="1" customWidth="1"/>
    <col min="157" max="157" width="7.28515625" bestFit="1" customWidth="1"/>
    <col min="158" max="158" width="9" bestFit="1" customWidth="1"/>
    <col min="159" max="159" width="9.28515625" bestFit="1" customWidth="1"/>
    <col min="160" max="160" width="10.7109375" bestFit="1" customWidth="1"/>
    <col min="161" max="161" width="7.7109375" bestFit="1" customWidth="1"/>
    <col min="162" max="162" width="9" bestFit="1" customWidth="1"/>
    <col min="163" max="163" width="9.28515625" bestFit="1" customWidth="1"/>
    <col min="164" max="164" width="10.7109375" bestFit="1" customWidth="1"/>
    <col min="165" max="165" width="7.28515625" bestFit="1" customWidth="1"/>
    <col min="166" max="166" width="9" bestFit="1" customWidth="1"/>
    <col min="167" max="167" width="9.28515625" bestFit="1" customWidth="1"/>
    <col min="168" max="168" width="10.7109375" bestFit="1" customWidth="1"/>
    <col min="169" max="169" width="8.5703125" bestFit="1" customWidth="1"/>
    <col min="170" max="170" width="9" bestFit="1" customWidth="1"/>
    <col min="171" max="171" width="10.7109375" bestFit="1" customWidth="1"/>
    <col min="172" max="172" width="8.140625" bestFit="1" customWidth="1"/>
    <col min="173" max="173" width="9" bestFit="1" customWidth="1"/>
    <col min="174" max="174" width="9.28515625" bestFit="1" customWidth="1"/>
    <col min="175" max="175" width="10.7109375" bestFit="1" customWidth="1"/>
    <col min="176" max="176" width="7.28515625" bestFit="1" customWidth="1"/>
    <col min="177" max="177" width="10.7109375" bestFit="1" customWidth="1"/>
    <col min="178" max="178" width="8.28515625" bestFit="1" customWidth="1"/>
    <col min="179" max="179" width="9" bestFit="1" customWidth="1"/>
    <col min="180" max="180" width="9.28515625" bestFit="1" customWidth="1"/>
    <col min="181" max="181" width="10" bestFit="1" customWidth="1"/>
  </cols>
  <sheetData>
    <row r="3" spans="1:37" x14ac:dyDescent="0.2">
      <c r="A3" s="95" t="s">
        <v>424</v>
      </c>
      <c r="B3" s="95" t="s">
        <v>387</v>
      </c>
    </row>
    <row r="4" spans="1:37" x14ac:dyDescent="0.2">
      <c r="A4" s="95" t="s">
        <v>423</v>
      </c>
      <c r="B4" t="s">
        <v>388</v>
      </c>
      <c r="C4" t="s">
        <v>389</v>
      </c>
      <c r="D4" t="s">
        <v>390</v>
      </c>
      <c r="E4" t="s">
        <v>391</v>
      </c>
      <c r="F4" t="s">
        <v>392</v>
      </c>
      <c r="G4" t="s">
        <v>393</v>
      </c>
      <c r="H4" t="s">
        <v>394</v>
      </c>
      <c r="I4" t="s">
        <v>395</v>
      </c>
      <c r="J4" t="s">
        <v>396</v>
      </c>
      <c r="K4" t="s">
        <v>397</v>
      </c>
      <c r="L4" t="s">
        <v>398</v>
      </c>
      <c r="M4" t="s">
        <v>399</v>
      </c>
      <c r="N4" t="s">
        <v>400</v>
      </c>
      <c r="O4" t="s">
        <v>401</v>
      </c>
      <c r="P4" t="s">
        <v>402</v>
      </c>
      <c r="Q4" t="s">
        <v>403</v>
      </c>
      <c r="R4" t="s">
        <v>404</v>
      </c>
      <c r="S4" t="s">
        <v>405</v>
      </c>
      <c r="T4" t="s">
        <v>406</v>
      </c>
      <c r="U4" t="s">
        <v>407</v>
      </c>
      <c r="V4" t="s">
        <v>408</v>
      </c>
      <c r="W4" t="s">
        <v>409</v>
      </c>
      <c r="X4" t="s">
        <v>410</v>
      </c>
      <c r="Y4" t="s">
        <v>411</v>
      </c>
      <c r="Z4" t="s">
        <v>412</v>
      </c>
      <c r="AA4" t="s">
        <v>413</v>
      </c>
      <c r="AB4" t="s">
        <v>414</v>
      </c>
      <c r="AC4" t="s">
        <v>415</v>
      </c>
      <c r="AD4" t="s">
        <v>416</v>
      </c>
      <c r="AE4" t="s">
        <v>417</v>
      </c>
      <c r="AF4" t="s">
        <v>418</v>
      </c>
      <c r="AG4" t="s">
        <v>419</v>
      </c>
      <c r="AH4" t="s">
        <v>420</v>
      </c>
      <c r="AI4" t="s">
        <v>421</v>
      </c>
      <c r="AJ4" t="s">
        <v>422</v>
      </c>
      <c r="AK4" t="s">
        <v>426</v>
      </c>
    </row>
    <row r="5" spans="1:37" x14ac:dyDescent="0.2">
      <c r="A5" s="28" t="s">
        <v>151</v>
      </c>
      <c r="B5" s="31">
        <v>64.566929133858267</v>
      </c>
      <c r="C5" s="31"/>
      <c r="D5" s="31">
        <v>66.535433070866134</v>
      </c>
      <c r="E5" s="31"/>
      <c r="F5" s="31">
        <v>75.984251968503941</v>
      </c>
      <c r="G5" s="31">
        <v>67.519685039370074</v>
      </c>
      <c r="H5" s="31">
        <v>79.921259842519689</v>
      </c>
      <c r="I5" s="31">
        <v>72.440944881889763</v>
      </c>
      <c r="J5" s="31"/>
      <c r="K5" s="31">
        <v>71.259842519685037</v>
      </c>
      <c r="L5" s="31">
        <v>65.748031496062993</v>
      </c>
      <c r="M5" s="31"/>
      <c r="N5" s="31"/>
      <c r="O5" s="31">
        <v>60.629921259842526</v>
      </c>
      <c r="P5" s="31">
        <v>68.897637795275585</v>
      </c>
      <c r="Q5" s="31"/>
      <c r="R5" s="31">
        <v>68.11023622047243</v>
      </c>
      <c r="S5" s="31">
        <v>79.133858267716533</v>
      </c>
      <c r="T5" s="31">
        <v>57.874015748031496</v>
      </c>
      <c r="U5" s="31"/>
      <c r="V5" s="31"/>
      <c r="W5" s="31"/>
      <c r="X5" s="31"/>
      <c r="Y5" s="31"/>
      <c r="Z5" s="31"/>
      <c r="AA5" s="31"/>
      <c r="AB5" s="31"/>
      <c r="AC5" s="31">
        <v>70.866141732283467</v>
      </c>
      <c r="AD5" s="31">
        <v>72.834645669291348</v>
      </c>
      <c r="AE5" s="31">
        <v>80.708661417322844</v>
      </c>
      <c r="AF5" s="31"/>
      <c r="AG5" s="31">
        <v>81.102362204724415</v>
      </c>
      <c r="AH5" s="31"/>
      <c r="AI5" s="31">
        <v>71.456692913385837</v>
      </c>
      <c r="AJ5" s="31">
        <v>72.834645669291348</v>
      </c>
      <c r="AK5" s="31">
        <v>70.519685039370074</v>
      </c>
    </row>
    <row r="6" spans="1:37" x14ac:dyDescent="0.2">
      <c r="A6" s="96" t="s">
        <v>328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>
        <v>60.629921259842526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>
        <v>60.629921259842526</v>
      </c>
    </row>
    <row r="7" spans="1:37" x14ac:dyDescent="0.2">
      <c r="A7" s="96" t="s">
        <v>260</v>
      </c>
      <c r="B7" s="31">
        <v>64.566929133858267</v>
      </c>
      <c r="C7" s="31"/>
      <c r="D7" s="31"/>
      <c r="E7" s="31"/>
      <c r="F7" s="31">
        <v>75.984251968503941</v>
      </c>
      <c r="G7" s="31"/>
      <c r="H7" s="31">
        <v>79.921259842519689</v>
      </c>
      <c r="I7" s="31"/>
      <c r="J7" s="31"/>
      <c r="K7" s="31"/>
      <c r="L7" s="31"/>
      <c r="M7" s="31"/>
      <c r="N7" s="31"/>
      <c r="O7" s="31"/>
      <c r="P7" s="31"/>
      <c r="Q7" s="31"/>
      <c r="R7" s="31">
        <v>61.023622047244096</v>
      </c>
      <c r="S7" s="31">
        <v>79.133858267716533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>
        <v>81.102362204724415</v>
      </c>
      <c r="AK7" s="31">
        <v>73.622047244094475</v>
      </c>
    </row>
    <row r="8" spans="1:37" x14ac:dyDescent="0.2">
      <c r="A8" s="96" t="s">
        <v>288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>
        <v>81.102362204724415</v>
      </c>
      <c r="AH8" s="31"/>
      <c r="AI8" s="31"/>
      <c r="AJ8" s="31"/>
      <c r="AK8" s="31">
        <v>81.102362204724415</v>
      </c>
    </row>
    <row r="9" spans="1:37" x14ac:dyDescent="0.2">
      <c r="A9" s="96" t="s">
        <v>301</v>
      </c>
      <c r="B9" s="31"/>
      <c r="C9" s="31"/>
      <c r="D9" s="31"/>
      <c r="E9" s="31"/>
      <c r="F9" s="31"/>
      <c r="G9" s="31"/>
      <c r="H9" s="31"/>
      <c r="I9" s="31"/>
      <c r="J9" s="31"/>
      <c r="K9" s="31">
        <v>71.259842519685037</v>
      </c>
      <c r="L9" s="31"/>
      <c r="M9" s="31"/>
      <c r="N9" s="31"/>
      <c r="O9" s="31"/>
      <c r="P9" s="31"/>
      <c r="Q9" s="31"/>
      <c r="R9" s="31"/>
      <c r="S9" s="31"/>
      <c r="T9" s="31">
        <v>57.874015748031496</v>
      </c>
      <c r="U9" s="31"/>
      <c r="V9" s="31"/>
      <c r="W9" s="31"/>
      <c r="X9" s="31"/>
      <c r="Y9" s="31"/>
      <c r="Z9" s="31"/>
      <c r="AA9" s="31"/>
      <c r="AB9" s="31"/>
      <c r="AC9" s="31">
        <v>70.866141732283467</v>
      </c>
      <c r="AD9" s="31"/>
      <c r="AE9" s="31"/>
      <c r="AF9" s="31"/>
      <c r="AG9" s="31"/>
      <c r="AH9" s="31"/>
      <c r="AI9" s="31"/>
      <c r="AJ9" s="31"/>
      <c r="AK9" s="31">
        <v>66.666666666666671</v>
      </c>
    </row>
    <row r="10" spans="1:37" x14ac:dyDescent="0.2">
      <c r="A10" s="96" t="s">
        <v>239</v>
      </c>
      <c r="B10" s="31"/>
      <c r="C10" s="31"/>
      <c r="D10" s="31"/>
      <c r="E10" s="31"/>
      <c r="F10" s="31"/>
      <c r="G10" s="31">
        <v>61.417322834645667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>
        <v>61.417322834645667</v>
      </c>
    </row>
    <row r="11" spans="1:37" x14ac:dyDescent="0.2">
      <c r="A11" s="96" t="s">
        <v>351</v>
      </c>
      <c r="B11" s="31"/>
      <c r="C11" s="31"/>
      <c r="D11" s="31">
        <v>62.99212598425197</v>
      </c>
      <c r="E11" s="31"/>
      <c r="F11" s="31"/>
      <c r="G11" s="31"/>
      <c r="H11" s="31"/>
      <c r="I11" s="31">
        <v>72.440944881889763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>
        <v>67.716535433070874</v>
      </c>
    </row>
    <row r="12" spans="1:37" x14ac:dyDescent="0.2">
      <c r="A12" s="96" t="s">
        <v>340</v>
      </c>
      <c r="B12" s="31"/>
      <c r="C12" s="31"/>
      <c r="D12" s="31">
        <v>70.078740157480311</v>
      </c>
      <c r="E12" s="31"/>
      <c r="F12" s="31"/>
      <c r="G12" s="31">
        <v>73.622047244094489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72.834645669291348</v>
      </c>
      <c r="AE12" s="31"/>
      <c r="AF12" s="31"/>
      <c r="AG12" s="31"/>
      <c r="AH12" s="31"/>
      <c r="AI12" s="31"/>
      <c r="AJ12" s="31"/>
      <c r="AK12" s="31">
        <v>72.178477690288716</v>
      </c>
    </row>
    <row r="13" spans="1:37" x14ac:dyDescent="0.2">
      <c r="A13" s="96" t="s">
        <v>365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>
        <v>62.204724409448822</v>
      </c>
      <c r="AJ13" s="31"/>
      <c r="AK13" s="31">
        <v>62.204724409448822</v>
      </c>
    </row>
    <row r="14" spans="1:37" x14ac:dyDescent="0.2">
      <c r="A14" s="96" t="s">
        <v>211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>
        <v>65.748031496062993</v>
      </c>
      <c r="M14" s="31"/>
      <c r="N14" s="31"/>
      <c r="O14" s="31"/>
      <c r="P14" s="31"/>
      <c r="Q14" s="31"/>
      <c r="R14" s="31">
        <v>71.653543307086608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>
        <v>69.685039370078741</v>
      </c>
    </row>
    <row r="15" spans="1:37" x14ac:dyDescent="0.2">
      <c r="A15" s="96" t="s">
        <v>153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>
        <v>68.897637795275585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>
        <v>80.708661417322844</v>
      </c>
      <c r="AF15" s="31"/>
      <c r="AG15" s="31"/>
      <c r="AH15" s="31"/>
      <c r="AI15" s="31">
        <v>80.708661417322844</v>
      </c>
      <c r="AJ15" s="31">
        <v>64.566929133858267</v>
      </c>
      <c r="AK15" s="31">
        <v>73.720472440944889</v>
      </c>
    </row>
    <row r="16" spans="1:37" x14ac:dyDescent="0.2">
      <c r="A16" s="28" t="s">
        <v>174</v>
      </c>
      <c r="B16" s="31">
        <v>74.409448818897644</v>
      </c>
      <c r="C16" s="31">
        <v>66.929133858267718</v>
      </c>
      <c r="D16" s="31"/>
      <c r="E16" s="31">
        <v>75.196850393700785</v>
      </c>
      <c r="F16" s="31">
        <v>62.99212598425197</v>
      </c>
      <c r="G16" s="31"/>
      <c r="H16" s="31"/>
      <c r="I16" s="31"/>
      <c r="J16" s="31">
        <v>68.897637795275585</v>
      </c>
      <c r="K16" s="31">
        <v>72.244094488188978</v>
      </c>
      <c r="L16" s="31"/>
      <c r="M16" s="31">
        <v>60.629921259842526</v>
      </c>
      <c r="N16" s="31">
        <v>67.716535433070874</v>
      </c>
      <c r="O16" s="31"/>
      <c r="P16" s="31">
        <v>61.023622047244096</v>
      </c>
      <c r="Q16" s="31">
        <v>66.929133858267718</v>
      </c>
      <c r="R16" s="31"/>
      <c r="S16" s="31"/>
      <c r="T16" s="31"/>
      <c r="U16" s="31">
        <v>58.661417322834652</v>
      </c>
      <c r="V16" s="31">
        <v>57.480314960629926</v>
      </c>
      <c r="W16" s="31">
        <v>68.503937007874015</v>
      </c>
      <c r="X16" s="31">
        <v>70.472440944881896</v>
      </c>
      <c r="Y16" s="31">
        <v>77.165354330708666</v>
      </c>
      <c r="Z16" s="31">
        <v>76.181102362204726</v>
      </c>
      <c r="AA16" s="31">
        <v>78.740157480314963</v>
      </c>
      <c r="AB16" s="31">
        <v>62.598425196850393</v>
      </c>
      <c r="AC16" s="31"/>
      <c r="AD16" s="31"/>
      <c r="AE16" s="31">
        <v>79.133858267716533</v>
      </c>
      <c r="AF16" s="31">
        <v>79.921259842519689</v>
      </c>
      <c r="AG16" s="31"/>
      <c r="AH16" s="31">
        <v>63.385826771653548</v>
      </c>
      <c r="AI16" s="31"/>
      <c r="AJ16" s="31"/>
      <c r="AK16" s="31">
        <v>69.338582677165377</v>
      </c>
    </row>
    <row r="17" spans="1:37" x14ac:dyDescent="0.2">
      <c r="A17" s="96" t="s">
        <v>328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77.165354330708666</v>
      </c>
      <c r="Z17" s="31"/>
      <c r="AA17" s="31"/>
      <c r="AB17" s="31">
        <v>62.598425196850393</v>
      </c>
      <c r="AC17" s="31"/>
      <c r="AD17" s="31"/>
      <c r="AE17" s="31"/>
      <c r="AF17" s="31"/>
      <c r="AG17" s="31"/>
      <c r="AH17" s="31"/>
      <c r="AI17" s="31"/>
      <c r="AJ17" s="31"/>
      <c r="AK17" s="31">
        <v>69.881889763779526</v>
      </c>
    </row>
    <row r="18" spans="1:37" x14ac:dyDescent="0.2">
      <c r="A18" s="96" t="s">
        <v>260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>
        <v>66.929133858267718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>
        <v>63.385826771653548</v>
      </c>
      <c r="AI18" s="31"/>
      <c r="AJ18" s="31"/>
      <c r="AK18" s="31">
        <v>65.157480314960637</v>
      </c>
    </row>
    <row r="19" spans="1:37" x14ac:dyDescent="0.2">
      <c r="A19" s="96" t="s">
        <v>288</v>
      </c>
      <c r="B19" s="31"/>
      <c r="C19" s="31"/>
      <c r="D19" s="31"/>
      <c r="E19" s="31"/>
      <c r="F19" s="31"/>
      <c r="G19" s="31"/>
      <c r="H19" s="31"/>
      <c r="I19" s="31"/>
      <c r="J19" s="31"/>
      <c r="K19" s="31">
        <v>78.346456692913392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>
        <v>68.503937007874015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>
        <v>73.425196850393704</v>
      </c>
    </row>
    <row r="20" spans="1:37" x14ac:dyDescent="0.2">
      <c r="A20" s="96" t="s">
        <v>176</v>
      </c>
      <c r="B20" s="31"/>
      <c r="C20" s="31"/>
      <c r="D20" s="31"/>
      <c r="E20" s="31"/>
      <c r="F20" s="31"/>
      <c r="G20" s="31"/>
      <c r="H20" s="31"/>
      <c r="I20" s="31"/>
      <c r="J20" s="31">
        <v>72.834645669291348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>
        <v>79.921259842519689</v>
      </c>
      <c r="AG20" s="31"/>
      <c r="AH20" s="31"/>
      <c r="AI20" s="31"/>
      <c r="AJ20" s="31"/>
      <c r="AK20" s="31">
        <v>76.377952755905511</v>
      </c>
    </row>
    <row r="21" spans="1:37" x14ac:dyDescent="0.2">
      <c r="A21" s="96" t="s">
        <v>301</v>
      </c>
      <c r="B21" s="31">
        <v>74.409448818897644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>
        <v>61.023622047244096</v>
      </c>
      <c r="Q21" s="31"/>
      <c r="R21" s="31"/>
      <c r="S21" s="31"/>
      <c r="T21" s="31"/>
      <c r="U21" s="31">
        <v>58.661417322834652</v>
      </c>
      <c r="V21" s="31">
        <v>57.480314960629926</v>
      </c>
      <c r="W21" s="31"/>
      <c r="X21" s="31">
        <v>70.472440944881896</v>
      </c>
      <c r="Y21" s="31"/>
      <c r="Z21" s="31">
        <v>77.559055118110237</v>
      </c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>
        <v>66.60104986876641</v>
      </c>
    </row>
    <row r="22" spans="1:37" x14ac:dyDescent="0.2">
      <c r="A22" s="96" t="s">
        <v>239</v>
      </c>
      <c r="B22" s="31"/>
      <c r="C22" s="31">
        <v>66.929133858267718</v>
      </c>
      <c r="D22" s="31"/>
      <c r="E22" s="31"/>
      <c r="F22" s="31"/>
      <c r="G22" s="31"/>
      <c r="H22" s="31"/>
      <c r="I22" s="31"/>
      <c r="J22" s="31">
        <v>64.960629921259837</v>
      </c>
      <c r="K22" s="31"/>
      <c r="L22" s="31"/>
      <c r="M22" s="31">
        <v>60.629921259842526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>
        <v>64.862204724409452</v>
      </c>
    </row>
    <row r="23" spans="1:37" x14ac:dyDescent="0.2">
      <c r="A23" s="96" t="s">
        <v>351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>
        <v>67.716535433070874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>
        <v>67.716535433070874</v>
      </c>
    </row>
    <row r="24" spans="1:37" x14ac:dyDescent="0.2">
      <c r="A24" s="96" t="s">
        <v>365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78.740157480314963</v>
      </c>
      <c r="AB24" s="31"/>
      <c r="AC24" s="31"/>
      <c r="AD24" s="31"/>
      <c r="AE24" s="31"/>
      <c r="AF24" s="31"/>
      <c r="AG24" s="31"/>
      <c r="AH24" s="31"/>
      <c r="AI24" s="31"/>
      <c r="AJ24" s="31"/>
      <c r="AK24" s="31">
        <v>78.740157480314963</v>
      </c>
    </row>
    <row r="25" spans="1:37" x14ac:dyDescent="0.2">
      <c r="A25" s="96" t="s">
        <v>211</v>
      </c>
      <c r="B25" s="31"/>
      <c r="C25" s="31"/>
      <c r="D25" s="31"/>
      <c r="E25" s="31"/>
      <c r="F25" s="31">
        <v>62.99212598425197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>
        <v>74.803149606299215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>
        <v>68.897637795275585</v>
      </c>
    </row>
    <row r="26" spans="1:37" x14ac:dyDescent="0.2">
      <c r="A26" s="96" t="s">
        <v>153</v>
      </c>
      <c r="B26" s="31"/>
      <c r="C26" s="31"/>
      <c r="D26" s="31"/>
      <c r="E26" s="31">
        <v>75.196850393700785</v>
      </c>
      <c r="F26" s="31"/>
      <c r="G26" s="31"/>
      <c r="H26" s="31"/>
      <c r="I26" s="31"/>
      <c r="J26" s="31"/>
      <c r="K26" s="31">
        <v>66.141732283464577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79.133858267716533</v>
      </c>
      <c r="AF26" s="31"/>
      <c r="AG26" s="31"/>
      <c r="AH26" s="31"/>
      <c r="AI26" s="31"/>
      <c r="AJ26" s="31"/>
      <c r="AK26" s="31">
        <v>73.490813648293965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 AND TASK</vt:lpstr>
      <vt:lpstr>CLUBDATA</vt:lpstr>
      <vt:lpstr>FITNESS TABLE</vt:lpstr>
      <vt:lpstr>ALLFEMALESPORTS</vt:lpstr>
      <vt:lpstr>ALLFEMALE</vt:lpstr>
      <vt:lpstr>RECORDCOUNT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Lawal</dc:creator>
  <cp:lastModifiedBy>user</cp:lastModifiedBy>
  <cp:lastPrinted>2023-04-29T17:00:56Z</cp:lastPrinted>
  <dcterms:created xsi:type="dcterms:W3CDTF">2022-10-25T16:37:00Z</dcterms:created>
  <dcterms:modified xsi:type="dcterms:W3CDTF">2023-04-29T17:01:25Z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c171c47c-41ee-43b9-b117-6a6bddded3d1</vt:lpwstr>
  </property>
</Properties>
</file>