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0116"/>
  <workbookPr/>
  <mc:AlternateContent xmlns:mc="http://schemas.openxmlformats.org/markup-compatibility/2006">
    <mc:Choice Requires="x15">
      <x15ac:absPath xmlns:x15ac="http://schemas.microsoft.com/office/spreadsheetml/2010/11/ac" url="/Users/olga/proys/0-olvegamphd/1. Research/Experiments/exdebp-exp/SA/4. Radar/"/>
    </mc:Choice>
  </mc:AlternateContent>
  <bookViews>
    <workbookView xWindow="60" yWindow="460" windowWidth="51140" windowHeight="28260" tabRatio="500" activeTab="2" xr2:uid="{00000000-000D-0000-FFFF-FFFF00000000}"/>
  </bookViews>
  <sheets>
    <sheet name="RCQScoreOrderedxCdE" sheetId="8" r:id="rId1"/>
    <sheet name="PromRefXCdE" sheetId="9" r:id="rId2"/>
    <sheet name="PromValXCdE" sheetId="10" r:id="rId3"/>
    <sheet name="RCQScoreOrderedTwoCS" sheetId="11" r:id="rId4"/>
    <sheet name="RCQScoreSummaryRef" sheetId="12" r:id="rId5"/>
    <sheet name="ScSumTCSVal" sheetId="13" r:id="rId6"/>
    <sheet name="RCQScore" sheetId="2" r:id="rId7"/>
    <sheet name="Original data" sheetId="1" r:id="rId8"/>
    <sheet name="Question list" sheetId="3" r:id="rId9"/>
    <sheet name="DA by Question" sheetId="6" r:id="rId10"/>
    <sheet name="Data Analysis" sheetId="4" r:id="rId11"/>
    <sheet name="Data pies" sheetId="5" r:id="rId12"/>
  </sheets>
  <definedNames>
    <definedName name="_xlnm._FilterDatabase" localSheetId="0" hidden="1">RCQScoreOrderedxCdE!$A$4:$AW$64</definedName>
    <definedName name="preguntas">'Question list'!$C$2:$E$13</definedName>
  </definedNames>
  <calcPr calcId="171027"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U20" i="9" l="1"/>
  <c r="T20" i="9"/>
  <c r="S20" i="9"/>
  <c r="U19" i="9"/>
  <c r="T19" i="9"/>
  <c r="S19" i="9"/>
  <c r="U18" i="9"/>
  <c r="T18" i="9"/>
  <c r="S18" i="9"/>
  <c r="R20" i="9"/>
  <c r="R19" i="9"/>
  <c r="R18" i="9"/>
  <c r="Q20" i="9"/>
  <c r="Q19" i="9"/>
  <c r="Q18" i="9"/>
  <c r="R11" i="9" a="1"/>
  <c r="R11" i="9"/>
  <c r="S11" i="9" a="1"/>
  <c r="S11" i="9"/>
  <c r="T11" i="9" a="1"/>
  <c r="T11" i="9"/>
  <c r="U11" i="9" a="1"/>
  <c r="U11" i="9"/>
  <c r="R12" i="9" a="1"/>
  <c r="R12" i="9"/>
  <c r="S12" i="9" a="1"/>
  <c r="S12" i="9"/>
  <c r="T12" i="9" a="1"/>
  <c r="T12" i="9"/>
  <c r="U12" i="9" a="1"/>
  <c r="U12" i="9"/>
  <c r="R13" i="9" a="1"/>
  <c r="R13" i="9"/>
  <c r="S13" i="9" a="1"/>
  <c r="S13" i="9"/>
  <c r="T13" i="9" a="1"/>
  <c r="T13" i="9"/>
  <c r="U13" i="9" a="1"/>
  <c r="U13" i="9"/>
  <c r="Q12" i="9" a="1"/>
  <c r="Q12" i="9"/>
  <c r="Q13" i="9" a="1"/>
  <c r="Q13" i="9"/>
  <c r="Q11" i="9" a="1"/>
  <c r="Q11" i="9"/>
  <c r="Q4" i="9" a="1"/>
  <c r="Q4" i="9"/>
  <c r="R4" i="9" a="1"/>
  <c r="R4" i="9"/>
  <c r="S4" i="9" a="1"/>
  <c r="S4" i="9"/>
  <c r="T4" i="9" a="1"/>
  <c r="T4" i="9"/>
  <c r="U4" i="9" a="1"/>
  <c r="U4" i="9"/>
  <c r="R5" i="9" a="1"/>
  <c r="R5" i="9"/>
  <c r="S5" i="9" a="1"/>
  <c r="S5" i="9"/>
  <c r="T5" i="9" a="1"/>
  <c r="T5" i="9"/>
  <c r="U5" i="9" a="1"/>
  <c r="U5" i="9"/>
  <c r="R6" i="9" a="1"/>
  <c r="R6" i="9"/>
  <c r="S6" i="9" a="1"/>
  <c r="S6" i="9"/>
  <c r="T6" i="9" a="1"/>
  <c r="T6" i="9"/>
  <c r="U6" i="9" a="1"/>
  <c r="U6" i="9"/>
  <c r="Q5" i="9" a="1"/>
  <c r="Q5" i="9"/>
  <c r="Q6" i="9" a="1"/>
  <c r="Q6" i="9"/>
  <c r="R10" i="10"/>
  <c r="R105" i="10"/>
  <c r="AO3" i="10"/>
  <c r="AO5" i="10"/>
  <c r="AO10" i="10"/>
  <c r="AN5" i="10"/>
  <c r="AN3" i="10"/>
  <c r="AN10" i="10"/>
  <c r="AM5" i="10"/>
  <c r="AM3" i="10"/>
  <c r="AM10" i="10"/>
  <c r="AL3" i="10"/>
  <c r="AL5" i="10"/>
  <c r="AL10" i="10"/>
  <c r="AK3" i="10"/>
  <c r="AK5" i="10"/>
  <c r="AK10" i="10"/>
  <c r="AJ3" i="10"/>
  <c r="AJ5" i="10"/>
  <c r="AJ10" i="10"/>
  <c r="AI3" i="10"/>
  <c r="AI5" i="10"/>
  <c r="AI10" i="10"/>
  <c r="AH3" i="10"/>
  <c r="AH5" i="10"/>
  <c r="AH10" i="10"/>
  <c r="AG5" i="10"/>
  <c r="AG3" i="10"/>
  <c r="AG10" i="10"/>
  <c r="AF3" i="10"/>
  <c r="AF5" i="10"/>
  <c r="AF10" i="10"/>
  <c r="AE5" i="10"/>
  <c r="AE3" i="10"/>
  <c r="AE10" i="10"/>
  <c r="AO4" i="10"/>
  <c r="AO7" i="10"/>
  <c r="AN4" i="10"/>
  <c r="AN7" i="10"/>
  <c r="AM4" i="10"/>
  <c r="AM7" i="10"/>
  <c r="AL4" i="10"/>
  <c r="AL7" i="10"/>
  <c r="AK4" i="10"/>
  <c r="AK7" i="10"/>
  <c r="AJ4" i="10"/>
  <c r="AJ7" i="10"/>
  <c r="AI4" i="10"/>
  <c r="AI7" i="10"/>
  <c r="AH4" i="10"/>
  <c r="AH7" i="10"/>
  <c r="AG4" i="10"/>
  <c r="AG7" i="10"/>
  <c r="AF4" i="10"/>
  <c r="AF7" i="10"/>
  <c r="AE4" i="10"/>
  <c r="AE7" i="10"/>
  <c r="AA3" i="10"/>
  <c r="AA4" i="10"/>
  <c r="AA5" i="10"/>
  <c r="AA7" i="10"/>
  <c r="Z3" i="10"/>
  <c r="Z4" i="10"/>
  <c r="Z5" i="10"/>
  <c r="Z7" i="10"/>
  <c r="Y3" i="10"/>
  <c r="Y4" i="10"/>
  <c r="Y5" i="10"/>
  <c r="Y7" i="10"/>
  <c r="X3" i="10"/>
  <c r="X4" i="10"/>
  <c r="X5" i="10"/>
  <c r="X7" i="10"/>
  <c r="W3" i="10"/>
  <c r="W4" i="10"/>
  <c r="W5" i="10"/>
  <c r="W7" i="10"/>
  <c r="V3" i="10"/>
  <c r="V4" i="10"/>
  <c r="V5" i="10"/>
  <c r="V7" i="10"/>
  <c r="U3" i="10"/>
  <c r="U4" i="10"/>
  <c r="U5" i="10"/>
  <c r="U7" i="10"/>
  <c r="T3" i="10"/>
  <c r="T4" i="10"/>
  <c r="T5" i="10"/>
  <c r="T7" i="10"/>
  <c r="S3" i="10"/>
  <c r="S4" i="10"/>
  <c r="S5" i="10"/>
  <c r="S7" i="10"/>
  <c r="R3" i="10"/>
  <c r="R4" i="10"/>
  <c r="R5" i="10"/>
  <c r="R7" i="10"/>
  <c r="Q4" i="10"/>
  <c r="Q3" i="10"/>
  <c r="Q5" i="10"/>
  <c r="Q7" i="10"/>
  <c r="AA10" i="10"/>
  <c r="Z10" i="10"/>
  <c r="Y10" i="10"/>
  <c r="W10" i="10"/>
  <c r="P3" i="10"/>
  <c r="V10" i="10"/>
  <c r="U10" i="10"/>
  <c r="T10" i="10"/>
  <c r="S10" i="10"/>
  <c r="Q10" i="10"/>
  <c r="AA5" i="13"/>
  <c r="Z5" i="13"/>
  <c r="Y5" i="13"/>
  <c r="X5" i="13"/>
  <c r="W5" i="13"/>
  <c r="V5" i="13"/>
  <c r="U5" i="13"/>
  <c r="T5" i="13"/>
  <c r="S5" i="13"/>
  <c r="R5" i="13"/>
  <c r="AA4" i="13"/>
  <c r="Z4" i="13"/>
  <c r="Y4" i="13"/>
  <c r="X4" i="13"/>
  <c r="W4" i="13"/>
  <c r="V4" i="13"/>
  <c r="U4" i="13"/>
  <c r="T4" i="13"/>
  <c r="S4" i="13"/>
  <c r="R4" i="13"/>
  <c r="AA3" i="13"/>
  <c r="Z3" i="13"/>
  <c r="Y3" i="13"/>
  <c r="X3" i="13"/>
  <c r="W3" i="13"/>
  <c r="V3" i="13"/>
  <c r="U3" i="13"/>
  <c r="T3" i="13"/>
  <c r="S3" i="13"/>
  <c r="R3" i="13"/>
  <c r="Q5" i="13"/>
  <c r="Q4" i="13"/>
  <c r="Q3" i="13"/>
  <c r="P3" i="13"/>
  <c r="O5" i="13"/>
  <c r="O4" i="13"/>
  <c r="O3" i="13"/>
  <c r="M122" i="12"/>
  <c r="L122" i="12"/>
  <c r="K122" i="12"/>
  <c r="J122" i="12"/>
  <c r="I122" i="12"/>
  <c r="H122" i="12"/>
  <c r="G122" i="12"/>
  <c r="F122" i="12"/>
  <c r="E122" i="12"/>
  <c r="D122" i="12"/>
  <c r="C122" i="12"/>
  <c r="M121" i="12"/>
  <c r="L121" i="12"/>
  <c r="K121" i="12"/>
  <c r="J121" i="12"/>
  <c r="I121" i="12"/>
  <c r="H121" i="12"/>
  <c r="G121" i="12"/>
  <c r="F121" i="12"/>
  <c r="E121" i="12"/>
  <c r="D121" i="12"/>
  <c r="C121" i="12"/>
  <c r="M120" i="12"/>
  <c r="L120" i="12"/>
  <c r="K120" i="12"/>
  <c r="J120" i="12"/>
  <c r="I120" i="12"/>
  <c r="H120" i="12"/>
  <c r="G120" i="12"/>
  <c r="F120" i="12"/>
  <c r="E120" i="12"/>
  <c r="D120" i="12"/>
  <c r="C120" i="12"/>
  <c r="M119" i="12"/>
  <c r="L119" i="12"/>
  <c r="K119" i="12"/>
  <c r="J119" i="12"/>
  <c r="I119" i="12"/>
  <c r="H119" i="12"/>
  <c r="G119" i="12"/>
  <c r="F119" i="12"/>
  <c r="E119" i="12"/>
  <c r="D119" i="12"/>
  <c r="C119" i="12"/>
  <c r="M118" i="12"/>
  <c r="L118" i="12"/>
  <c r="K118" i="12"/>
  <c r="J118" i="12"/>
  <c r="I118" i="12"/>
  <c r="H118" i="12"/>
  <c r="G118" i="12"/>
  <c r="F118" i="12"/>
  <c r="E118" i="12"/>
  <c r="D118" i="12"/>
  <c r="C118" i="12"/>
  <c r="M117" i="12"/>
  <c r="L117" i="12"/>
  <c r="K117" i="12"/>
  <c r="J117" i="12"/>
  <c r="I117" i="12"/>
  <c r="H117" i="12"/>
  <c r="G117" i="12"/>
  <c r="F117" i="12"/>
  <c r="E117" i="12"/>
  <c r="D117" i="12"/>
  <c r="C117" i="12"/>
  <c r="M116" i="12"/>
  <c r="L116" i="12"/>
  <c r="K116" i="12"/>
  <c r="J116" i="12"/>
  <c r="I116" i="12"/>
  <c r="H116" i="12"/>
  <c r="G116" i="12"/>
  <c r="F116" i="12"/>
  <c r="E116" i="12"/>
  <c r="D116" i="12"/>
  <c r="C116" i="12"/>
  <c r="M115" i="12"/>
  <c r="L115" i="12"/>
  <c r="K115" i="12"/>
  <c r="J115" i="12"/>
  <c r="I115" i="12"/>
  <c r="H115" i="12"/>
  <c r="G115" i="12"/>
  <c r="F115" i="12"/>
  <c r="E115" i="12"/>
  <c r="D115" i="12"/>
  <c r="C115" i="12"/>
  <c r="M114" i="12"/>
  <c r="L114" i="12"/>
  <c r="K114" i="12"/>
  <c r="J114" i="12"/>
  <c r="I114" i="12"/>
  <c r="H114" i="12"/>
  <c r="G114" i="12"/>
  <c r="F114" i="12"/>
  <c r="E114" i="12"/>
  <c r="D114" i="12"/>
  <c r="C114" i="12"/>
  <c r="M113" i="12"/>
  <c r="L113" i="12"/>
  <c r="K113" i="12"/>
  <c r="J113" i="12"/>
  <c r="I113" i="12"/>
  <c r="H113" i="12"/>
  <c r="G113" i="12"/>
  <c r="F113" i="12"/>
  <c r="E113" i="12"/>
  <c r="D113" i="12"/>
  <c r="C113" i="12"/>
  <c r="M112" i="12"/>
  <c r="L112" i="12"/>
  <c r="K112" i="12"/>
  <c r="J112" i="12"/>
  <c r="I112" i="12"/>
  <c r="H112" i="12"/>
  <c r="G112" i="12"/>
  <c r="F112" i="12"/>
  <c r="E112" i="12"/>
  <c r="D112" i="12"/>
  <c r="C112" i="12"/>
  <c r="M111" i="12"/>
  <c r="L111" i="12"/>
  <c r="K111" i="12"/>
  <c r="J111" i="12"/>
  <c r="I111" i="12"/>
  <c r="H111" i="12"/>
  <c r="G111" i="12"/>
  <c r="F111" i="12"/>
  <c r="E111" i="12"/>
  <c r="D111" i="12"/>
  <c r="C111" i="12"/>
  <c r="M110" i="12"/>
  <c r="L110" i="12"/>
  <c r="K110" i="12"/>
  <c r="J110" i="12"/>
  <c r="I110" i="12"/>
  <c r="H110" i="12"/>
  <c r="G110" i="12"/>
  <c r="F110" i="12"/>
  <c r="E110" i="12"/>
  <c r="D110" i="12"/>
  <c r="C110" i="12"/>
  <c r="M109" i="12"/>
  <c r="L109" i="12"/>
  <c r="K109" i="12"/>
  <c r="J109" i="12"/>
  <c r="I109" i="12"/>
  <c r="H109" i="12"/>
  <c r="G109" i="12"/>
  <c r="F109" i="12"/>
  <c r="E109" i="12"/>
  <c r="D109" i="12"/>
  <c r="C109" i="12"/>
  <c r="M108" i="12"/>
  <c r="L108" i="12"/>
  <c r="K108" i="12"/>
  <c r="J108" i="12"/>
  <c r="I108" i="12"/>
  <c r="H108" i="12"/>
  <c r="G108" i="12"/>
  <c r="F108" i="12"/>
  <c r="E108" i="12"/>
  <c r="D108" i="12"/>
  <c r="C108" i="12"/>
  <c r="M107" i="12"/>
  <c r="L107" i="12"/>
  <c r="K107" i="12"/>
  <c r="J107" i="12"/>
  <c r="I107" i="12"/>
  <c r="H107" i="12"/>
  <c r="G107" i="12"/>
  <c r="F107" i="12"/>
  <c r="E107" i="12"/>
  <c r="D107" i="12"/>
  <c r="C107" i="12"/>
  <c r="M106" i="12"/>
  <c r="L106" i="12"/>
  <c r="K106" i="12"/>
  <c r="J106" i="12"/>
  <c r="I106" i="12"/>
  <c r="H106" i="12"/>
  <c r="G106" i="12"/>
  <c r="F106" i="12"/>
  <c r="E106" i="12"/>
  <c r="D106" i="12"/>
  <c r="C106" i="12"/>
  <c r="M105" i="12"/>
  <c r="L105" i="12"/>
  <c r="K105" i="12"/>
  <c r="J105" i="12"/>
  <c r="I105" i="12"/>
  <c r="H105" i="12"/>
  <c r="G105" i="12"/>
  <c r="F105" i="12"/>
  <c r="E105" i="12"/>
  <c r="D105" i="12"/>
  <c r="C105" i="12"/>
  <c r="M104" i="12"/>
  <c r="L104" i="12"/>
  <c r="K104" i="12"/>
  <c r="J104" i="12"/>
  <c r="I104" i="12"/>
  <c r="H104" i="12"/>
  <c r="G104" i="12"/>
  <c r="F104" i="12"/>
  <c r="E104" i="12"/>
  <c r="D104" i="12"/>
  <c r="C104" i="12"/>
  <c r="M103" i="12"/>
  <c r="L103" i="12"/>
  <c r="K103" i="12"/>
  <c r="J103" i="12"/>
  <c r="I103" i="12"/>
  <c r="H103" i="12"/>
  <c r="G103" i="12"/>
  <c r="F103" i="12"/>
  <c r="E103" i="12"/>
  <c r="D103" i="12"/>
  <c r="C103" i="12"/>
  <c r="M102" i="12"/>
  <c r="L102" i="12"/>
  <c r="K102" i="12"/>
  <c r="J102" i="12"/>
  <c r="I102" i="12"/>
  <c r="H102" i="12"/>
  <c r="G102" i="12"/>
  <c r="F102" i="12"/>
  <c r="E102" i="12"/>
  <c r="D102" i="12"/>
  <c r="C102" i="12"/>
  <c r="M101" i="12"/>
  <c r="L101" i="12"/>
  <c r="K101" i="12"/>
  <c r="J101" i="12"/>
  <c r="I101" i="12"/>
  <c r="H101" i="12"/>
  <c r="G101" i="12"/>
  <c r="F101" i="12"/>
  <c r="E101" i="12"/>
  <c r="D101" i="12"/>
  <c r="C101" i="12"/>
  <c r="M100" i="12"/>
  <c r="L100" i="12"/>
  <c r="K100" i="12"/>
  <c r="J100" i="12"/>
  <c r="I100" i="12"/>
  <c r="H100" i="12"/>
  <c r="G100" i="12"/>
  <c r="F100" i="12"/>
  <c r="E100" i="12"/>
  <c r="D100" i="12"/>
  <c r="C100" i="12"/>
  <c r="M99" i="12"/>
  <c r="L99" i="12"/>
  <c r="K99" i="12"/>
  <c r="J99" i="12"/>
  <c r="I99" i="12"/>
  <c r="H99" i="12"/>
  <c r="G99" i="12"/>
  <c r="F99" i="12"/>
  <c r="E99" i="12"/>
  <c r="D99" i="12"/>
  <c r="C99" i="12"/>
  <c r="M98" i="12"/>
  <c r="L98" i="12"/>
  <c r="K98" i="12"/>
  <c r="J98" i="12"/>
  <c r="I98" i="12"/>
  <c r="H98" i="12"/>
  <c r="G98" i="12"/>
  <c r="F98" i="12"/>
  <c r="E98" i="12"/>
  <c r="D98" i="12"/>
  <c r="C98" i="12"/>
  <c r="M97" i="12"/>
  <c r="L97" i="12"/>
  <c r="K97" i="12"/>
  <c r="J97" i="12"/>
  <c r="I97" i="12"/>
  <c r="H97" i="12"/>
  <c r="G97" i="12"/>
  <c r="F97" i="12"/>
  <c r="E97" i="12"/>
  <c r="D97" i="12"/>
  <c r="C97" i="12"/>
  <c r="M96" i="12"/>
  <c r="L96" i="12"/>
  <c r="K96" i="12"/>
  <c r="J96" i="12"/>
  <c r="I96" i="12"/>
  <c r="H96" i="12"/>
  <c r="G96" i="12"/>
  <c r="F96" i="12"/>
  <c r="E96" i="12"/>
  <c r="D96" i="12"/>
  <c r="C96" i="12"/>
  <c r="M95" i="12"/>
  <c r="L95" i="12"/>
  <c r="K95" i="12"/>
  <c r="J95" i="12"/>
  <c r="I95" i="12"/>
  <c r="H95" i="12"/>
  <c r="G95" i="12"/>
  <c r="F95" i="12"/>
  <c r="E95" i="12"/>
  <c r="D95" i="12"/>
  <c r="C95" i="12"/>
  <c r="M94" i="12"/>
  <c r="L94" i="12"/>
  <c r="K94" i="12"/>
  <c r="J94" i="12"/>
  <c r="I94" i="12"/>
  <c r="H94" i="12"/>
  <c r="G94" i="12"/>
  <c r="F94" i="12"/>
  <c r="E94" i="12"/>
  <c r="D94" i="12"/>
  <c r="C94" i="12"/>
  <c r="M93" i="12"/>
  <c r="L93" i="12"/>
  <c r="K93" i="12"/>
  <c r="J93" i="12"/>
  <c r="I93" i="12"/>
  <c r="H93" i="12"/>
  <c r="G93" i="12"/>
  <c r="F93" i="12"/>
  <c r="E93" i="12"/>
  <c r="D93" i="12"/>
  <c r="C93" i="12"/>
  <c r="M92" i="12"/>
  <c r="L92" i="12"/>
  <c r="K92" i="12"/>
  <c r="J92" i="12"/>
  <c r="I92" i="12"/>
  <c r="H92" i="12"/>
  <c r="G92" i="12"/>
  <c r="F92" i="12"/>
  <c r="E92" i="12"/>
  <c r="D92" i="12"/>
  <c r="C92" i="12"/>
  <c r="M91" i="12"/>
  <c r="L91" i="12"/>
  <c r="K91" i="12"/>
  <c r="J91" i="12"/>
  <c r="I91" i="12"/>
  <c r="H91" i="12"/>
  <c r="G91" i="12"/>
  <c r="F91" i="12"/>
  <c r="E91" i="12"/>
  <c r="D91" i="12"/>
  <c r="C91" i="12"/>
  <c r="M90" i="12"/>
  <c r="L90" i="12"/>
  <c r="K90" i="12"/>
  <c r="J90" i="12"/>
  <c r="I90" i="12"/>
  <c r="H90" i="12"/>
  <c r="G90" i="12"/>
  <c r="F90" i="12"/>
  <c r="E90" i="12"/>
  <c r="D90" i="12"/>
  <c r="C90" i="12"/>
  <c r="M89" i="12"/>
  <c r="L89" i="12"/>
  <c r="K89" i="12"/>
  <c r="J89" i="12"/>
  <c r="I89" i="12"/>
  <c r="H89" i="12"/>
  <c r="G89" i="12"/>
  <c r="F89" i="12"/>
  <c r="E89" i="12"/>
  <c r="D89" i="12"/>
  <c r="C89" i="12"/>
  <c r="M88" i="12"/>
  <c r="L88" i="12"/>
  <c r="K88" i="12"/>
  <c r="J88" i="12"/>
  <c r="I88" i="12"/>
  <c r="H88" i="12"/>
  <c r="G88" i="12"/>
  <c r="F88" i="12"/>
  <c r="E88" i="12"/>
  <c r="D88" i="12"/>
  <c r="C88" i="12"/>
  <c r="M87" i="12"/>
  <c r="L87" i="12"/>
  <c r="K87" i="12"/>
  <c r="J87" i="12"/>
  <c r="I87" i="12"/>
  <c r="H87" i="12"/>
  <c r="G87" i="12"/>
  <c r="F87" i="12"/>
  <c r="E87" i="12"/>
  <c r="D87" i="12"/>
  <c r="C87" i="12"/>
  <c r="M86" i="12"/>
  <c r="L86" i="12"/>
  <c r="K86" i="12"/>
  <c r="J86" i="12"/>
  <c r="I86" i="12"/>
  <c r="H86" i="12"/>
  <c r="G86" i="12"/>
  <c r="F86" i="12"/>
  <c r="E86" i="12"/>
  <c r="D86" i="12"/>
  <c r="C86" i="12"/>
  <c r="M85" i="12"/>
  <c r="L85" i="12"/>
  <c r="K85" i="12"/>
  <c r="J85" i="12"/>
  <c r="I85" i="12"/>
  <c r="H85" i="12"/>
  <c r="G85" i="12"/>
  <c r="F85" i="12"/>
  <c r="E85" i="12"/>
  <c r="D85" i="12"/>
  <c r="C85" i="12"/>
  <c r="M84" i="12"/>
  <c r="L84" i="12"/>
  <c r="K84" i="12"/>
  <c r="J84" i="12"/>
  <c r="I84" i="12"/>
  <c r="H84" i="12"/>
  <c r="G84" i="12"/>
  <c r="F84" i="12"/>
  <c r="E84" i="12"/>
  <c r="D84" i="12"/>
  <c r="C84" i="12"/>
  <c r="M83" i="12"/>
  <c r="L83" i="12"/>
  <c r="K83" i="12"/>
  <c r="J83" i="12"/>
  <c r="I83" i="12"/>
  <c r="H83" i="12"/>
  <c r="G83" i="12"/>
  <c r="F83" i="12"/>
  <c r="E83" i="12"/>
  <c r="D83" i="12"/>
  <c r="C83" i="12"/>
  <c r="M82" i="12"/>
  <c r="L82" i="12"/>
  <c r="K82" i="12"/>
  <c r="J82" i="12"/>
  <c r="I82" i="12"/>
  <c r="H82" i="12"/>
  <c r="G82" i="12"/>
  <c r="F82" i="12"/>
  <c r="E82" i="12"/>
  <c r="D82" i="12"/>
  <c r="C82" i="12"/>
  <c r="M81" i="12"/>
  <c r="L81" i="12"/>
  <c r="K81" i="12"/>
  <c r="J81" i="12"/>
  <c r="I81" i="12"/>
  <c r="H81" i="12"/>
  <c r="G81" i="12"/>
  <c r="F81" i="12"/>
  <c r="E81" i="12"/>
  <c r="D81" i="12"/>
  <c r="C81" i="12"/>
  <c r="M80" i="12"/>
  <c r="L80" i="12"/>
  <c r="K80" i="12"/>
  <c r="J80" i="12"/>
  <c r="I80" i="12"/>
  <c r="H80" i="12"/>
  <c r="G80" i="12"/>
  <c r="F80" i="12"/>
  <c r="E80" i="12"/>
  <c r="D80" i="12"/>
  <c r="C80" i="12"/>
  <c r="M79" i="12"/>
  <c r="L79" i="12"/>
  <c r="K79" i="12"/>
  <c r="J79" i="12"/>
  <c r="I79" i="12"/>
  <c r="H79" i="12"/>
  <c r="G79" i="12"/>
  <c r="F79" i="12"/>
  <c r="E79" i="12"/>
  <c r="D79" i="12"/>
  <c r="C79" i="12"/>
  <c r="M78" i="12"/>
  <c r="L78" i="12"/>
  <c r="K78" i="12"/>
  <c r="J78" i="12"/>
  <c r="I78" i="12"/>
  <c r="H78" i="12"/>
  <c r="G78" i="12"/>
  <c r="F78" i="12"/>
  <c r="E78" i="12"/>
  <c r="D78" i="12"/>
  <c r="C78" i="12"/>
  <c r="M77" i="12"/>
  <c r="L77" i="12"/>
  <c r="K77" i="12"/>
  <c r="J77" i="12"/>
  <c r="I77" i="12"/>
  <c r="H77" i="12"/>
  <c r="G77" i="12"/>
  <c r="F77" i="12"/>
  <c r="E77" i="12"/>
  <c r="D77" i="12"/>
  <c r="C77" i="12"/>
  <c r="M76" i="12"/>
  <c r="L76" i="12"/>
  <c r="K76" i="12"/>
  <c r="J76" i="12"/>
  <c r="I76" i="12"/>
  <c r="H76" i="12"/>
  <c r="G76" i="12"/>
  <c r="F76" i="12"/>
  <c r="E76" i="12"/>
  <c r="D76" i="12"/>
  <c r="C76" i="12"/>
  <c r="M75" i="12"/>
  <c r="L75" i="12"/>
  <c r="K75" i="12"/>
  <c r="J75" i="12"/>
  <c r="I75" i="12"/>
  <c r="H75" i="12"/>
  <c r="G75" i="12"/>
  <c r="F75" i="12"/>
  <c r="E75" i="12"/>
  <c r="D75" i="12"/>
  <c r="C75" i="12"/>
  <c r="M74" i="12"/>
  <c r="L74" i="12"/>
  <c r="K74" i="12"/>
  <c r="J74" i="12"/>
  <c r="I74" i="12"/>
  <c r="H74" i="12"/>
  <c r="G74" i="12"/>
  <c r="F74" i="12"/>
  <c r="E74" i="12"/>
  <c r="D74" i="12"/>
  <c r="C74" i="12"/>
  <c r="M73" i="12"/>
  <c r="L73" i="12"/>
  <c r="K73" i="12"/>
  <c r="J73" i="12"/>
  <c r="I73" i="12"/>
  <c r="H73" i="12"/>
  <c r="G73" i="12"/>
  <c r="F73" i="12"/>
  <c r="E73" i="12"/>
  <c r="D73" i="12"/>
  <c r="C73" i="12"/>
  <c r="M72" i="12"/>
  <c r="L72" i="12"/>
  <c r="K72" i="12"/>
  <c r="J72" i="12"/>
  <c r="I72" i="12"/>
  <c r="H72" i="12"/>
  <c r="G72" i="12"/>
  <c r="F72" i="12"/>
  <c r="E72" i="12"/>
  <c r="D72" i="12"/>
  <c r="C72" i="12"/>
  <c r="M71" i="12"/>
  <c r="L71" i="12"/>
  <c r="K71" i="12"/>
  <c r="J71" i="12"/>
  <c r="I71" i="12"/>
  <c r="H71" i="12"/>
  <c r="G71" i="12"/>
  <c r="F71" i="12"/>
  <c r="E71" i="12"/>
  <c r="D71" i="12"/>
  <c r="C71" i="12"/>
  <c r="M70" i="12"/>
  <c r="L70" i="12"/>
  <c r="K70" i="12"/>
  <c r="J70" i="12"/>
  <c r="I70" i="12"/>
  <c r="H70" i="12"/>
  <c r="G70" i="12"/>
  <c r="F70" i="12"/>
  <c r="E70" i="12"/>
  <c r="D70" i="12"/>
  <c r="C70" i="12"/>
  <c r="M69" i="12"/>
  <c r="L69" i="12"/>
  <c r="K69" i="12"/>
  <c r="J69" i="12"/>
  <c r="I69" i="12"/>
  <c r="H69" i="12"/>
  <c r="G69" i="12"/>
  <c r="F69" i="12"/>
  <c r="E69" i="12"/>
  <c r="D69" i="12"/>
  <c r="C69" i="12"/>
  <c r="M68" i="12"/>
  <c r="L68" i="12"/>
  <c r="K68" i="12"/>
  <c r="J68" i="12"/>
  <c r="I68" i="12"/>
  <c r="H68" i="12"/>
  <c r="G68" i="12"/>
  <c r="F68" i="12"/>
  <c r="E68" i="12"/>
  <c r="D68" i="12"/>
  <c r="C68" i="12"/>
  <c r="M67" i="12"/>
  <c r="L67" i="12"/>
  <c r="K67" i="12"/>
  <c r="J67" i="12"/>
  <c r="I67" i="12"/>
  <c r="H67" i="12"/>
  <c r="G67" i="12"/>
  <c r="F67" i="12"/>
  <c r="E67" i="12"/>
  <c r="D67" i="12"/>
  <c r="C67" i="12"/>
  <c r="M66" i="12"/>
  <c r="L66" i="12"/>
  <c r="K66" i="12"/>
  <c r="J66" i="12"/>
  <c r="I66" i="12"/>
  <c r="H66" i="12"/>
  <c r="G66" i="12"/>
  <c r="F66" i="12"/>
  <c r="E66" i="12"/>
  <c r="D66" i="12"/>
  <c r="C66" i="12"/>
  <c r="M65" i="12"/>
  <c r="L65" i="12"/>
  <c r="K65" i="12"/>
  <c r="J65" i="12"/>
  <c r="I65" i="12"/>
  <c r="H65" i="12"/>
  <c r="G65" i="12"/>
  <c r="F65" i="12"/>
  <c r="E65" i="12"/>
  <c r="D65" i="12"/>
  <c r="C65" i="12"/>
  <c r="M64" i="12"/>
  <c r="L64" i="12"/>
  <c r="K64" i="12"/>
  <c r="J64" i="12"/>
  <c r="I64" i="12"/>
  <c r="H64" i="12"/>
  <c r="G64" i="12"/>
  <c r="F64" i="12"/>
  <c r="E64" i="12"/>
  <c r="D64" i="12"/>
  <c r="C64" i="12"/>
  <c r="M63" i="12"/>
  <c r="L63" i="12"/>
  <c r="K63" i="12"/>
  <c r="J63" i="12"/>
  <c r="I63" i="12"/>
  <c r="H63" i="12"/>
  <c r="G63" i="12"/>
  <c r="F63" i="12"/>
  <c r="E63" i="12"/>
  <c r="D63" i="12"/>
  <c r="C63" i="12"/>
  <c r="M62" i="12"/>
  <c r="L62" i="12"/>
  <c r="K62" i="12"/>
  <c r="J62" i="12"/>
  <c r="I62" i="12"/>
  <c r="H62" i="12"/>
  <c r="G62" i="12"/>
  <c r="F62" i="12"/>
  <c r="E62" i="12"/>
  <c r="D62" i="12"/>
  <c r="C62" i="12"/>
  <c r="M61" i="12"/>
  <c r="L61" i="12"/>
  <c r="K61" i="12"/>
  <c r="J61" i="12"/>
  <c r="I61" i="12"/>
  <c r="H61" i="12"/>
  <c r="G61" i="12"/>
  <c r="F61" i="12"/>
  <c r="E61" i="12"/>
  <c r="D61" i="12"/>
  <c r="C61" i="12"/>
  <c r="M60" i="12"/>
  <c r="L60" i="12"/>
  <c r="K60" i="12"/>
  <c r="J60" i="12"/>
  <c r="I60" i="12"/>
  <c r="H60" i="12"/>
  <c r="G60" i="12"/>
  <c r="F60" i="12"/>
  <c r="E60" i="12"/>
  <c r="D60" i="12"/>
  <c r="C60" i="12"/>
  <c r="M59" i="12"/>
  <c r="L59" i="12"/>
  <c r="K59" i="12"/>
  <c r="J59" i="12"/>
  <c r="I59" i="12"/>
  <c r="H59" i="12"/>
  <c r="G59" i="12"/>
  <c r="F59" i="12"/>
  <c r="E59" i="12"/>
  <c r="D59" i="12"/>
  <c r="C59" i="12"/>
  <c r="M58" i="12"/>
  <c r="L58" i="12"/>
  <c r="K58" i="12"/>
  <c r="J58" i="12"/>
  <c r="I58" i="12"/>
  <c r="H58" i="12"/>
  <c r="G58" i="12"/>
  <c r="F58" i="12"/>
  <c r="E58" i="12"/>
  <c r="D58" i="12"/>
  <c r="C58" i="12"/>
  <c r="M57" i="12"/>
  <c r="L57" i="12"/>
  <c r="K57" i="12"/>
  <c r="J57" i="12"/>
  <c r="I57" i="12"/>
  <c r="H57" i="12"/>
  <c r="G57" i="12"/>
  <c r="F57" i="12"/>
  <c r="E57" i="12"/>
  <c r="D57" i="12"/>
  <c r="C57" i="12"/>
  <c r="M56" i="12"/>
  <c r="L56" i="12"/>
  <c r="K56" i="12"/>
  <c r="J56" i="12"/>
  <c r="I56" i="12"/>
  <c r="H56" i="12"/>
  <c r="G56" i="12"/>
  <c r="F56" i="12"/>
  <c r="E56" i="12"/>
  <c r="D56" i="12"/>
  <c r="C56" i="12"/>
  <c r="M55" i="12"/>
  <c r="L55" i="12"/>
  <c r="K55" i="12"/>
  <c r="J55" i="12"/>
  <c r="I55" i="12"/>
  <c r="H55" i="12"/>
  <c r="G55" i="12"/>
  <c r="F55" i="12"/>
  <c r="E55" i="12"/>
  <c r="D55" i="12"/>
  <c r="C55" i="12"/>
  <c r="M54" i="12"/>
  <c r="L54" i="12"/>
  <c r="K54" i="12"/>
  <c r="J54" i="12"/>
  <c r="I54" i="12"/>
  <c r="H54" i="12"/>
  <c r="G54" i="12"/>
  <c r="F54" i="12"/>
  <c r="E54" i="12"/>
  <c r="D54" i="12"/>
  <c r="C54" i="12"/>
  <c r="M53" i="12"/>
  <c r="L53" i="12"/>
  <c r="K53" i="12"/>
  <c r="J53" i="12"/>
  <c r="I53" i="12"/>
  <c r="H53" i="12"/>
  <c r="G53" i="12"/>
  <c r="F53" i="12"/>
  <c r="E53" i="12"/>
  <c r="D53" i="12"/>
  <c r="C53" i="12"/>
  <c r="M52" i="12"/>
  <c r="L52" i="12"/>
  <c r="K52" i="12"/>
  <c r="J52" i="12"/>
  <c r="I52" i="12"/>
  <c r="H52" i="12"/>
  <c r="G52" i="12"/>
  <c r="F52" i="12"/>
  <c r="E52" i="12"/>
  <c r="D52" i="12"/>
  <c r="C52" i="12"/>
  <c r="M51" i="12"/>
  <c r="L51" i="12"/>
  <c r="K51" i="12"/>
  <c r="J51" i="12"/>
  <c r="I51" i="12"/>
  <c r="H51" i="12"/>
  <c r="G51" i="12"/>
  <c r="F51" i="12"/>
  <c r="E51" i="12"/>
  <c r="D51" i="12"/>
  <c r="C51" i="12"/>
  <c r="M50" i="12"/>
  <c r="L50" i="12"/>
  <c r="K50" i="12"/>
  <c r="J50" i="12"/>
  <c r="I50" i="12"/>
  <c r="H50" i="12"/>
  <c r="G50" i="12"/>
  <c r="F50" i="12"/>
  <c r="E50" i="12"/>
  <c r="D50" i="12"/>
  <c r="C50" i="12"/>
  <c r="M49" i="12"/>
  <c r="L49" i="12"/>
  <c r="K49" i="12"/>
  <c r="J49" i="12"/>
  <c r="I49" i="12"/>
  <c r="H49" i="12"/>
  <c r="G49" i="12"/>
  <c r="F49" i="12"/>
  <c r="E49" i="12"/>
  <c r="D49" i="12"/>
  <c r="C49" i="12"/>
  <c r="M48" i="12"/>
  <c r="L48" i="12"/>
  <c r="K48" i="12"/>
  <c r="J48" i="12"/>
  <c r="I48" i="12"/>
  <c r="H48" i="12"/>
  <c r="G48" i="12"/>
  <c r="F48" i="12"/>
  <c r="E48" i="12"/>
  <c r="D48" i="12"/>
  <c r="C48" i="12"/>
  <c r="M47" i="12"/>
  <c r="L47" i="12"/>
  <c r="K47" i="12"/>
  <c r="J47" i="12"/>
  <c r="I47" i="12"/>
  <c r="H47" i="12"/>
  <c r="G47" i="12"/>
  <c r="F47" i="12"/>
  <c r="E47" i="12"/>
  <c r="D47" i="12"/>
  <c r="C47" i="12"/>
  <c r="M46" i="12"/>
  <c r="L46" i="12"/>
  <c r="K46" i="12"/>
  <c r="J46" i="12"/>
  <c r="I46" i="12"/>
  <c r="H46" i="12"/>
  <c r="G46" i="12"/>
  <c r="F46" i="12"/>
  <c r="E46" i="12"/>
  <c r="D46" i="12"/>
  <c r="C46" i="12"/>
  <c r="M45" i="12"/>
  <c r="L45" i="12"/>
  <c r="K45" i="12"/>
  <c r="J45" i="12"/>
  <c r="I45" i="12"/>
  <c r="H45" i="12"/>
  <c r="G45" i="12"/>
  <c r="F45" i="12"/>
  <c r="E45" i="12"/>
  <c r="D45" i="12"/>
  <c r="C45" i="12"/>
  <c r="M44" i="12"/>
  <c r="L44" i="12"/>
  <c r="K44" i="12"/>
  <c r="J44" i="12"/>
  <c r="I44" i="12"/>
  <c r="H44" i="12"/>
  <c r="G44" i="12"/>
  <c r="F44" i="12"/>
  <c r="E44" i="12"/>
  <c r="D44" i="12"/>
  <c r="C44" i="12"/>
  <c r="M43" i="12"/>
  <c r="L43" i="12"/>
  <c r="K43" i="12"/>
  <c r="J43" i="12"/>
  <c r="I43" i="12"/>
  <c r="H43" i="12"/>
  <c r="G43" i="12"/>
  <c r="F43" i="12"/>
  <c r="E43" i="12"/>
  <c r="D43" i="12"/>
  <c r="C43" i="12"/>
  <c r="M42" i="12"/>
  <c r="L42" i="12"/>
  <c r="K42" i="12"/>
  <c r="J42" i="12"/>
  <c r="I42" i="12"/>
  <c r="H42" i="12"/>
  <c r="G42" i="12"/>
  <c r="F42" i="12"/>
  <c r="E42" i="12"/>
  <c r="D42" i="12"/>
  <c r="C42" i="12"/>
  <c r="M41" i="12"/>
  <c r="L41" i="12"/>
  <c r="K41" i="12"/>
  <c r="J41" i="12"/>
  <c r="I41" i="12"/>
  <c r="H41" i="12"/>
  <c r="G41" i="12"/>
  <c r="F41" i="12"/>
  <c r="E41" i="12"/>
  <c r="D41" i="12"/>
  <c r="C41" i="12"/>
  <c r="M40" i="12"/>
  <c r="L40" i="12"/>
  <c r="K40" i="12"/>
  <c r="J40" i="12"/>
  <c r="I40" i="12"/>
  <c r="H40" i="12"/>
  <c r="G40" i="12"/>
  <c r="F40" i="12"/>
  <c r="E40" i="12"/>
  <c r="D40" i="12"/>
  <c r="C40" i="12"/>
  <c r="M39" i="12"/>
  <c r="L39" i="12"/>
  <c r="K39" i="12"/>
  <c r="J39" i="12"/>
  <c r="I39" i="12"/>
  <c r="H39" i="12"/>
  <c r="G39" i="12"/>
  <c r="F39" i="12"/>
  <c r="E39" i="12"/>
  <c r="D39" i="12"/>
  <c r="C39" i="12"/>
  <c r="M38" i="12"/>
  <c r="L38" i="12"/>
  <c r="K38" i="12"/>
  <c r="J38" i="12"/>
  <c r="I38" i="12"/>
  <c r="H38" i="12"/>
  <c r="G38" i="12"/>
  <c r="F38" i="12"/>
  <c r="E38" i="12"/>
  <c r="D38" i="12"/>
  <c r="C38" i="12"/>
  <c r="M37" i="12"/>
  <c r="L37" i="12"/>
  <c r="K37" i="12"/>
  <c r="J37" i="12"/>
  <c r="I37" i="12"/>
  <c r="H37" i="12"/>
  <c r="G37" i="12"/>
  <c r="F37" i="12"/>
  <c r="E37" i="12"/>
  <c r="D37" i="12"/>
  <c r="C37" i="12"/>
  <c r="M36" i="12"/>
  <c r="L36" i="12"/>
  <c r="K36" i="12"/>
  <c r="J36" i="12"/>
  <c r="I36" i="12"/>
  <c r="H36" i="12"/>
  <c r="G36" i="12"/>
  <c r="F36" i="12"/>
  <c r="E36" i="12"/>
  <c r="D36" i="12"/>
  <c r="C36" i="12"/>
  <c r="M35" i="12"/>
  <c r="L35" i="12"/>
  <c r="K35" i="12"/>
  <c r="J35" i="12"/>
  <c r="I35" i="12"/>
  <c r="H35" i="12"/>
  <c r="G35" i="12"/>
  <c r="F35" i="12"/>
  <c r="E35" i="12"/>
  <c r="D35" i="12"/>
  <c r="C35" i="12"/>
  <c r="M34" i="12"/>
  <c r="L34" i="12"/>
  <c r="K34" i="12"/>
  <c r="J34" i="12"/>
  <c r="I34" i="12"/>
  <c r="H34" i="12"/>
  <c r="G34" i="12"/>
  <c r="F34" i="12"/>
  <c r="E34" i="12"/>
  <c r="D34" i="12"/>
  <c r="C34" i="12"/>
  <c r="M33" i="12"/>
  <c r="L33" i="12"/>
  <c r="K33" i="12"/>
  <c r="J33" i="12"/>
  <c r="I33" i="12"/>
  <c r="H33" i="12"/>
  <c r="G33" i="12"/>
  <c r="F33" i="12"/>
  <c r="E33" i="12"/>
  <c r="D33" i="12"/>
  <c r="C33" i="12"/>
  <c r="M32" i="12"/>
  <c r="L32" i="12"/>
  <c r="K32" i="12"/>
  <c r="J32" i="12"/>
  <c r="I32" i="12"/>
  <c r="H32" i="12"/>
  <c r="G32" i="12"/>
  <c r="F32" i="12"/>
  <c r="E32" i="12"/>
  <c r="D32" i="12"/>
  <c r="C32" i="12"/>
  <c r="M31" i="12"/>
  <c r="L31" i="12"/>
  <c r="K31" i="12"/>
  <c r="J31" i="12"/>
  <c r="I31" i="12"/>
  <c r="H31" i="12"/>
  <c r="G31" i="12"/>
  <c r="F31" i="12"/>
  <c r="E31" i="12"/>
  <c r="D31" i="12"/>
  <c r="C31" i="12"/>
  <c r="M30" i="12"/>
  <c r="L30" i="12"/>
  <c r="K30" i="12"/>
  <c r="J30" i="12"/>
  <c r="I30" i="12"/>
  <c r="H30" i="12"/>
  <c r="G30" i="12"/>
  <c r="F30" i="12"/>
  <c r="E30" i="12"/>
  <c r="D30" i="12"/>
  <c r="C30" i="12"/>
  <c r="M29" i="12"/>
  <c r="L29" i="12"/>
  <c r="K29" i="12"/>
  <c r="J29" i="12"/>
  <c r="I29" i="12"/>
  <c r="H29" i="12"/>
  <c r="G29" i="12"/>
  <c r="F29" i="12"/>
  <c r="E29" i="12"/>
  <c r="D29" i="12"/>
  <c r="C29" i="12"/>
  <c r="M28" i="12"/>
  <c r="L28" i="12"/>
  <c r="K28" i="12"/>
  <c r="J28" i="12"/>
  <c r="I28" i="12"/>
  <c r="H28" i="12"/>
  <c r="G28" i="12"/>
  <c r="F28" i="12"/>
  <c r="E28" i="12"/>
  <c r="D28" i="12"/>
  <c r="C28" i="12"/>
  <c r="M27" i="12"/>
  <c r="L27" i="12"/>
  <c r="K27" i="12"/>
  <c r="J27" i="12"/>
  <c r="I27" i="12"/>
  <c r="H27" i="12"/>
  <c r="G27" i="12"/>
  <c r="F27" i="12"/>
  <c r="E27" i="12"/>
  <c r="D27" i="12"/>
  <c r="C27" i="12"/>
  <c r="M26" i="12"/>
  <c r="L26" i="12"/>
  <c r="K26" i="12"/>
  <c r="J26" i="12"/>
  <c r="I26" i="12"/>
  <c r="H26" i="12"/>
  <c r="G26" i="12"/>
  <c r="F26" i="12"/>
  <c r="E26" i="12"/>
  <c r="D26" i="12"/>
  <c r="C26" i="12"/>
  <c r="M25" i="12"/>
  <c r="L25" i="12"/>
  <c r="K25" i="12"/>
  <c r="J25" i="12"/>
  <c r="I25" i="12"/>
  <c r="H25" i="12"/>
  <c r="G25" i="12"/>
  <c r="F25" i="12"/>
  <c r="E25" i="12"/>
  <c r="D25" i="12"/>
  <c r="C25" i="12"/>
  <c r="M24" i="12"/>
  <c r="L24" i="12"/>
  <c r="K24" i="12"/>
  <c r="J24" i="12"/>
  <c r="I24" i="12"/>
  <c r="H24" i="12"/>
  <c r="G24" i="12"/>
  <c r="F24" i="12"/>
  <c r="E24" i="12"/>
  <c r="D24" i="12"/>
  <c r="C24" i="12"/>
  <c r="M23" i="12"/>
  <c r="L23" i="12"/>
  <c r="K23" i="12"/>
  <c r="J23" i="12"/>
  <c r="I23" i="12"/>
  <c r="H23" i="12"/>
  <c r="G23" i="12"/>
  <c r="F23" i="12"/>
  <c r="E23" i="12"/>
  <c r="D23" i="12"/>
  <c r="C23" i="12"/>
  <c r="M22" i="12"/>
  <c r="L22" i="12"/>
  <c r="K22" i="12"/>
  <c r="J22" i="12"/>
  <c r="I22" i="12"/>
  <c r="H22" i="12"/>
  <c r="G22" i="12"/>
  <c r="F22" i="12"/>
  <c r="E22" i="12"/>
  <c r="D22" i="12"/>
  <c r="C22" i="12"/>
  <c r="M21" i="12"/>
  <c r="L21" i="12"/>
  <c r="K21" i="12"/>
  <c r="J21" i="12"/>
  <c r="I21" i="12"/>
  <c r="H21" i="12"/>
  <c r="G21" i="12"/>
  <c r="F21" i="12"/>
  <c r="E21" i="12"/>
  <c r="D21" i="12"/>
  <c r="C21" i="12"/>
  <c r="M20" i="12"/>
  <c r="L20" i="12"/>
  <c r="K20" i="12"/>
  <c r="J20" i="12"/>
  <c r="I20" i="12"/>
  <c r="H20" i="12"/>
  <c r="G20" i="12"/>
  <c r="F20" i="12"/>
  <c r="E20" i="12"/>
  <c r="D20" i="12"/>
  <c r="C20" i="12"/>
  <c r="M19" i="12"/>
  <c r="L19" i="12"/>
  <c r="K19" i="12"/>
  <c r="J19" i="12"/>
  <c r="I19" i="12"/>
  <c r="H19" i="12"/>
  <c r="G19" i="12"/>
  <c r="F19" i="12"/>
  <c r="E19" i="12"/>
  <c r="D19" i="12"/>
  <c r="C19" i="12"/>
  <c r="M18" i="12"/>
  <c r="L18" i="12"/>
  <c r="K18" i="12"/>
  <c r="J18" i="12"/>
  <c r="I18" i="12"/>
  <c r="H18" i="12"/>
  <c r="G18" i="12"/>
  <c r="F18" i="12"/>
  <c r="E18" i="12"/>
  <c r="D18" i="12"/>
  <c r="C18" i="12"/>
  <c r="M17" i="12"/>
  <c r="L17" i="12"/>
  <c r="K17" i="12"/>
  <c r="J17" i="12"/>
  <c r="I17" i="12"/>
  <c r="H17" i="12"/>
  <c r="G17" i="12"/>
  <c r="F17" i="12"/>
  <c r="E17" i="12"/>
  <c r="D17" i="12"/>
  <c r="C17" i="12"/>
  <c r="M16" i="12"/>
  <c r="L16" i="12"/>
  <c r="K16" i="12"/>
  <c r="J16" i="12"/>
  <c r="I16" i="12"/>
  <c r="H16" i="12"/>
  <c r="G16" i="12"/>
  <c r="F16" i="12"/>
  <c r="E16" i="12"/>
  <c r="D16" i="12"/>
  <c r="C16" i="12"/>
  <c r="M15" i="12"/>
  <c r="L15" i="12"/>
  <c r="K15" i="12"/>
  <c r="J15" i="12"/>
  <c r="I15" i="12"/>
  <c r="H15" i="12"/>
  <c r="G15" i="12"/>
  <c r="F15" i="12"/>
  <c r="E15" i="12"/>
  <c r="D15" i="12"/>
  <c r="C15" i="12"/>
  <c r="M14" i="12"/>
  <c r="L14" i="12"/>
  <c r="K14" i="12"/>
  <c r="J14" i="12"/>
  <c r="I14" i="12"/>
  <c r="H14" i="12"/>
  <c r="G14" i="12"/>
  <c r="F14" i="12"/>
  <c r="E14" i="12"/>
  <c r="D14" i="12"/>
  <c r="C14" i="12"/>
  <c r="M13" i="12"/>
  <c r="L13" i="12"/>
  <c r="K13" i="12"/>
  <c r="J13" i="12"/>
  <c r="I13" i="12"/>
  <c r="H13" i="12"/>
  <c r="G13" i="12"/>
  <c r="F13" i="12"/>
  <c r="E13" i="12"/>
  <c r="D13" i="12"/>
  <c r="C13" i="12"/>
  <c r="M12" i="12"/>
  <c r="L12" i="12"/>
  <c r="K12" i="12"/>
  <c r="J12" i="12"/>
  <c r="I12" i="12"/>
  <c r="H12" i="12"/>
  <c r="G12" i="12"/>
  <c r="F12" i="12"/>
  <c r="E12" i="12"/>
  <c r="D12" i="12"/>
  <c r="C12" i="12"/>
  <c r="M11" i="12"/>
  <c r="L11" i="12"/>
  <c r="K11" i="12"/>
  <c r="J11" i="12"/>
  <c r="I11" i="12"/>
  <c r="H11" i="12"/>
  <c r="G11" i="12"/>
  <c r="F11" i="12"/>
  <c r="E11" i="12"/>
  <c r="D11" i="12"/>
  <c r="C11" i="12"/>
  <c r="M10" i="12"/>
  <c r="L10" i="12"/>
  <c r="K10" i="12"/>
  <c r="J10" i="12"/>
  <c r="I10" i="12"/>
  <c r="H10" i="12"/>
  <c r="G10" i="12"/>
  <c r="F10" i="12"/>
  <c r="E10" i="12"/>
  <c r="D10" i="12"/>
  <c r="C10" i="12"/>
  <c r="M9" i="12"/>
  <c r="L9" i="12"/>
  <c r="K9" i="12"/>
  <c r="J9" i="12"/>
  <c r="I9" i="12"/>
  <c r="H9" i="12"/>
  <c r="G9" i="12"/>
  <c r="F9" i="12"/>
  <c r="E9" i="12"/>
  <c r="D9" i="12"/>
  <c r="C9" i="12"/>
  <c r="M8" i="12"/>
  <c r="L8" i="12"/>
  <c r="K8" i="12"/>
  <c r="J8" i="12"/>
  <c r="I8" i="12"/>
  <c r="H8" i="12"/>
  <c r="G8" i="12"/>
  <c r="F8" i="12"/>
  <c r="E8" i="12"/>
  <c r="D8" i="12"/>
  <c r="C8" i="12"/>
  <c r="M7" i="12"/>
  <c r="L7" i="12"/>
  <c r="K7" i="12"/>
  <c r="J7" i="12"/>
  <c r="I7" i="12"/>
  <c r="H7" i="12"/>
  <c r="G7" i="12"/>
  <c r="F7" i="12"/>
  <c r="E7" i="12"/>
  <c r="D7" i="12"/>
  <c r="C7" i="12"/>
  <c r="M6" i="12"/>
  <c r="L6" i="12"/>
  <c r="K6" i="12"/>
  <c r="J6" i="12"/>
  <c r="I6" i="12"/>
  <c r="H6" i="12"/>
  <c r="G6" i="12"/>
  <c r="F6" i="12"/>
  <c r="E6" i="12"/>
  <c r="D6" i="12"/>
  <c r="C6" i="12"/>
  <c r="M5" i="12"/>
  <c r="L5" i="12"/>
  <c r="K5" i="12"/>
  <c r="J5" i="12"/>
  <c r="I5" i="12"/>
  <c r="H5" i="12"/>
  <c r="G5" i="12"/>
  <c r="F5" i="12"/>
  <c r="E5" i="12"/>
  <c r="D5" i="12"/>
  <c r="C5" i="12"/>
  <c r="M4" i="12"/>
  <c r="L4" i="12"/>
  <c r="K4" i="12"/>
  <c r="J4" i="12"/>
  <c r="I4" i="12"/>
  <c r="H4" i="12"/>
  <c r="G4" i="12"/>
  <c r="F4" i="12"/>
  <c r="E4" i="12"/>
  <c r="D4" i="12"/>
  <c r="C4" i="12"/>
  <c r="M3" i="12"/>
  <c r="L3" i="12"/>
  <c r="K3" i="12"/>
  <c r="J3" i="12"/>
  <c r="I3" i="12"/>
  <c r="H3" i="12"/>
  <c r="G3" i="12"/>
  <c r="F3" i="12"/>
  <c r="E3" i="12"/>
  <c r="D3" i="12"/>
  <c r="C3" i="12"/>
  <c r="F121" i="11"/>
  <c r="B122" i="12"/>
  <c r="F120" i="11"/>
  <c r="B121" i="12"/>
  <c r="F119" i="11"/>
  <c r="B120" i="12"/>
  <c r="F118" i="11"/>
  <c r="B119" i="12"/>
  <c r="F117" i="11"/>
  <c r="B118" i="12"/>
  <c r="F116" i="11"/>
  <c r="B117" i="12"/>
  <c r="F115" i="11"/>
  <c r="B116" i="12"/>
  <c r="F114" i="11"/>
  <c r="B115" i="12"/>
  <c r="F113" i="11"/>
  <c r="B114" i="12"/>
  <c r="F112" i="11"/>
  <c r="B113" i="12"/>
  <c r="F111" i="11"/>
  <c r="B112" i="12"/>
  <c r="F110" i="11"/>
  <c r="B111" i="12"/>
  <c r="F109" i="11"/>
  <c r="B110" i="12"/>
  <c r="F108" i="11"/>
  <c r="B109" i="12"/>
  <c r="F107" i="11"/>
  <c r="B108" i="12"/>
  <c r="F106" i="11"/>
  <c r="B107" i="12"/>
  <c r="F105" i="11"/>
  <c r="B106" i="12"/>
  <c r="E104" i="11"/>
  <c r="F104" i="11"/>
  <c r="B105" i="12"/>
  <c r="E103" i="11"/>
  <c r="F103" i="11"/>
  <c r="B104" i="12"/>
  <c r="E102" i="11"/>
  <c r="F102" i="11"/>
  <c r="B103" i="12"/>
  <c r="F101" i="11"/>
  <c r="B102" i="12"/>
  <c r="F100" i="11"/>
  <c r="B101" i="12"/>
  <c r="F99" i="11"/>
  <c r="B100" i="12"/>
  <c r="F98" i="11"/>
  <c r="B99" i="12"/>
  <c r="F97" i="11"/>
  <c r="B98" i="12"/>
  <c r="F96" i="11"/>
  <c r="B97" i="12"/>
  <c r="F95" i="11"/>
  <c r="B96" i="12"/>
  <c r="F94" i="11"/>
  <c r="B95" i="12"/>
  <c r="F93" i="11"/>
  <c r="B94" i="12"/>
  <c r="F92" i="11"/>
  <c r="B93" i="12"/>
  <c r="F91" i="11"/>
  <c r="B92" i="12"/>
  <c r="F90" i="11"/>
  <c r="B91" i="12"/>
  <c r="F89" i="11"/>
  <c r="B90" i="12"/>
  <c r="F88" i="11"/>
  <c r="B89" i="12"/>
  <c r="F87" i="11"/>
  <c r="B88" i="12"/>
  <c r="F86" i="11"/>
  <c r="B87" i="12"/>
  <c r="F85" i="11"/>
  <c r="B86" i="12"/>
  <c r="F84" i="11"/>
  <c r="B85" i="12"/>
  <c r="E83" i="11"/>
  <c r="F83" i="11"/>
  <c r="B84" i="12"/>
  <c r="E82" i="11"/>
  <c r="F82" i="11"/>
  <c r="B83" i="12"/>
  <c r="F81" i="11"/>
  <c r="B82" i="12"/>
  <c r="F80" i="11"/>
  <c r="B81" i="12"/>
  <c r="F79" i="11"/>
  <c r="B80" i="12"/>
  <c r="F78" i="11"/>
  <c r="B79" i="12"/>
  <c r="A122" i="12"/>
  <c r="A121" i="12"/>
  <c r="A120" i="12"/>
  <c r="A119" i="12"/>
  <c r="A118" i="12"/>
  <c r="A117" i="12"/>
  <c r="A116" i="12"/>
  <c r="A115" i="12"/>
  <c r="A114" i="12"/>
  <c r="A113" i="12"/>
  <c r="A112" i="12"/>
  <c r="A111" i="12"/>
  <c r="A110" i="12"/>
  <c r="A109" i="12"/>
  <c r="A108" i="12"/>
  <c r="A107" i="12"/>
  <c r="A106" i="12"/>
  <c r="A105" i="12"/>
  <c r="A104" i="12"/>
  <c r="A103" i="12"/>
  <c r="A102" i="12"/>
  <c r="A101" i="12"/>
  <c r="A100" i="12"/>
  <c r="A99" i="12"/>
  <c r="A98" i="12"/>
  <c r="A97" i="12"/>
  <c r="A96" i="12"/>
  <c r="A95" i="12"/>
  <c r="A94" i="12"/>
  <c r="A93" i="12"/>
  <c r="A92" i="12"/>
  <c r="A91" i="12"/>
  <c r="A90" i="12"/>
  <c r="A89" i="12"/>
  <c r="A88" i="12"/>
  <c r="A87" i="12"/>
  <c r="A86" i="12"/>
  <c r="A85" i="12"/>
  <c r="A84" i="12"/>
  <c r="A83" i="12"/>
  <c r="A82" i="12"/>
  <c r="A81" i="12"/>
  <c r="A80" i="12"/>
  <c r="A79" i="12"/>
  <c r="A78" i="12"/>
  <c r="A77" i="12"/>
  <c r="A76" i="12"/>
  <c r="A75" i="12"/>
  <c r="A74" i="12"/>
  <c r="A73" i="12"/>
  <c r="A72" i="12"/>
  <c r="A71" i="12"/>
  <c r="A70" i="12"/>
  <c r="A69" i="12"/>
  <c r="A68" i="12"/>
  <c r="A67" i="12"/>
  <c r="A66" i="12"/>
  <c r="A65" i="12"/>
  <c r="A64" i="12"/>
  <c r="A63" i="12"/>
  <c r="A62" i="12"/>
  <c r="A61" i="12"/>
  <c r="A60" i="12"/>
  <c r="A59" i="12"/>
  <c r="A58" i="12"/>
  <c r="A57" i="12"/>
  <c r="A56" i="12"/>
  <c r="A55" i="12"/>
  <c r="A54" i="12"/>
  <c r="A53" i="12"/>
  <c r="A52" i="12"/>
  <c r="A51" i="12"/>
  <c r="A50" i="12"/>
  <c r="A49" i="12"/>
  <c r="A48" i="12"/>
  <c r="A47" i="12"/>
  <c r="A46" i="12"/>
  <c r="A45" i="12"/>
  <c r="A44" i="12"/>
  <c r="A43" i="12"/>
  <c r="A42" i="12"/>
  <c r="A41" i="12"/>
  <c r="A40" i="12"/>
  <c r="A39" i="12"/>
  <c r="A38" i="12"/>
  <c r="A37" i="12"/>
  <c r="A36" i="12"/>
  <c r="A35" i="12"/>
  <c r="A34" i="12"/>
  <c r="A33" i="12"/>
  <c r="A32" i="12"/>
  <c r="A31" i="12"/>
  <c r="A30" i="12"/>
  <c r="A29" i="12"/>
  <c r="A28" i="12"/>
  <c r="A27" i="12"/>
  <c r="A26" i="12"/>
  <c r="A25" i="12"/>
  <c r="A24" i="12"/>
  <c r="A23" i="12"/>
  <c r="A22" i="12"/>
  <c r="A21" i="12"/>
  <c r="A20" i="12"/>
  <c r="A19" i="12"/>
  <c r="A18" i="12"/>
  <c r="A17" i="12"/>
  <c r="A16" i="12"/>
  <c r="A15" i="12"/>
  <c r="A14" i="12"/>
  <c r="A13" i="12"/>
  <c r="A12" i="12"/>
  <c r="A11" i="12"/>
  <c r="A10" i="12"/>
  <c r="A9" i="12"/>
  <c r="A8" i="12"/>
  <c r="A7" i="12"/>
  <c r="A6" i="12"/>
  <c r="A5" i="12"/>
  <c r="A4" i="12"/>
  <c r="A3" i="12"/>
  <c r="F77" i="11"/>
  <c r="B78" i="12"/>
  <c r="F76" i="11"/>
  <c r="B77" i="12"/>
  <c r="F75" i="11"/>
  <c r="B76" i="12"/>
  <c r="F74" i="11"/>
  <c r="B75" i="12"/>
  <c r="F73" i="11"/>
  <c r="B74" i="12"/>
  <c r="F72" i="11"/>
  <c r="B73" i="12"/>
  <c r="F71" i="11"/>
  <c r="B72" i="12"/>
  <c r="F70" i="11"/>
  <c r="B71" i="12"/>
  <c r="F69" i="11"/>
  <c r="B70" i="12"/>
  <c r="F68" i="11"/>
  <c r="B69" i="12"/>
  <c r="F67" i="11"/>
  <c r="B68" i="12"/>
  <c r="F66" i="11"/>
  <c r="B67" i="12"/>
  <c r="F65" i="11"/>
  <c r="B66" i="12"/>
  <c r="F64" i="11"/>
  <c r="B65" i="12"/>
  <c r="E63" i="11"/>
  <c r="F63" i="11"/>
  <c r="B64" i="12"/>
  <c r="E62" i="11"/>
  <c r="F62" i="11"/>
  <c r="B63" i="12"/>
  <c r="F61" i="11"/>
  <c r="B62" i="12"/>
  <c r="F60" i="11"/>
  <c r="B61" i="12"/>
  <c r="F59" i="11"/>
  <c r="B60" i="12"/>
  <c r="F58" i="11"/>
  <c r="B59" i="12"/>
  <c r="F57" i="11"/>
  <c r="B58" i="12"/>
  <c r="F56" i="11"/>
  <c r="B57" i="12"/>
  <c r="F55" i="11"/>
  <c r="B56" i="12"/>
  <c r="F54" i="11"/>
  <c r="B55" i="12"/>
  <c r="F53" i="11"/>
  <c r="B54" i="12"/>
  <c r="F52" i="11"/>
  <c r="B53" i="12"/>
  <c r="F51" i="11"/>
  <c r="B52" i="12"/>
  <c r="F50" i="11"/>
  <c r="B51" i="12"/>
  <c r="F49" i="11"/>
  <c r="B50" i="12"/>
  <c r="F48" i="11"/>
  <c r="B49" i="12"/>
  <c r="F47" i="11"/>
  <c r="B48" i="12"/>
  <c r="F46" i="11"/>
  <c r="B47" i="12"/>
  <c r="F45" i="11"/>
  <c r="B46" i="12"/>
  <c r="E44" i="11"/>
  <c r="F44" i="11"/>
  <c r="B45" i="12"/>
  <c r="E43" i="11"/>
  <c r="F43" i="11"/>
  <c r="B44" i="12"/>
  <c r="E42" i="11"/>
  <c r="F42" i="11"/>
  <c r="B43" i="12"/>
  <c r="F41" i="11"/>
  <c r="B42" i="12"/>
  <c r="F40" i="11"/>
  <c r="B41" i="12"/>
  <c r="F39" i="11"/>
  <c r="B40" i="12"/>
  <c r="F38" i="11"/>
  <c r="B39" i="12"/>
  <c r="F37" i="11"/>
  <c r="B38" i="12"/>
  <c r="F36" i="11"/>
  <c r="B37" i="12"/>
  <c r="F35" i="11"/>
  <c r="B36" i="12"/>
  <c r="F34" i="11"/>
  <c r="B35" i="12"/>
  <c r="F33" i="11"/>
  <c r="B34" i="12"/>
  <c r="F32" i="11"/>
  <c r="B33" i="12"/>
  <c r="F31" i="11"/>
  <c r="B32" i="12"/>
  <c r="F30" i="11"/>
  <c r="B31" i="12"/>
  <c r="F29" i="11"/>
  <c r="B30" i="12"/>
  <c r="F28" i="11"/>
  <c r="B29" i="12"/>
  <c r="F27" i="11"/>
  <c r="B28" i="12"/>
  <c r="F26" i="11"/>
  <c r="B27" i="12"/>
  <c r="F25" i="11"/>
  <c r="B26" i="12"/>
  <c r="E24" i="11"/>
  <c r="F24" i="11"/>
  <c r="B25" i="12"/>
  <c r="E23" i="11"/>
  <c r="F23" i="11"/>
  <c r="B24" i="12"/>
  <c r="E22" i="11"/>
  <c r="F22" i="11"/>
  <c r="B23" i="12"/>
  <c r="F21" i="11"/>
  <c r="B22" i="12"/>
  <c r="F20" i="11"/>
  <c r="B21" i="12"/>
  <c r="F19" i="11"/>
  <c r="B20" i="12"/>
  <c r="F18" i="11"/>
  <c r="B19" i="12"/>
  <c r="F17" i="11"/>
  <c r="B18" i="12"/>
  <c r="F16" i="11"/>
  <c r="B17" i="12"/>
  <c r="F15" i="11"/>
  <c r="B16" i="12"/>
  <c r="F14" i="11"/>
  <c r="B15" i="12"/>
  <c r="F13" i="11"/>
  <c r="B14" i="12"/>
  <c r="F12" i="11"/>
  <c r="B13" i="12"/>
  <c r="F11" i="11"/>
  <c r="B12" i="12"/>
  <c r="F10" i="11"/>
  <c r="B11" i="12"/>
  <c r="F9" i="11"/>
  <c r="B10" i="12"/>
  <c r="F8" i="11"/>
  <c r="B9" i="12"/>
  <c r="F7" i="11"/>
  <c r="B8" i="12"/>
  <c r="F6" i="11"/>
  <c r="B7" i="12"/>
  <c r="F5" i="11"/>
  <c r="B6" i="12"/>
  <c r="E4" i="11"/>
  <c r="F4" i="11"/>
  <c r="B5" i="12"/>
  <c r="E3" i="11"/>
  <c r="F3" i="11"/>
  <c r="B4" i="12"/>
  <c r="E2" i="11"/>
  <c r="F2" i="11"/>
  <c r="B3" i="12"/>
  <c r="AX104" i="11"/>
  <c r="AV104" i="11"/>
  <c r="AU104" i="11"/>
  <c r="AT104" i="11"/>
  <c r="AR104" i="11"/>
  <c r="AQ104" i="11"/>
  <c r="AP104" i="11"/>
  <c r="AN104" i="11"/>
  <c r="AM104" i="11"/>
  <c r="AL104" i="11"/>
  <c r="AJ104" i="11"/>
  <c r="AI104" i="11"/>
  <c r="AH104" i="11"/>
  <c r="AF104" i="11"/>
  <c r="AE104" i="11"/>
  <c r="AD104" i="11"/>
  <c r="AB104" i="11"/>
  <c r="AA104" i="11"/>
  <c r="Z104" i="11"/>
  <c r="X104" i="11"/>
  <c r="W104" i="11"/>
  <c r="V104" i="11"/>
  <c r="T104" i="11"/>
  <c r="S104" i="11"/>
  <c r="R104" i="11"/>
  <c r="P104" i="11"/>
  <c r="O104" i="11"/>
  <c r="N104" i="11"/>
  <c r="L104" i="11"/>
  <c r="K104" i="11"/>
  <c r="J104" i="11"/>
  <c r="H104" i="11"/>
  <c r="G104" i="11"/>
  <c r="D104" i="11"/>
  <c r="AX103" i="11"/>
  <c r="AV103" i="11"/>
  <c r="AU103" i="11"/>
  <c r="AT103" i="11"/>
  <c r="AR103" i="11"/>
  <c r="AQ103" i="11"/>
  <c r="AP103" i="11"/>
  <c r="AN103" i="11"/>
  <c r="AM103" i="11"/>
  <c r="AL103" i="11"/>
  <c r="AJ103" i="11"/>
  <c r="AI103" i="11"/>
  <c r="AH103" i="11"/>
  <c r="AF103" i="11"/>
  <c r="AE103" i="11"/>
  <c r="AD103" i="11"/>
  <c r="AB103" i="11"/>
  <c r="AA103" i="11"/>
  <c r="Z103" i="11"/>
  <c r="X103" i="11"/>
  <c r="W103" i="11"/>
  <c r="V103" i="11"/>
  <c r="T103" i="11"/>
  <c r="S103" i="11"/>
  <c r="R103" i="11"/>
  <c r="P103" i="11"/>
  <c r="O103" i="11"/>
  <c r="N103" i="11"/>
  <c r="L103" i="11"/>
  <c r="K103" i="11"/>
  <c r="J103" i="11"/>
  <c r="H103" i="11"/>
  <c r="G103" i="11"/>
  <c r="D103" i="11"/>
  <c r="AX102" i="11"/>
  <c r="AV102" i="11"/>
  <c r="AU102" i="11"/>
  <c r="AT102" i="11"/>
  <c r="AR102" i="11"/>
  <c r="AQ102" i="11"/>
  <c r="AP102" i="11"/>
  <c r="AN102" i="11"/>
  <c r="AM102" i="11"/>
  <c r="AL102" i="11"/>
  <c r="AJ102" i="11"/>
  <c r="AI102" i="11"/>
  <c r="AH102" i="11"/>
  <c r="AF102" i="11"/>
  <c r="AE102" i="11"/>
  <c r="AD102" i="11"/>
  <c r="AB102" i="11"/>
  <c r="AA102" i="11"/>
  <c r="Z102" i="11"/>
  <c r="X102" i="11"/>
  <c r="W102" i="11"/>
  <c r="V102" i="11"/>
  <c r="T102" i="11"/>
  <c r="S102" i="11"/>
  <c r="R102" i="11"/>
  <c r="P102" i="11"/>
  <c r="O102" i="11"/>
  <c r="N102" i="11"/>
  <c r="L102" i="11"/>
  <c r="K102" i="11"/>
  <c r="J102" i="11"/>
  <c r="H102" i="11"/>
  <c r="G102" i="11"/>
  <c r="D102" i="11"/>
  <c r="AX63" i="11"/>
  <c r="AV63" i="11"/>
  <c r="AU63" i="11"/>
  <c r="AT63" i="11"/>
  <c r="AR63" i="11"/>
  <c r="AQ63" i="11"/>
  <c r="AP63" i="11"/>
  <c r="AN63" i="11"/>
  <c r="AM63" i="11"/>
  <c r="AL63" i="11"/>
  <c r="AJ63" i="11"/>
  <c r="AI63" i="11"/>
  <c r="AH63" i="11"/>
  <c r="AF63" i="11"/>
  <c r="AE63" i="11"/>
  <c r="AD63" i="11"/>
  <c r="AB63" i="11"/>
  <c r="AA63" i="11"/>
  <c r="Z63" i="11"/>
  <c r="X63" i="11"/>
  <c r="W63" i="11"/>
  <c r="V63" i="11"/>
  <c r="T63" i="11"/>
  <c r="S63" i="11"/>
  <c r="R63" i="11"/>
  <c r="P63" i="11"/>
  <c r="O63" i="11"/>
  <c r="N63" i="11"/>
  <c r="L63" i="11"/>
  <c r="K63" i="11"/>
  <c r="J63" i="11"/>
  <c r="H63" i="11"/>
  <c r="G63" i="11"/>
  <c r="D63" i="11"/>
  <c r="AX62" i="11"/>
  <c r="AV62" i="11"/>
  <c r="AU62" i="11"/>
  <c r="AT62" i="11"/>
  <c r="AR62" i="11"/>
  <c r="AQ62" i="11"/>
  <c r="AP62" i="11"/>
  <c r="AN62" i="11"/>
  <c r="AM62" i="11"/>
  <c r="AL62" i="11"/>
  <c r="AJ62" i="11"/>
  <c r="AI62" i="11"/>
  <c r="AH62" i="11"/>
  <c r="AF62" i="11"/>
  <c r="AE62" i="11"/>
  <c r="AD62" i="11"/>
  <c r="AB62" i="11"/>
  <c r="AA62" i="11"/>
  <c r="Z62" i="11"/>
  <c r="X62" i="11"/>
  <c r="W62" i="11"/>
  <c r="V62" i="11"/>
  <c r="T62" i="11"/>
  <c r="S62" i="11"/>
  <c r="R62" i="11"/>
  <c r="P62" i="11"/>
  <c r="O62" i="11"/>
  <c r="N62" i="11"/>
  <c r="L62" i="11"/>
  <c r="K62" i="11"/>
  <c r="J62" i="11"/>
  <c r="H62" i="11"/>
  <c r="G62" i="11"/>
  <c r="D62" i="11"/>
  <c r="AX24" i="11"/>
  <c r="AV24" i="11"/>
  <c r="AU24" i="11"/>
  <c r="AT24" i="11"/>
  <c r="AR24" i="11"/>
  <c r="AQ24" i="11"/>
  <c r="AP24" i="11"/>
  <c r="AN24" i="11"/>
  <c r="AM24" i="11"/>
  <c r="AL24" i="11"/>
  <c r="AJ24" i="11"/>
  <c r="AI24" i="11"/>
  <c r="AH24" i="11"/>
  <c r="AF24" i="11"/>
  <c r="AE24" i="11"/>
  <c r="AD24" i="11"/>
  <c r="AB24" i="11"/>
  <c r="AA24" i="11"/>
  <c r="Z24" i="11"/>
  <c r="X24" i="11"/>
  <c r="W24" i="11"/>
  <c r="V24" i="11"/>
  <c r="T24" i="11"/>
  <c r="S24" i="11"/>
  <c r="R24" i="11"/>
  <c r="P24" i="11"/>
  <c r="O24" i="11"/>
  <c r="N24" i="11"/>
  <c r="L24" i="11"/>
  <c r="K24" i="11"/>
  <c r="J24" i="11"/>
  <c r="H24" i="11"/>
  <c r="G24" i="11"/>
  <c r="D24" i="11"/>
  <c r="AX23" i="11"/>
  <c r="AV23" i="11"/>
  <c r="AU23" i="11"/>
  <c r="AT23" i="11"/>
  <c r="AR23" i="11"/>
  <c r="AQ23" i="11"/>
  <c r="AP23" i="11"/>
  <c r="AN23" i="11"/>
  <c r="AM23" i="11"/>
  <c r="AL23" i="11"/>
  <c r="AJ23" i="11"/>
  <c r="AI23" i="11"/>
  <c r="AH23" i="11"/>
  <c r="AF23" i="11"/>
  <c r="AE23" i="11"/>
  <c r="AD23" i="11"/>
  <c r="AB23" i="11"/>
  <c r="AA23" i="11"/>
  <c r="Z23" i="11"/>
  <c r="X23" i="11"/>
  <c r="W23" i="11"/>
  <c r="V23" i="11"/>
  <c r="T23" i="11"/>
  <c r="S23" i="11"/>
  <c r="R23" i="11"/>
  <c r="P23" i="11"/>
  <c r="O23" i="11"/>
  <c r="N23" i="11"/>
  <c r="L23" i="11"/>
  <c r="K23" i="11"/>
  <c r="J23" i="11"/>
  <c r="H23" i="11"/>
  <c r="G23" i="11"/>
  <c r="D23" i="11"/>
  <c r="AX22" i="11"/>
  <c r="AV22" i="11"/>
  <c r="AU22" i="11"/>
  <c r="AT22" i="11"/>
  <c r="AR22" i="11"/>
  <c r="AQ22" i="11"/>
  <c r="AP22" i="11"/>
  <c r="AN22" i="11"/>
  <c r="AM22" i="11"/>
  <c r="AL22" i="11"/>
  <c r="AJ22" i="11"/>
  <c r="AI22" i="11"/>
  <c r="AH22" i="11"/>
  <c r="AF22" i="11"/>
  <c r="AE22" i="11"/>
  <c r="AD22" i="11"/>
  <c r="AB22" i="11"/>
  <c r="AA22" i="11"/>
  <c r="Z22" i="11"/>
  <c r="X22" i="11"/>
  <c r="W22" i="11"/>
  <c r="V22" i="11"/>
  <c r="T22" i="11"/>
  <c r="S22" i="11"/>
  <c r="R22" i="11"/>
  <c r="P22" i="11"/>
  <c r="O22" i="11"/>
  <c r="N22" i="11"/>
  <c r="L22" i="11"/>
  <c r="K22" i="11"/>
  <c r="J22" i="11"/>
  <c r="H22" i="11"/>
  <c r="G22" i="11"/>
  <c r="D22" i="11"/>
  <c r="AX83" i="11"/>
  <c r="AV83" i="11"/>
  <c r="AU83" i="11"/>
  <c r="AT83" i="11"/>
  <c r="AR83" i="11"/>
  <c r="AQ83" i="11"/>
  <c r="AP83" i="11"/>
  <c r="AN83" i="11"/>
  <c r="AM83" i="11"/>
  <c r="AL83" i="11"/>
  <c r="AJ83" i="11"/>
  <c r="AI83" i="11"/>
  <c r="AH83" i="11"/>
  <c r="AF83" i="11"/>
  <c r="AE83" i="11"/>
  <c r="AD83" i="11"/>
  <c r="AB83" i="11"/>
  <c r="AA83" i="11"/>
  <c r="Z83" i="11"/>
  <c r="X83" i="11"/>
  <c r="W83" i="11"/>
  <c r="V83" i="11"/>
  <c r="T83" i="11"/>
  <c r="S83" i="11"/>
  <c r="R83" i="11"/>
  <c r="P83" i="11"/>
  <c r="O83" i="11"/>
  <c r="N83" i="11"/>
  <c r="L83" i="11"/>
  <c r="K83" i="11"/>
  <c r="J83" i="11"/>
  <c r="H83" i="11"/>
  <c r="G83" i="11"/>
  <c r="D83" i="11"/>
  <c r="AX82" i="11"/>
  <c r="AV82" i="11"/>
  <c r="AU82" i="11"/>
  <c r="AT82" i="11"/>
  <c r="AR82" i="11"/>
  <c r="AQ82" i="11"/>
  <c r="AP82" i="11"/>
  <c r="AN82" i="11"/>
  <c r="AM82" i="11"/>
  <c r="AL82" i="11"/>
  <c r="AJ82" i="11"/>
  <c r="AI82" i="11"/>
  <c r="AH82" i="11"/>
  <c r="AF82" i="11"/>
  <c r="AE82" i="11"/>
  <c r="AD82" i="11"/>
  <c r="AB82" i="11"/>
  <c r="AA82" i="11"/>
  <c r="Z82" i="11"/>
  <c r="X82" i="11"/>
  <c r="W82" i="11"/>
  <c r="V82" i="11"/>
  <c r="T82" i="11"/>
  <c r="S82" i="11"/>
  <c r="R82" i="11"/>
  <c r="P82" i="11"/>
  <c r="O82" i="11"/>
  <c r="N82" i="11"/>
  <c r="L82" i="11"/>
  <c r="K82" i="11"/>
  <c r="J82" i="11"/>
  <c r="H82" i="11"/>
  <c r="G82" i="11"/>
  <c r="D82" i="11"/>
  <c r="AX44" i="11"/>
  <c r="AV44" i="11"/>
  <c r="AU44" i="11"/>
  <c r="AT44" i="11"/>
  <c r="AR44" i="11"/>
  <c r="AQ44" i="11"/>
  <c r="AP44" i="11"/>
  <c r="AN44" i="11"/>
  <c r="AM44" i="11"/>
  <c r="AL44" i="11"/>
  <c r="AJ44" i="11"/>
  <c r="AI44" i="11"/>
  <c r="AH44" i="11"/>
  <c r="AF44" i="11"/>
  <c r="AE44" i="11"/>
  <c r="AD44" i="11"/>
  <c r="AB44" i="11"/>
  <c r="AA44" i="11"/>
  <c r="Z44" i="11"/>
  <c r="X44" i="11"/>
  <c r="W44" i="11"/>
  <c r="V44" i="11"/>
  <c r="T44" i="11"/>
  <c r="S44" i="11"/>
  <c r="R44" i="11"/>
  <c r="P44" i="11"/>
  <c r="O44" i="11"/>
  <c r="N44" i="11"/>
  <c r="L44" i="11"/>
  <c r="K44" i="11"/>
  <c r="J44" i="11"/>
  <c r="H44" i="11"/>
  <c r="G44" i="11"/>
  <c r="D44" i="11"/>
  <c r="AX43" i="11"/>
  <c r="AV43" i="11"/>
  <c r="AU43" i="11"/>
  <c r="AT43" i="11"/>
  <c r="AR43" i="11"/>
  <c r="AQ43" i="11"/>
  <c r="AP43" i="11"/>
  <c r="AN43" i="11"/>
  <c r="AM43" i="11"/>
  <c r="AL43" i="11"/>
  <c r="AJ43" i="11"/>
  <c r="AI43" i="11"/>
  <c r="AH43" i="11"/>
  <c r="AF43" i="11"/>
  <c r="AE43" i="11"/>
  <c r="AD43" i="11"/>
  <c r="AB43" i="11"/>
  <c r="AA43" i="11"/>
  <c r="Z43" i="11"/>
  <c r="X43" i="11"/>
  <c r="W43" i="11"/>
  <c r="V43" i="11"/>
  <c r="T43" i="11"/>
  <c r="S43" i="11"/>
  <c r="R43" i="11"/>
  <c r="P43" i="11"/>
  <c r="O43" i="11"/>
  <c r="N43" i="11"/>
  <c r="L43" i="11"/>
  <c r="K43" i="11"/>
  <c r="J43" i="11"/>
  <c r="H43" i="11"/>
  <c r="G43" i="11"/>
  <c r="D43" i="11"/>
  <c r="AX42" i="11"/>
  <c r="AV42" i="11"/>
  <c r="AU42" i="11"/>
  <c r="AT42" i="11"/>
  <c r="AR42" i="11"/>
  <c r="AQ42" i="11"/>
  <c r="AP42" i="11"/>
  <c r="AN42" i="11"/>
  <c r="AM42" i="11"/>
  <c r="AL42" i="11"/>
  <c r="AJ42" i="11"/>
  <c r="AI42" i="11"/>
  <c r="AH42" i="11"/>
  <c r="AF42" i="11"/>
  <c r="AE42" i="11"/>
  <c r="AD42" i="11"/>
  <c r="AB42" i="11"/>
  <c r="AA42" i="11"/>
  <c r="Z42" i="11"/>
  <c r="X42" i="11"/>
  <c r="W42" i="11"/>
  <c r="V42" i="11"/>
  <c r="T42" i="11"/>
  <c r="S42" i="11"/>
  <c r="R42" i="11"/>
  <c r="P42" i="11"/>
  <c r="O42" i="11"/>
  <c r="N42" i="11"/>
  <c r="L42" i="11"/>
  <c r="K42" i="11"/>
  <c r="J42" i="11"/>
  <c r="H42" i="11"/>
  <c r="G42" i="11"/>
  <c r="D42" i="11"/>
  <c r="AX4" i="11"/>
  <c r="AV4" i="11"/>
  <c r="AU4" i="11"/>
  <c r="AT4" i="11"/>
  <c r="AR4" i="11"/>
  <c r="AQ4" i="11"/>
  <c r="AP4" i="11"/>
  <c r="AN4" i="11"/>
  <c r="AM4" i="11"/>
  <c r="AL4" i="11"/>
  <c r="AJ4" i="11"/>
  <c r="AI4" i="11"/>
  <c r="AH4" i="11"/>
  <c r="AF4" i="11"/>
  <c r="AE4" i="11"/>
  <c r="AD4" i="11"/>
  <c r="AB4" i="11"/>
  <c r="AA4" i="11"/>
  <c r="Z4" i="11"/>
  <c r="X4" i="11"/>
  <c r="W4" i="11"/>
  <c r="V4" i="11"/>
  <c r="T4" i="11"/>
  <c r="S4" i="11"/>
  <c r="R4" i="11"/>
  <c r="P4" i="11"/>
  <c r="O4" i="11"/>
  <c r="N4" i="11"/>
  <c r="L4" i="11"/>
  <c r="K4" i="11"/>
  <c r="J4" i="11"/>
  <c r="H4" i="11"/>
  <c r="G4" i="11"/>
  <c r="D4" i="11"/>
  <c r="AX3" i="11"/>
  <c r="AV3" i="11"/>
  <c r="AU3" i="11"/>
  <c r="AT3" i="11"/>
  <c r="AR3" i="11"/>
  <c r="AQ3" i="11"/>
  <c r="AP3" i="11"/>
  <c r="AN3" i="11"/>
  <c r="AM3" i="11"/>
  <c r="AL3" i="11"/>
  <c r="AJ3" i="11"/>
  <c r="AI3" i="11"/>
  <c r="AH3" i="11"/>
  <c r="AF3" i="11"/>
  <c r="AE3" i="11"/>
  <c r="AD3" i="11"/>
  <c r="AB3" i="11"/>
  <c r="AA3" i="11"/>
  <c r="Z3" i="11"/>
  <c r="X3" i="11"/>
  <c r="W3" i="11"/>
  <c r="V3" i="11"/>
  <c r="T3" i="11"/>
  <c r="S3" i="11"/>
  <c r="R3" i="11"/>
  <c r="P3" i="11"/>
  <c r="O3" i="11"/>
  <c r="N3" i="11"/>
  <c r="L3" i="11"/>
  <c r="K3" i="11"/>
  <c r="J3" i="11"/>
  <c r="H3" i="11"/>
  <c r="G3" i="11"/>
  <c r="D3" i="11"/>
  <c r="AX2" i="11"/>
  <c r="AV2" i="11"/>
  <c r="AU2" i="11"/>
  <c r="AT2" i="11"/>
  <c r="AR2" i="11"/>
  <c r="AQ2" i="11"/>
  <c r="AP2" i="11"/>
  <c r="AN2" i="11"/>
  <c r="AM2" i="11"/>
  <c r="AL2" i="11"/>
  <c r="AJ2" i="11"/>
  <c r="AI2" i="11"/>
  <c r="AH2" i="11"/>
  <c r="AF2" i="11"/>
  <c r="AE2" i="11"/>
  <c r="AD2" i="11"/>
  <c r="AB2" i="11"/>
  <c r="AA2" i="11"/>
  <c r="Z2" i="11"/>
  <c r="X2" i="11"/>
  <c r="W2" i="11"/>
  <c r="V2" i="11"/>
  <c r="T2" i="11"/>
  <c r="S2" i="11"/>
  <c r="R2" i="11"/>
  <c r="P2" i="11"/>
  <c r="O2" i="11"/>
  <c r="N2" i="11"/>
  <c r="L2" i="11"/>
  <c r="K2" i="11"/>
  <c r="J2" i="11"/>
  <c r="H2" i="11"/>
  <c r="G2" i="11"/>
  <c r="D2" i="11"/>
  <c r="AX1" i="11"/>
  <c r="AU1" i="11"/>
  <c r="AT1" i="11"/>
  <c r="AQ1" i="11"/>
  <c r="AP1" i="11"/>
  <c r="AM1" i="11"/>
  <c r="AL1" i="11"/>
  <c r="AI1" i="11"/>
  <c r="AH1" i="11"/>
  <c r="AE1" i="11"/>
  <c r="AD1" i="11"/>
  <c r="AA1" i="11"/>
  <c r="Z1" i="11"/>
  <c r="W1" i="11"/>
  <c r="V1" i="11"/>
  <c r="S1" i="11"/>
  <c r="R1" i="11"/>
  <c r="O1" i="11"/>
  <c r="N1" i="11"/>
  <c r="K1" i="11"/>
  <c r="J1" i="11"/>
  <c r="G1" i="11"/>
  <c r="AD3" i="10"/>
  <c r="AC5" i="10"/>
  <c r="AC4" i="10"/>
  <c r="AC3" i="10"/>
  <c r="O5" i="10"/>
  <c r="O4" i="10"/>
  <c r="O3" i="10"/>
  <c r="M43" i="9"/>
  <c r="M44" i="9"/>
  <c r="M45" i="9"/>
  <c r="M46" i="9"/>
  <c r="M47" i="9"/>
  <c r="M48" i="9"/>
  <c r="M49" i="9"/>
  <c r="M50" i="9"/>
  <c r="M51" i="9"/>
  <c r="M52" i="9"/>
  <c r="M53" i="9"/>
  <c r="M54" i="9"/>
  <c r="M55" i="9"/>
  <c r="M56" i="9"/>
  <c r="M57" i="9"/>
  <c r="M58" i="9"/>
  <c r="M59" i="9"/>
  <c r="M60" i="9"/>
  <c r="M61" i="9"/>
  <c r="M62" i="9"/>
  <c r="L43" i="9"/>
  <c r="L44" i="9"/>
  <c r="L45" i="9"/>
  <c r="L46" i="9"/>
  <c r="L47" i="9"/>
  <c r="L48" i="9"/>
  <c r="L49" i="9"/>
  <c r="L50" i="9"/>
  <c r="L51" i="9"/>
  <c r="L52" i="9"/>
  <c r="L53" i="9"/>
  <c r="L54" i="9"/>
  <c r="L55" i="9"/>
  <c r="L56" i="9"/>
  <c r="L57" i="9"/>
  <c r="L58" i="9"/>
  <c r="L59" i="9"/>
  <c r="L60" i="9"/>
  <c r="L61" i="9"/>
  <c r="L62" i="9"/>
  <c r="K43" i="9"/>
  <c r="K44" i="9"/>
  <c r="K45" i="9"/>
  <c r="K46" i="9"/>
  <c r="K47" i="9"/>
  <c r="K48" i="9"/>
  <c r="K49" i="9"/>
  <c r="K50" i="9"/>
  <c r="K51" i="9"/>
  <c r="K52" i="9"/>
  <c r="K53" i="9"/>
  <c r="K54" i="9"/>
  <c r="K55" i="9"/>
  <c r="K56" i="9"/>
  <c r="K57" i="9"/>
  <c r="K58" i="9"/>
  <c r="K59" i="9"/>
  <c r="K60" i="9"/>
  <c r="K61" i="9"/>
  <c r="K62" i="9"/>
  <c r="J43" i="9"/>
  <c r="J44" i="9"/>
  <c r="J45" i="9"/>
  <c r="J46" i="9"/>
  <c r="J47" i="9"/>
  <c r="J48" i="9"/>
  <c r="J49" i="9"/>
  <c r="J50" i="9"/>
  <c r="J51" i="9"/>
  <c r="J52" i="9"/>
  <c r="J53" i="9"/>
  <c r="J54" i="9"/>
  <c r="J55" i="9"/>
  <c r="J56" i="9"/>
  <c r="J57" i="9"/>
  <c r="J58" i="9"/>
  <c r="J59" i="9"/>
  <c r="J60" i="9"/>
  <c r="J61" i="9"/>
  <c r="J62" i="9"/>
  <c r="I43" i="9"/>
  <c r="I44" i="9"/>
  <c r="I45" i="9"/>
  <c r="I46" i="9"/>
  <c r="I47" i="9"/>
  <c r="I48" i="9"/>
  <c r="I49" i="9"/>
  <c r="I50" i="9"/>
  <c r="I51" i="9"/>
  <c r="I52" i="9"/>
  <c r="I53" i="9"/>
  <c r="I54" i="9"/>
  <c r="I55" i="9"/>
  <c r="I56" i="9"/>
  <c r="I57" i="9"/>
  <c r="I58" i="9"/>
  <c r="I59" i="9"/>
  <c r="I60" i="9"/>
  <c r="I61" i="9"/>
  <c r="I62" i="9"/>
  <c r="H43" i="9"/>
  <c r="H44" i="9"/>
  <c r="H45" i="9"/>
  <c r="H46" i="9"/>
  <c r="H47" i="9"/>
  <c r="H48" i="9"/>
  <c r="H49" i="9"/>
  <c r="H50" i="9"/>
  <c r="H51" i="9"/>
  <c r="H52" i="9"/>
  <c r="H53" i="9"/>
  <c r="H54" i="9"/>
  <c r="H55" i="9"/>
  <c r="H56" i="9"/>
  <c r="H57" i="9"/>
  <c r="H58" i="9"/>
  <c r="H59" i="9"/>
  <c r="H60" i="9"/>
  <c r="H61" i="9"/>
  <c r="H62" i="9"/>
  <c r="G43" i="9"/>
  <c r="G44" i="9"/>
  <c r="G45" i="9"/>
  <c r="G46" i="9"/>
  <c r="G47" i="9"/>
  <c r="G48" i="9"/>
  <c r="G49" i="9"/>
  <c r="G50" i="9"/>
  <c r="G51" i="9"/>
  <c r="G52" i="9"/>
  <c r="G53" i="9"/>
  <c r="G54" i="9"/>
  <c r="G55" i="9"/>
  <c r="G56" i="9"/>
  <c r="G57" i="9"/>
  <c r="G58" i="9"/>
  <c r="G59" i="9"/>
  <c r="G60" i="9"/>
  <c r="G61" i="9"/>
  <c r="G62" i="9"/>
  <c r="F43" i="9"/>
  <c r="F44" i="9"/>
  <c r="F45" i="9"/>
  <c r="F46" i="9"/>
  <c r="F47" i="9"/>
  <c r="F48" i="9"/>
  <c r="F49" i="9"/>
  <c r="F50" i="9"/>
  <c r="F51" i="9"/>
  <c r="F52" i="9"/>
  <c r="F53" i="9"/>
  <c r="F54" i="9"/>
  <c r="F55" i="9"/>
  <c r="F56" i="9"/>
  <c r="F57" i="9"/>
  <c r="F58" i="9"/>
  <c r="F59" i="9"/>
  <c r="F60" i="9"/>
  <c r="F61" i="9"/>
  <c r="F62" i="9"/>
  <c r="E43" i="9"/>
  <c r="E44" i="9"/>
  <c r="E45" i="9"/>
  <c r="E46" i="9"/>
  <c r="E47" i="9"/>
  <c r="E48" i="9"/>
  <c r="E49" i="9"/>
  <c r="E50" i="9"/>
  <c r="E51" i="9"/>
  <c r="E52" i="9"/>
  <c r="E53" i="9"/>
  <c r="E54" i="9"/>
  <c r="E55" i="9"/>
  <c r="E56" i="9"/>
  <c r="E57" i="9"/>
  <c r="E58" i="9"/>
  <c r="E59" i="9"/>
  <c r="E60" i="9"/>
  <c r="E61" i="9"/>
  <c r="E62" i="9"/>
  <c r="D43" i="9"/>
  <c r="D44" i="9"/>
  <c r="D45" i="9"/>
  <c r="D46" i="9"/>
  <c r="D47" i="9"/>
  <c r="D48" i="9"/>
  <c r="D49" i="9"/>
  <c r="D50" i="9"/>
  <c r="D51" i="9"/>
  <c r="D52" i="9"/>
  <c r="D53" i="9"/>
  <c r="D54" i="9"/>
  <c r="D55" i="9"/>
  <c r="D56" i="9"/>
  <c r="D57" i="9"/>
  <c r="D58" i="9"/>
  <c r="D59" i="9"/>
  <c r="D60" i="9"/>
  <c r="D61" i="9"/>
  <c r="D62" i="9"/>
  <c r="M23" i="9"/>
  <c r="M24" i="9"/>
  <c r="M25" i="9"/>
  <c r="M26" i="9"/>
  <c r="M27" i="9"/>
  <c r="M28" i="9"/>
  <c r="M29" i="9"/>
  <c r="M30" i="9"/>
  <c r="M31" i="9"/>
  <c r="M32" i="9"/>
  <c r="M33" i="9"/>
  <c r="M34" i="9"/>
  <c r="M35" i="9"/>
  <c r="M36" i="9"/>
  <c r="M37" i="9"/>
  <c r="M38" i="9"/>
  <c r="M39" i="9"/>
  <c r="M40" i="9"/>
  <c r="M41" i="9"/>
  <c r="M42" i="9"/>
  <c r="L23" i="9"/>
  <c r="L24" i="9"/>
  <c r="L25" i="9"/>
  <c r="L26" i="9"/>
  <c r="L27" i="9"/>
  <c r="L28" i="9"/>
  <c r="L29" i="9"/>
  <c r="L30" i="9"/>
  <c r="L31" i="9"/>
  <c r="L32" i="9"/>
  <c r="L33" i="9"/>
  <c r="L34" i="9"/>
  <c r="L35" i="9"/>
  <c r="L36" i="9"/>
  <c r="L37" i="9"/>
  <c r="L38" i="9"/>
  <c r="L39" i="9"/>
  <c r="L40" i="9"/>
  <c r="L41" i="9"/>
  <c r="L42" i="9"/>
  <c r="K23" i="9"/>
  <c r="K24" i="9"/>
  <c r="K25" i="9"/>
  <c r="K26" i="9"/>
  <c r="K27" i="9"/>
  <c r="K28" i="9"/>
  <c r="K29" i="9"/>
  <c r="K30" i="9"/>
  <c r="K31" i="9"/>
  <c r="K32" i="9"/>
  <c r="K33" i="9"/>
  <c r="K34" i="9"/>
  <c r="K35" i="9"/>
  <c r="K36" i="9"/>
  <c r="K37" i="9"/>
  <c r="K38" i="9"/>
  <c r="K39" i="9"/>
  <c r="K40" i="9"/>
  <c r="K41" i="9"/>
  <c r="K42" i="9"/>
  <c r="J23" i="9"/>
  <c r="J24" i="9"/>
  <c r="J25" i="9"/>
  <c r="J26" i="9"/>
  <c r="J27" i="9"/>
  <c r="J28" i="9"/>
  <c r="J29" i="9"/>
  <c r="J30" i="9"/>
  <c r="J31" i="9"/>
  <c r="J32" i="9"/>
  <c r="J33" i="9"/>
  <c r="J34" i="9"/>
  <c r="J35" i="9"/>
  <c r="J36" i="9"/>
  <c r="J37" i="9"/>
  <c r="J38" i="9"/>
  <c r="J39" i="9"/>
  <c r="J40" i="9"/>
  <c r="J41" i="9"/>
  <c r="J42" i="9"/>
  <c r="I23" i="9"/>
  <c r="I24" i="9"/>
  <c r="I25" i="9"/>
  <c r="I26" i="9"/>
  <c r="I27" i="9"/>
  <c r="I28" i="9"/>
  <c r="I29" i="9"/>
  <c r="I30" i="9"/>
  <c r="I31" i="9"/>
  <c r="I32" i="9"/>
  <c r="I33" i="9"/>
  <c r="I34" i="9"/>
  <c r="I35" i="9"/>
  <c r="I36" i="9"/>
  <c r="I37" i="9"/>
  <c r="I38" i="9"/>
  <c r="I39" i="9"/>
  <c r="I40" i="9"/>
  <c r="I41" i="9"/>
  <c r="I42" i="9"/>
  <c r="H23" i="9"/>
  <c r="H24" i="9"/>
  <c r="H25" i="9"/>
  <c r="H26" i="9"/>
  <c r="H27" i="9"/>
  <c r="H28" i="9"/>
  <c r="H29" i="9"/>
  <c r="H30" i="9"/>
  <c r="H31" i="9"/>
  <c r="H32" i="9"/>
  <c r="H33" i="9"/>
  <c r="H34" i="9"/>
  <c r="H35" i="9"/>
  <c r="H36" i="9"/>
  <c r="H37" i="9"/>
  <c r="H38" i="9"/>
  <c r="H39" i="9"/>
  <c r="H40" i="9"/>
  <c r="H41" i="9"/>
  <c r="H42" i="9"/>
  <c r="G23" i="9"/>
  <c r="G24" i="9"/>
  <c r="G25" i="9"/>
  <c r="G26" i="9"/>
  <c r="G27" i="9"/>
  <c r="G28" i="9"/>
  <c r="G29" i="9"/>
  <c r="G30" i="9"/>
  <c r="G31" i="9"/>
  <c r="G32" i="9"/>
  <c r="G33" i="9"/>
  <c r="G34" i="9"/>
  <c r="G35" i="9"/>
  <c r="G36" i="9"/>
  <c r="G37" i="9"/>
  <c r="G38" i="9"/>
  <c r="G39" i="9"/>
  <c r="G40" i="9"/>
  <c r="G41" i="9"/>
  <c r="G42" i="9"/>
  <c r="F23" i="9"/>
  <c r="F24" i="9"/>
  <c r="F25" i="9"/>
  <c r="F26" i="9"/>
  <c r="F27" i="9"/>
  <c r="F28" i="9"/>
  <c r="F29" i="9"/>
  <c r="F30" i="9"/>
  <c r="F31" i="9"/>
  <c r="F32" i="9"/>
  <c r="F33" i="9"/>
  <c r="F34" i="9"/>
  <c r="F35" i="9"/>
  <c r="F36" i="9"/>
  <c r="F37" i="9"/>
  <c r="F38" i="9"/>
  <c r="F39" i="9"/>
  <c r="F40" i="9"/>
  <c r="F41" i="9"/>
  <c r="F42" i="9"/>
  <c r="E23" i="9"/>
  <c r="E24" i="9"/>
  <c r="E25" i="9"/>
  <c r="E26" i="9"/>
  <c r="E27" i="9"/>
  <c r="E28" i="9"/>
  <c r="E29" i="9"/>
  <c r="E30" i="9"/>
  <c r="E31" i="9"/>
  <c r="E32" i="9"/>
  <c r="E33" i="9"/>
  <c r="E34" i="9"/>
  <c r="E35" i="9"/>
  <c r="E36" i="9"/>
  <c r="E37" i="9"/>
  <c r="E38" i="9"/>
  <c r="E39" i="9"/>
  <c r="E40" i="9"/>
  <c r="E41" i="9"/>
  <c r="E42" i="9"/>
  <c r="D23" i="9"/>
  <c r="D24" i="9"/>
  <c r="D25" i="9"/>
  <c r="D26" i="9"/>
  <c r="D27" i="9"/>
  <c r="D28" i="9"/>
  <c r="D29" i="9"/>
  <c r="D30" i="9"/>
  <c r="D31" i="9"/>
  <c r="D32" i="9"/>
  <c r="D33" i="9"/>
  <c r="D34" i="9"/>
  <c r="D35" i="9"/>
  <c r="D36" i="9"/>
  <c r="D37" i="9"/>
  <c r="D38" i="9"/>
  <c r="D39" i="9"/>
  <c r="D40" i="9"/>
  <c r="D41" i="9"/>
  <c r="D42" i="9"/>
  <c r="M3" i="9"/>
  <c r="M4" i="9"/>
  <c r="M5" i="9"/>
  <c r="M6" i="9"/>
  <c r="M7" i="9"/>
  <c r="M8" i="9"/>
  <c r="M9" i="9"/>
  <c r="M10" i="9"/>
  <c r="M11" i="9"/>
  <c r="M12" i="9"/>
  <c r="M13" i="9"/>
  <c r="M14" i="9"/>
  <c r="M15" i="9"/>
  <c r="M16" i="9"/>
  <c r="M17" i="9"/>
  <c r="M18" i="9"/>
  <c r="M19" i="9"/>
  <c r="M20" i="9"/>
  <c r="M21" i="9"/>
  <c r="M22" i="9"/>
  <c r="L3" i="9"/>
  <c r="L4" i="9"/>
  <c r="L5" i="9"/>
  <c r="L6" i="9"/>
  <c r="L7" i="9"/>
  <c r="L8" i="9"/>
  <c r="L9" i="9"/>
  <c r="L10" i="9"/>
  <c r="L11" i="9"/>
  <c r="L12" i="9"/>
  <c r="L13" i="9"/>
  <c r="L14" i="9"/>
  <c r="L15" i="9"/>
  <c r="L16" i="9"/>
  <c r="L17" i="9"/>
  <c r="L18" i="9"/>
  <c r="L19" i="9"/>
  <c r="L20" i="9"/>
  <c r="L21" i="9"/>
  <c r="L22" i="9"/>
  <c r="K3" i="9"/>
  <c r="K4" i="9"/>
  <c r="K5" i="9"/>
  <c r="K6" i="9"/>
  <c r="K7" i="9"/>
  <c r="K8" i="9"/>
  <c r="K9" i="9"/>
  <c r="K10" i="9"/>
  <c r="K11" i="9"/>
  <c r="K12" i="9"/>
  <c r="K13" i="9"/>
  <c r="K14" i="9"/>
  <c r="K15" i="9"/>
  <c r="K16" i="9"/>
  <c r="K17" i="9"/>
  <c r="K18" i="9"/>
  <c r="K19" i="9"/>
  <c r="K20" i="9"/>
  <c r="K21" i="9"/>
  <c r="K22" i="9"/>
  <c r="J3" i="9"/>
  <c r="J4" i="9"/>
  <c r="J5" i="9"/>
  <c r="J6" i="9"/>
  <c r="J7" i="9"/>
  <c r="J8" i="9"/>
  <c r="J9" i="9"/>
  <c r="J10" i="9"/>
  <c r="J11" i="9"/>
  <c r="J12" i="9"/>
  <c r="J13" i="9"/>
  <c r="J14" i="9"/>
  <c r="J15" i="9"/>
  <c r="J16" i="9"/>
  <c r="J17" i="9"/>
  <c r="J18" i="9"/>
  <c r="J19" i="9"/>
  <c r="J20" i="9"/>
  <c r="J21" i="9"/>
  <c r="J22" i="9"/>
  <c r="I3" i="9"/>
  <c r="I4" i="9"/>
  <c r="I5" i="9"/>
  <c r="I6" i="9"/>
  <c r="I7" i="9"/>
  <c r="I8" i="9"/>
  <c r="I9" i="9"/>
  <c r="I10" i="9"/>
  <c r="I11" i="9"/>
  <c r="I12" i="9"/>
  <c r="I13" i="9"/>
  <c r="I14" i="9"/>
  <c r="I15" i="9"/>
  <c r="I16" i="9"/>
  <c r="I17" i="9"/>
  <c r="I18" i="9"/>
  <c r="I19" i="9"/>
  <c r="I20" i="9"/>
  <c r="I21" i="9"/>
  <c r="I22" i="9"/>
  <c r="H3" i="9"/>
  <c r="H4" i="9"/>
  <c r="H5" i="9"/>
  <c r="H6" i="9"/>
  <c r="H7" i="9"/>
  <c r="H8" i="9"/>
  <c r="H9" i="9"/>
  <c r="H10" i="9"/>
  <c r="H11" i="9"/>
  <c r="H12" i="9"/>
  <c r="H13" i="9"/>
  <c r="H14" i="9"/>
  <c r="H15" i="9"/>
  <c r="H16" i="9"/>
  <c r="H17" i="9"/>
  <c r="H18" i="9"/>
  <c r="H19" i="9"/>
  <c r="H20" i="9"/>
  <c r="H21" i="9"/>
  <c r="H22" i="9"/>
  <c r="G3" i="9"/>
  <c r="G4" i="9"/>
  <c r="G5" i="9"/>
  <c r="G6" i="9"/>
  <c r="G7" i="9"/>
  <c r="G8" i="9"/>
  <c r="G9" i="9"/>
  <c r="G10" i="9"/>
  <c r="G11" i="9"/>
  <c r="G12" i="9"/>
  <c r="G13" i="9"/>
  <c r="G14" i="9"/>
  <c r="G15" i="9"/>
  <c r="G16" i="9"/>
  <c r="G17" i="9"/>
  <c r="G18" i="9"/>
  <c r="G19" i="9"/>
  <c r="G20" i="9"/>
  <c r="G21" i="9"/>
  <c r="G22" i="9"/>
  <c r="F3" i="9"/>
  <c r="F4" i="9"/>
  <c r="F5" i="9"/>
  <c r="F6" i="9"/>
  <c r="F7" i="9"/>
  <c r="F8" i="9"/>
  <c r="F9" i="9"/>
  <c r="F10" i="9"/>
  <c r="F11" i="9"/>
  <c r="F12" i="9"/>
  <c r="F13" i="9"/>
  <c r="F14" i="9"/>
  <c r="F15" i="9"/>
  <c r="F16" i="9"/>
  <c r="F17" i="9"/>
  <c r="F18" i="9"/>
  <c r="F19" i="9"/>
  <c r="F20" i="9"/>
  <c r="F21" i="9"/>
  <c r="F22" i="9"/>
  <c r="E3" i="9"/>
  <c r="E4" i="9"/>
  <c r="E5" i="9"/>
  <c r="E6" i="9"/>
  <c r="E7" i="9"/>
  <c r="E8" i="9"/>
  <c r="E9" i="9"/>
  <c r="E10" i="9"/>
  <c r="E11" i="9"/>
  <c r="E12" i="9"/>
  <c r="E13" i="9"/>
  <c r="E14" i="9"/>
  <c r="E15" i="9"/>
  <c r="E16" i="9"/>
  <c r="E17" i="9"/>
  <c r="E18" i="9"/>
  <c r="E19" i="9"/>
  <c r="E20" i="9"/>
  <c r="E21" i="9"/>
  <c r="E22" i="9"/>
  <c r="D3" i="9"/>
  <c r="D4" i="9"/>
  <c r="D5" i="9"/>
  <c r="D6" i="9"/>
  <c r="D7" i="9"/>
  <c r="D8" i="9"/>
  <c r="D9" i="9"/>
  <c r="D10" i="9"/>
  <c r="D11" i="9"/>
  <c r="D12" i="9"/>
  <c r="D13" i="9"/>
  <c r="D14" i="9"/>
  <c r="D15" i="9"/>
  <c r="D16" i="9"/>
  <c r="D17" i="9"/>
  <c r="D18" i="9"/>
  <c r="D19" i="9"/>
  <c r="D20" i="9"/>
  <c r="D21" i="9"/>
  <c r="D22" i="9"/>
  <c r="C43" i="9"/>
  <c r="C44" i="9"/>
  <c r="C45" i="9"/>
  <c r="C46" i="9"/>
  <c r="C47" i="9"/>
  <c r="C48" i="9"/>
  <c r="C49" i="9"/>
  <c r="C50" i="9"/>
  <c r="C51" i="9"/>
  <c r="C52" i="9"/>
  <c r="C53" i="9"/>
  <c r="C54" i="9"/>
  <c r="C55" i="9"/>
  <c r="C56" i="9"/>
  <c r="C57" i="9"/>
  <c r="C58" i="9"/>
  <c r="C59" i="9"/>
  <c r="C60" i="9"/>
  <c r="C61" i="9"/>
  <c r="C62" i="9"/>
  <c r="C23" i="9"/>
  <c r="C24" i="9"/>
  <c r="C25" i="9"/>
  <c r="C26" i="9"/>
  <c r="C27" i="9"/>
  <c r="C28" i="9"/>
  <c r="C29" i="9"/>
  <c r="C30" i="9"/>
  <c r="C31" i="9"/>
  <c r="C32" i="9"/>
  <c r="C33" i="9"/>
  <c r="C34" i="9"/>
  <c r="C35" i="9"/>
  <c r="C36" i="9"/>
  <c r="C37" i="9"/>
  <c r="C38" i="9"/>
  <c r="C39" i="9"/>
  <c r="C40" i="9"/>
  <c r="C41" i="9"/>
  <c r="C42" i="9"/>
  <c r="C3" i="9"/>
  <c r="C4" i="9"/>
  <c r="C5" i="9"/>
  <c r="C6" i="9"/>
  <c r="C7" i="9"/>
  <c r="C8" i="9"/>
  <c r="C9" i="9"/>
  <c r="C10" i="9"/>
  <c r="C11" i="9"/>
  <c r="C12" i="9"/>
  <c r="C13" i="9"/>
  <c r="C14" i="9"/>
  <c r="C15" i="9"/>
  <c r="C16" i="9"/>
  <c r="C17" i="9"/>
  <c r="C18" i="9"/>
  <c r="C19" i="9"/>
  <c r="C20" i="9"/>
  <c r="C21" i="9"/>
  <c r="C22" i="9"/>
  <c r="M126" i="9"/>
  <c r="L126" i="9"/>
  <c r="K126" i="9"/>
  <c r="J126" i="9"/>
  <c r="I126" i="9"/>
  <c r="H126" i="9"/>
  <c r="G126" i="9"/>
  <c r="F126" i="9"/>
  <c r="E126" i="9"/>
  <c r="D126" i="9"/>
  <c r="C126" i="9"/>
  <c r="M125" i="9"/>
  <c r="L125" i="9"/>
  <c r="K125" i="9"/>
  <c r="J125" i="9"/>
  <c r="I125" i="9"/>
  <c r="H125" i="9"/>
  <c r="G125" i="9"/>
  <c r="F125" i="9"/>
  <c r="E125" i="9"/>
  <c r="D125" i="9"/>
  <c r="C125" i="9"/>
  <c r="M124" i="9"/>
  <c r="L124" i="9"/>
  <c r="K124" i="9"/>
  <c r="J124" i="9"/>
  <c r="I124" i="9"/>
  <c r="H124" i="9"/>
  <c r="G124" i="9"/>
  <c r="F124" i="9"/>
  <c r="E124" i="9"/>
  <c r="D124" i="9"/>
  <c r="C124" i="9"/>
  <c r="M123" i="9"/>
  <c r="L123" i="9"/>
  <c r="K123" i="9"/>
  <c r="J123" i="9"/>
  <c r="I123" i="9"/>
  <c r="H123" i="9"/>
  <c r="G123" i="9"/>
  <c r="F123" i="9"/>
  <c r="E123" i="9"/>
  <c r="D123" i="9"/>
  <c r="C123" i="9"/>
  <c r="M122" i="9"/>
  <c r="L122" i="9"/>
  <c r="K122" i="9"/>
  <c r="J122" i="9"/>
  <c r="I122" i="9"/>
  <c r="H122" i="9"/>
  <c r="G122" i="9"/>
  <c r="F122" i="9"/>
  <c r="E122" i="9"/>
  <c r="D122" i="9"/>
  <c r="C122" i="9"/>
  <c r="M121" i="9"/>
  <c r="L121" i="9"/>
  <c r="K121" i="9"/>
  <c r="J121" i="9"/>
  <c r="I121" i="9"/>
  <c r="H121" i="9"/>
  <c r="G121" i="9"/>
  <c r="F121" i="9"/>
  <c r="E121" i="9"/>
  <c r="D121" i="9"/>
  <c r="C121" i="9"/>
  <c r="M120" i="9"/>
  <c r="L120" i="9"/>
  <c r="K120" i="9"/>
  <c r="J120" i="9"/>
  <c r="I120" i="9"/>
  <c r="H120" i="9"/>
  <c r="G120" i="9"/>
  <c r="F120" i="9"/>
  <c r="E120" i="9"/>
  <c r="D120" i="9"/>
  <c r="C120" i="9"/>
  <c r="M119" i="9"/>
  <c r="L119" i="9"/>
  <c r="K119" i="9"/>
  <c r="J119" i="9"/>
  <c r="I119" i="9"/>
  <c r="H119" i="9"/>
  <c r="G119" i="9"/>
  <c r="F119" i="9"/>
  <c r="E119" i="9"/>
  <c r="D119" i="9"/>
  <c r="C119" i="9"/>
  <c r="M118" i="9"/>
  <c r="L118" i="9"/>
  <c r="K118" i="9"/>
  <c r="J118" i="9"/>
  <c r="I118" i="9"/>
  <c r="H118" i="9"/>
  <c r="G118" i="9"/>
  <c r="F118" i="9"/>
  <c r="E118" i="9"/>
  <c r="D118" i="9"/>
  <c r="C118" i="9"/>
  <c r="M117" i="9"/>
  <c r="L117" i="9"/>
  <c r="K117" i="9"/>
  <c r="J117" i="9"/>
  <c r="I117" i="9"/>
  <c r="H117" i="9"/>
  <c r="G117" i="9"/>
  <c r="F117" i="9"/>
  <c r="E117" i="9"/>
  <c r="D117" i="9"/>
  <c r="C117" i="9"/>
  <c r="M116" i="9"/>
  <c r="L116" i="9"/>
  <c r="K116" i="9"/>
  <c r="J116" i="9"/>
  <c r="I116" i="9"/>
  <c r="H116" i="9"/>
  <c r="G116" i="9"/>
  <c r="F116" i="9"/>
  <c r="E116" i="9"/>
  <c r="D116" i="9"/>
  <c r="C116" i="9"/>
  <c r="M115" i="9"/>
  <c r="L115" i="9"/>
  <c r="K115" i="9"/>
  <c r="J115" i="9"/>
  <c r="I115" i="9"/>
  <c r="H115" i="9"/>
  <c r="G115" i="9"/>
  <c r="F115" i="9"/>
  <c r="E115" i="9"/>
  <c r="D115" i="9"/>
  <c r="C115" i="9"/>
  <c r="M114" i="9"/>
  <c r="L114" i="9"/>
  <c r="K114" i="9"/>
  <c r="J114" i="9"/>
  <c r="I114" i="9"/>
  <c r="H114" i="9"/>
  <c r="G114" i="9"/>
  <c r="F114" i="9"/>
  <c r="E114" i="9"/>
  <c r="D114" i="9"/>
  <c r="C114" i="9"/>
  <c r="M113" i="9"/>
  <c r="L113" i="9"/>
  <c r="K113" i="9"/>
  <c r="J113" i="9"/>
  <c r="I113" i="9"/>
  <c r="H113" i="9"/>
  <c r="G113" i="9"/>
  <c r="F113" i="9"/>
  <c r="E113" i="9"/>
  <c r="D113" i="9"/>
  <c r="C113" i="9"/>
  <c r="M112" i="9"/>
  <c r="L112" i="9"/>
  <c r="K112" i="9"/>
  <c r="J112" i="9"/>
  <c r="I112" i="9"/>
  <c r="H112" i="9"/>
  <c r="G112" i="9"/>
  <c r="F112" i="9"/>
  <c r="E112" i="9"/>
  <c r="D112" i="9"/>
  <c r="C112" i="9"/>
  <c r="M111" i="9"/>
  <c r="L111" i="9"/>
  <c r="K111" i="9"/>
  <c r="J111" i="9"/>
  <c r="I111" i="9"/>
  <c r="H111" i="9"/>
  <c r="G111" i="9"/>
  <c r="F111" i="9"/>
  <c r="E111" i="9"/>
  <c r="D111" i="9"/>
  <c r="C111" i="9"/>
  <c r="M110" i="9"/>
  <c r="L110" i="9"/>
  <c r="K110" i="9"/>
  <c r="J110" i="9"/>
  <c r="I110" i="9"/>
  <c r="H110" i="9"/>
  <c r="G110" i="9"/>
  <c r="F110" i="9"/>
  <c r="E110" i="9"/>
  <c r="D110" i="9"/>
  <c r="C110" i="9"/>
  <c r="M109" i="9"/>
  <c r="L109" i="9"/>
  <c r="K109" i="9"/>
  <c r="J109" i="9"/>
  <c r="I109" i="9"/>
  <c r="H109" i="9"/>
  <c r="G109" i="9"/>
  <c r="F109" i="9"/>
  <c r="E109" i="9"/>
  <c r="D109" i="9"/>
  <c r="C109" i="9"/>
  <c r="E111" i="8"/>
  <c r="M108" i="9"/>
  <c r="L108" i="9"/>
  <c r="K108" i="9"/>
  <c r="J108" i="9"/>
  <c r="I108" i="9"/>
  <c r="H108" i="9"/>
  <c r="G108" i="9"/>
  <c r="F108" i="9"/>
  <c r="E108" i="9"/>
  <c r="D108" i="9"/>
  <c r="C108" i="9"/>
  <c r="E110" i="8"/>
  <c r="M107" i="9"/>
  <c r="L107" i="9"/>
  <c r="K107" i="9"/>
  <c r="J107" i="9"/>
  <c r="I107" i="9"/>
  <c r="H107" i="9"/>
  <c r="G107" i="9"/>
  <c r="F107" i="9"/>
  <c r="E107" i="9"/>
  <c r="D107" i="9"/>
  <c r="C107" i="9"/>
  <c r="E109" i="8"/>
  <c r="M106" i="9"/>
  <c r="L106" i="9"/>
  <c r="K106" i="9"/>
  <c r="J106" i="9"/>
  <c r="I106" i="9"/>
  <c r="H106" i="9"/>
  <c r="G106" i="9"/>
  <c r="F106" i="9"/>
  <c r="E106" i="9"/>
  <c r="D106" i="9"/>
  <c r="C106" i="9"/>
  <c r="M105" i="9"/>
  <c r="L105" i="9"/>
  <c r="K105" i="9"/>
  <c r="J105" i="9"/>
  <c r="I105" i="9"/>
  <c r="H105" i="9"/>
  <c r="G105" i="9"/>
  <c r="F105" i="9"/>
  <c r="E105" i="9"/>
  <c r="D105" i="9"/>
  <c r="C105" i="9"/>
  <c r="M104" i="9"/>
  <c r="L104" i="9"/>
  <c r="K104" i="9"/>
  <c r="J104" i="9"/>
  <c r="I104" i="9"/>
  <c r="H104" i="9"/>
  <c r="G104" i="9"/>
  <c r="F104" i="9"/>
  <c r="E104" i="9"/>
  <c r="D104" i="9"/>
  <c r="C104" i="9"/>
  <c r="M103" i="9"/>
  <c r="L103" i="9"/>
  <c r="K103" i="9"/>
  <c r="J103" i="9"/>
  <c r="I103" i="9"/>
  <c r="H103" i="9"/>
  <c r="G103" i="9"/>
  <c r="F103" i="9"/>
  <c r="E103" i="9"/>
  <c r="D103" i="9"/>
  <c r="C103" i="9"/>
  <c r="M102" i="9"/>
  <c r="L102" i="9"/>
  <c r="K102" i="9"/>
  <c r="J102" i="9"/>
  <c r="I102" i="9"/>
  <c r="H102" i="9"/>
  <c r="G102" i="9"/>
  <c r="F102" i="9"/>
  <c r="E102" i="9"/>
  <c r="D102" i="9"/>
  <c r="C102" i="9"/>
  <c r="M101" i="9"/>
  <c r="L101" i="9"/>
  <c r="K101" i="9"/>
  <c r="J101" i="9"/>
  <c r="I101" i="9"/>
  <c r="H101" i="9"/>
  <c r="G101" i="9"/>
  <c r="F101" i="9"/>
  <c r="E101" i="9"/>
  <c r="D101" i="9"/>
  <c r="C101" i="9"/>
  <c r="M100" i="9"/>
  <c r="L100" i="9"/>
  <c r="K100" i="9"/>
  <c r="J100" i="9"/>
  <c r="I100" i="9"/>
  <c r="H100" i="9"/>
  <c r="G100" i="9"/>
  <c r="F100" i="9"/>
  <c r="E100" i="9"/>
  <c r="D100" i="9"/>
  <c r="C100" i="9"/>
  <c r="M99" i="9"/>
  <c r="L99" i="9"/>
  <c r="K99" i="9"/>
  <c r="J99" i="9"/>
  <c r="I99" i="9"/>
  <c r="H99" i="9"/>
  <c r="G99" i="9"/>
  <c r="F99" i="9"/>
  <c r="E99" i="9"/>
  <c r="D99" i="9"/>
  <c r="C99" i="9"/>
  <c r="M98" i="9"/>
  <c r="L98" i="9"/>
  <c r="K98" i="9"/>
  <c r="J98" i="9"/>
  <c r="I98" i="9"/>
  <c r="H98" i="9"/>
  <c r="G98" i="9"/>
  <c r="F98" i="9"/>
  <c r="E98" i="9"/>
  <c r="D98" i="9"/>
  <c r="C98" i="9"/>
  <c r="M97" i="9"/>
  <c r="L97" i="9"/>
  <c r="K97" i="9"/>
  <c r="J97" i="9"/>
  <c r="I97" i="9"/>
  <c r="H97" i="9"/>
  <c r="G97" i="9"/>
  <c r="F97" i="9"/>
  <c r="E97" i="9"/>
  <c r="D97" i="9"/>
  <c r="C97" i="9"/>
  <c r="M96" i="9"/>
  <c r="L96" i="9"/>
  <c r="K96" i="9"/>
  <c r="J96" i="9"/>
  <c r="I96" i="9"/>
  <c r="H96" i="9"/>
  <c r="G96" i="9"/>
  <c r="F96" i="9"/>
  <c r="E96" i="9"/>
  <c r="D96" i="9"/>
  <c r="C96" i="9"/>
  <c r="M95" i="9"/>
  <c r="L95" i="9"/>
  <c r="K95" i="9"/>
  <c r="J95" i="9"/>
  <c r="I95" i="9"/>
  <c r="H95" i="9"/>
  <c r="G95" i="9"/>
  <c r="F95" i="9"/>
  <c r="E95" i="9"/>
  <c r="D95" i="9"/>
  <c r="C95" i="9"/>
  <c r="M94" i="9"/>
  <c r="L94" i="9"/>
  <c r="K94" i="9"/>
  <c r="J94" i="9"/>
  <c r="I94" i="9"/>
  <c r="H94" i="9"/>
  <c r="G94" i="9"/>
  <c r="F94" i="9"/>
  <c r="E94" i="9"/>
  <c r="D94" i="9"/>
  <c r="C94" i="9"/>
  <c r="M93" i="9"/>
  <c r="L93" i="9"/>
  <c r="K93" i="9"/>
  <c r="J93" i="9"/>
  <c r="I93" i="9"/>
  <c r="H93" i="9"/>
  <c r="G93" i="9"/>
  <c r="F93" i="9"/>
  <c r="E93" i="9"/>
  <c r="D93" i="9"/>
  <c r="C93" i="9"/>
  <c r="M92" i="9"/>
  <c r="L92" i="9"/>
  <c r="K92" i="9"/>
  <c r="J92" i="9"/>
  <c r="I92" i="9"/>
  <c r="H92" i="9"/>
  <c r="G92" i="9"/>
  <c r="F92" i="9"/>
  <c r="E92" i="9"/>
  <c r="D92" i="9"/>
  <c r="C92" i="9"/>
  <c r="M91" i="9"/>
  <c r="L91" i="9"/>
  <c r="K91" i="9"/>
  <c r="J91" i="9"/>
  <c r="I91" i="9"/>
  <c r="H91" i="9"/>
  <c r="G91" i="9"/>
  <c r="F91" i="9"/>
  <c r="E91" i="9"/>
  <c r="D91" i="9"/>
  <c r="C91" i="9"/>
  <c r="M90" i="9"/>
  <c r="L90" i="9"/>
  <c r="K90" i="9"/>
  <c r="J90" i="9"/>
  <c r="I90" i="9"/>
  <c r="H90" i="9"/>
  <c r="G90" i="9"/>
  <c r="F90" i="9"/>
  <c r="E90" i="9"/>
  <c r="D90" i="9"/>
  <c r="C90" i="9"/>
  <c r="M89" i="9"/>
  <c r="L89" i="9"/>
  <c r="K89" i="9"/>
  <c r="J89" i="9"/>
  <c r="I89" i="9"/>
  <c r="H89" i="9"/>
  <c r="G89" i="9"/>
  <c r="F89" i="9"/>
  <c r="E89" i="9"/>
  <c r="D89" i="9"/>
  <c r="C89" i="9"/>
  <c r="M88" i="9"/>
  <c r="L88" i="9"/>
  <c r="K88" i="9"/>
  <c r="J88" i="9"/>
  <c r="I88" i="9"/>
  <c r="H88" i="9"/>
  <c r="G88" i="9"/>
  <c r="F88" i="9"/>
  <c r="E88" i="9"/>
  <c r="D88" i="9"/>
  <c r="C88" i="9"/>
  <c r="E90" i="8"/>
  <c r="M87" i="9"/>
  <c r="L87" i="9"/>
  <c r="K87" i="9"/>
  <c r="J87" i="9"/>
  <c r="I87" i="9"/>
  <c r="H87" i="9"/>
  <c r="G87" i="9"/>
  <c r="F87" i="9"/>
  <c r="E87" i="9"/>
  <c r="D87" i="9"/>
  <c r="C87" i="9"/>
  <c r="E89" i="8"/>
  <c r="M86" i="9"/>
  <c r="L86" i="9"/>
  <c r="K86" i="9"/>
  <c r="J86" i="9"/>
  <c r="I86" i="9"/>
  <c r="H86" i="9"/>
  <c r="G86" i="9"/>
  <c r="F86" i="9"/>
  <c r="E86" i="9"/>
  <c r="D86" i="9"/>
  <c r="C86" i="9"/>
  <c r="M85" i="9"/>
  <c r="L85" i="9"/>
  <c r="K85" i="9"/>
  <c r="J85" i="9"/>
  <c r="I85" i="9"/>
  <c r="H85" i="9"/>
  <c r="G85" i="9"/>
  <c r="F85" i="9"/>
  <c r="E85" i="9"/>
  <c r="D85" i="9"/>
  <c r="C85" i="9"/>
  <c r="M84" i="9"/>
  <c r="L84" i="9"/>
  <c r="K84" i="9"/>
  <c r="J84" i="9"/>
  <c r="I84" i="9"/>
  <c r="H84" i="9"/>
  <c r="G84" i="9"/>
  <c r="F84" i="9"/>
  <c r="E84" i="9"/>
  <c r="D84" i="9"/>
  <c r="C84" i="9"/>
  <c r="M83" i="9"/>
  <c r="L83" i="9"/>
  <c r="K83" i="9"/>
  <c r="J83" i="9"/>
  <c r="I83" i="9"/>
  <c r="H83" i="9"/>
  <c r="G83" i="9"/>
  <c r="F83" i="9"/>
  <c r="E83" i="9"/>
  <c r="D83" i="9"/>
  <c r="C83" i="9"/>
  <c r="M82" i="9"/>
  <c r="L82" i="9"/>
  <c r="K82" i="9"/>
  <c r="J82" i="9"/>
  <c r="I82" i="9"/>
  <c r="H82" i="9"/>
  <c r="G82" i="9"/>
  <c r="F82" i="9"/>
  <c r="E82" i="9"/>
  <c r="D82" i="9"/>
  <c r="C82" i="9"/>
  <c r="M81" i="9"/>
  <c r="L81" i="9"/>
  <c r="K81" i="9"/>
  <c r="J81" i="9"/>
  <c r="I81" i="9"/>
  <c r="H81" i="9"/>
  <c r="G81" i="9"/>
  <c r="F81" i="9"/>
  <c r="E81" i="9"/>
  <c r="D81" i="9"/>
  <c r="C81" i="9"/>
  <c r="M80" i="9"/>
  <c r="L80" i="9"/>
  <c r="K80" i="9"/>
  <c r="J80" i="9"/>
  <c r="I80" i="9"/>
  <c r="H80" i="9"/>
  <c r="G80" i="9"/>
  <c r="F80" i="9"/>
  <c r="E80" i="9"/>
  <c r="D80" i="9"/>
  <c r="C80" i="9"/>
  <c r="M79" i="9"/>
  <c r="L79" i="9"/>
  <c r="K79" i="9"/>
  <c r="J79" i="9"/>
  <c r="I79" i="9"/>
  <c r="H79" i="9"/>
  <c r="G79" i="9"/>
  <c r="F79" i="9"/>
  <c r="E79" i="9"/>
  <c r="D79" i="9"/>
  <c r="C79" i="9"/>
  <c r="M78" i="9"/>
  <c r="L78" i="9"/>
  <c r="K78" i="9"/>
  <c r="J78" i="9"/>
  <c r="I78" i="9"/>
  <c r="H78" i="9"/>
  <c r="G78" i="9"/>
  <c r="F78" i="9"/>
  <c r="E78" i="9"/>
  <c r="D78" i="9"/>
  <c r="C78" i="9"/>
  <c r="M77" i="9"/>
  <c r="L77" i="9"/>
  <c r="K77" i="9"/>
  <c r="J77" i="9"/>
  <c r="I77" i="9"/>
  <c r="H77" i="9"/>
  <c r="G77" i="9"/>
  <c r="F77" i="9"/>
  <c r="E77" i="9"/>
  <c r="D77" i="9"/>
  <c r="C77" i="9"/>
  <c r="M76" i="9"/>
  <c r="L76" i="9"/>
  <c r="K76" i="9"/>
  <c r="J76" i="9"/>
  <c r="I76" i="9"/>
  <c r="H76" i="9"/>
  <c r="G76" i="9"/>
  <c r="F76" i="9"/>
  <c r="E76" i="9"/>
  <c r="D76" i="9"/>
  <c r="C76" i="9"/>
  <c r="M75" i="9"/>
  <c r="L75" i="9"/>
  <c r="K75" i="9"/>
  <c r="J75" i="9"/>
  <c r="I75" i="9"/>
  <c r="H75" i="9"/>
  <c r="G75" i="9"/>
  <c r="F75" i="9"/>
  <c r="E75" i="9"/>
  <c r="D75" i="9"/>
  <c r="C75" i="9"/>
  <c r="M74" i="9"/>
  <c r="L74" i="9"/>
  <c r="K74" i="9"/>
  <c r="J74" i="9"/>
  <c r="I74" i="9"/>
  <c r="H74" i="9"/>
  <c r="G74" i="9"/>
  <c r="F74" i="9"/>
  <c r="E74" i="9"/>
  <c r="D74" i="9"/>
  <c r="C74" i="9"/>
  <c r="M73" i="9"/>
  <c r="L73" i="9"/>
  <c r="K73" i="9"/>
  <c r="J73" i="9"/>
  <c r="I73" i="9"/>
  <c r="H73" i="9"/>
  <c r="G73" i="9"/>
  <c r="F73" i="9"/>
  <c r="E73" i="9"/>
  <c r="D73" i="9"/>
  <c r="C73" i="9"/>
  <c r="M72" i="9"/>
  <c r="L72" i="9"/>
  <c r="K72" i="9"/>
  <c r="J72" i="9"/>
  <c r="I72" i="9"/>
  <c r="H72" i="9"/>
  <c r="G72" i="9"/>
  <c r="F72" i="9"/>
  <c r="E72" i="9"/>
  <c r="D72" i="9"/>
  <c r="C72" i="9"/>
  <c r="M71" i="9"/>
  <c r="L71" i="9"/>
  <c r="K71" i="9"/>
  <c r="J71" i="9"/>
  <c r="I71" i="9"/>
  <c r="H71" i="9"/>
  <c r="G71" i="9"/>
  <c r="F71" i="9"/>
  <c r="E71" i="9"/>
  <c r="D71" i="9"/>
  <c r="C71" i="9"/>
  <c r="M70" i="9"/>
  <c r="L70" i="9"/>
  <c r="K70" i="9"/>
  <c r="J70" i="9"/>
  <c r="I70" i="9"/>
  <c r="H70" i="9"/>
  <c r="G70" i="9"/>
  <c r="F70" i="9"/>
  <c r="E70" i="9"/>
  <c r="D70" i="9"/>
  <c r="C70" i="9"/>
  <c r="M69" i="9"/>
  <c r="L69" i="9"/>
  <c r="K69" i="9"/>
  <c r="J69" i="9"/>
  <c r="I69" i="9"/>
  <c r="H69" i="9"/>
  <c r="G69" i="9"/>
  <c r="F69" i="9"/>
  <c r="E69" i="9"/>
  <c r="D69" i="9"/>
  <c r="C69" i="9"/>
  <c r="E71" i="8"/>
  <c r="M68" i="9"/>
  <c r="L68" i="9"/>
  <c r="K68" i="9"/>
  <c r="J68" i="9"/>
  <c r="I68" i="9"/>
  <c r="H68" i="9"/>
  <c r="G68" i="9"/>
  <c r="F68" i="9"/>
  <c r="E68" i="9"/>
  <c r="D68" i="9"/>
  <c r="C68" i="9"/>
  <c r="E70" i="8"/>
  <c r="M67" i="9"/>
  <c r="L67" i="9"/>
  <c r="K67" i="9"/>
  <c r="J67" i="9"/>
  <c r="I67" i="9"/>
  <c r="H67" i="9"/>
  <c r="G67" i="9"/>
  <c r="F67" i="9"/>
  <c r="E67" i="9"/>
  <c r="D67" i="9"/>
  <c r="C67" i="9"/>
  <c r="E69" i="8"/>
  <c r="E46" i="8"/>
  <c r="E45" i="8"/>
  <c r="E27" i="8"/>
  <c r="E26" i="8"/>
  <c r="E25" i="8"/>
  <c r="E7" i="8"/>
  <c r="E6" i="8"/>
  <c r="E5" i="8"/>
  <c r="AW111" i="8"/>
  <c r="AU111" i="8"/>
  <c r="AT111" i="8"/>
  <c r="AS111" i="8"/>
  <c r="AQ111" i="8"/>
  <c r="AP111" i="8"/>
  <c r="AO111" i="8"/>
  <c r="AM111" i="8"/>
  <c r="AL111" i="8"/>
  <c r="AK111" i="8"/>
  <c r="AI111" i="8"/>
  <c r="AH111" i="8"/>
  <c r="AG111" i="8"/>
  <c r="AE111" i="8"/>
  <c r="AD111" i="8"/>
  <c r="AC111" i="8"/>
  <c r="AA111" i="8"/>
  <c r="Z111" i="8"/>
  <c r="Y111" i="8"/>
  <c r="W111" i="8"/>
  <c r="V111" i="8"/>
  <c r="U111" i="8"/>
  <c r="S111" i="8"/>
  <c r="R111" i="8"/>
  <c r="Q111" i="8"/>
  <c r="O111" i="8"/>
  <c r="N111" i="8"/>
  <c r="M111" i="8"/>
  <c r="K111" i="8"/>
  <c r="J111" i="8"/>
  <c r="I111" i="8"/>
  <c r="G111" i="8"/>
  <c r="F111" i="8"/>
  <c r="D111" i="8"/>
  <c r="AW110" i="8"/>
  <c r="AU110" i="8"/>
  <c r="AT110" i="8"/>
  <c r="AS110" i="8"/>
  <c r="AQ110" i="8"/>
  <c r="AP110" i="8"/>
  <c r="AO110" i="8"/>
  <c r="AM110" i="8"/>
  <c r="AL110" i="8"/>
  <c r="AK110" i="8"/>
  <c r="AI110" i="8"/>
  <c r="AH110" i="8"/>
  <c r="AG110" i="8"/>
  <c r="AE110" i="8"/>
  <c r="AD110" i="8"/>
  <c r="AC110" i="8"/>
  <c r="AA110" i="8"/>
  <c r="Z110" i="8"/>
  <c r="Y110" i="8"/>
  <c r="W110" i="8"/>
  <c r="V110" i="8"/>
  <c r="U110" i="8"/>
  <c r="S110" i="8"/>
  <c r="R110" i="8"/>
  <c r="Q110" i="8"/>
  <c r="O110" i="8"/>
  <c r="N110" i="8"/>
  <c r="M110" i="8"/>
  <c r="K110" i="8"/>
  <c r="J110" i="8"/>
  <c r="I110" i="8"/>
  <c r="G110" i="8"/>
  <c r="F110" i="8"/>
  <c r="D110" i="8"/>
  <c r="AW109" i="8"/>
  <c r="AU109" i="8"/>
  <c r="AT109" i="8"/>
  <c r="AS109" i="8"/>
  <c r="AQ109" i="8"/>
  <c r="AP109" i="8"/>
  <c r="AO109" i="8"/>
  <c r="AM109" i="8"/>
  <c r="AL109" i="8"/>
  <c r="AK109" i="8"/>
  <c r="AI109" i="8"/>
  <c r="AH109" i="8"/>
  <c r="AG109" i="8"/>
  <c r="AE109" i="8"/>
  <c r="AD109" i="8"/>
  <c r="AC109" i="8"/>
  <c r="AA109" i="8"/>
  <c r="Z109" i="8"/>
  <c r="Y109" i="8"/>
  <c r="W109" i="8"/>
  <c r="V109" i="8"/>
  <c r="U109" i="8"/>
  <c r="S109" i="8"/>
  <c r="R109" i="8"/>
  <c r="Q109" i="8"/>
  <c r="O109" i="8"/>
  <c r="N109" i="8"/>
  <c r="M109" i="8"/>
  <c r="K109" i="8"/>
  <c r="J109" i="8"/>
  <c r="I109" i="8"/>
  <c r="G109" i="8"/>
  <c r="F109" i="8"/>
  <c r="D109" i="8"/>
  <c r="AW90" i="8"/>
  <c r="AU90" i="8"/>
  <c r="AT90" i="8"/>
  <c r="AS90" i="8"/>
  <c r="AQ90" i="8"/>
  <c r="AP90" i="8"/>
  <c r="AO90" i="8"/>
  <c r="AM90" i="8"/>
  <c r="AL90" i="8"/>
  <c r="AK90" i="8"/>
  <c r="AI90" i="8"/>
  <c r="AH90" i="8"/>
  <c r="AG90" i="8"/>
  <c r="AE90" i="8"/>
  <c r="AD90" i="8"/>
  <c r="AC90" i="8"/>
  <c r="AA90" i="8"/>
  <c r="Z90" i="8"/>
  <c r="Y90" i="8"/>
  <c r="W90" i="8"/>
  <c r="V90" i="8"/>
  <c r="U90" i="8"/>
  <c r="S90" i="8"/>
  <c r="R90" i="8"/>
  <c r="Q90" i="8"/>
  <c r="O90" i="8"/>
  <c r="N90" i="8"/>
  <c r="M90" i="8"/>
  <c r="K90" i="8"/>
  <c r="J90" i="8"/>
  <c r="I90" i="8"/>
  <c r="G90" i="8"/>
  <c r="F90" i="8"/>
  <c r="D90" i="8"/>
  <c r="AW89" i="8"/>
  <c r="AU89" i="8"/>
  <c r="AT89" i="8"/>
  <c r="AS89" i="8"/>
  <c r="AQ89" i="8"/>
  <c r="AP89" i="8"/>
  <c r="AO89" i="8"/>
  <c r="AM89" i="8"/>
  <c r="AL89" i="8"/>
  <c r="AK89" i="8"/>
  <c r="AI89" i="8"/>
  <c r="AH89" i="8"/>
  <c r="AG89" i="8"/>
  <c r="AE89" i="8"/>
  <c r="AD89" i="8"/>
  <c r="AC89" i="8"/>
  <c r="AA89" i="8"/>
  <c r="Z89" i="8"/>
  <c r="Y89" i="8"/>
  <c r="W89" i="8"/>
  <c r="V89" i="8"/>
  <c r="U89" i="8"/>
  <c r="S89" i="8"/>
  <c r="R89" i="8"/>
  <c r="Q89" i="8"/>
  <c r="O89" i="8"/>
  <c r="N89" i="8"/>
  <c r="M89" i="8"/>
  <c r="K89" i="8"/>
  <c r="J89" i="8"/>
  <c r="I89" i="8"/>
  <c r="G89" i="8"/>
  <c r="F89" i="8"/>
  <c r="D89" i="8"/>
  <c r="AW71" i="8"/>
  <c r="AU71" i="8"/>
  <c r="AT71" i="8"/>
  <c r="AS71" i="8"/>
  <c r="AQ71" i="8"/>
  <c r="AP71" i="8"/>
  <c r="AO71" i="8"/>
  <c r="AM71" i="8"/>
  <c r="AL71" i="8"/>
  <c r="AK71" i="8"/>
  <c r="AI71" i="8"/>
  <c r="AH71" i="8"/>
  <c r="AG71" i="8"/>
  <c r="AE71" i="8"/>
  <c r="AD71" i="8"/>
  <c r="AC71" i="8"/>
  <c r="AA71" i="8"/>
  <c r="Z71" i="8"/>
  <c r="Y71" i="8"/>
  <c r="W71" i="8"/>
  <c r="V71" i="8"/>
  <c r="U71" i="8"/>
  <c r="S71" i="8"/>
  <c r="R71" i="8"/>
  <c r="Q71" i="8"/>
  <c r="O71" i="8"/>
  <c r="N71" i="8"/>
  <c r="M71" i="8"/>
  <c r="K71" i="8"/>
  <c r="J71" i="8"/>
  <c r="I71" i="8"/>
  <c r="G71" i="8"/>
  <c r="F71" i="8"/>
  <c r="D71" i="8"/>
  <c r="AW70" i="8"/>
  <c r="AU70" i="8"/>
  <c r="AT70" i="8"/>
  <c r="AS70" i="8"/>
  <c r="AQ70" i="8"/>
  <c r="AP70" i="8"/>
  <c r="AO70" i="8"/>
  <c r="AM70" i="8"/>
  <c r="AL70" i="8"/>
  <c r="AK70" i="8"/>
  <c r="AI70" i="8"/>
  <c r="AH70" i="8"/>
  <c r="AG70" i="8"/>
  <c r="AE70" i="8"/>
  <c r="AD70" i="8"/>
  <c r="AC70" i="8"/>
  <c r="AA70" i="8"/>
  <c r="Z70" i="8"/>
  <c r="Y70" i="8"/>
  <c r="W70" i="8"/>
  <c r="V70" i="8"/>
  <c r="U70" i="8"/>
  <c r="S70" i="8"/>
  <c r="R70" i="8"/>
  <c r="Q70" i="8"/>
  <c r="O70" i="8"/>
  <c r="N70" i="8"/>
  <c r="M70" i="8"/>
  <c r="K70" i="8"/>
  <c r="J70" i="8"/>
  <c r="I70" i="8"/>
  <c r="G70" i="8"/>
  <c r="F70" i="8"/>
  <c r="D70" i="8"/>
  <c r="AW69" i="8"/>
  <c r="AU69" i="8"/>
  <c r="AT69" i="8"/>
  <c r="AS69" i="8"/>
  <c r="AQ69" i="8"/>
  <c r="AP69" i="8"/>
  <c r="AO69" i="8"/>
  <c r="AM69" i="8"/>
  <c r="AL69" i="8"/>
  <c r="AK69" i="8"/>
  <c r="AI69" i="8"/>
  <c r="AH69" i="8"/>
  <c r="AG69" i="8"/>
  <c r="AE69" i="8"/>
  <c r="AD69" i="8"/>
  <c r="AC69" i="8"/>
  <c r="AA69" i="8"/>
  <c r="Z69" i="8"/>
  <c r="Y69" i="8"/>
  <c r="W69" i="8"/>
  <c r="V69" i="8"/>
  <c r="U69" i="8"/>
  <c r="S69" i="8"/>
  <c r="R69" i="8"/>
  <c r="Q69" i="8"/>
  <c r="O69" i="8"/>
  <c r="N69" i="8"/>
  <c r="M69" i="8"/>
  <c r="K69" i="8"/>
  <c r="J69" i="8"/>
  <c r="I69" i="8"/>
  <c r="G69" i="8"/>
  <c r="F69" i="8"/>
  <c r="D69" i="8"/>
  <c r="AW46" i="8"/>
  <c r="AU46" i="8"/>
  <c r="AT46" i="8"/>
  <c r="AS46" i="8"/>
  <c r="AQ46" i="8"/>
  <c r="AP46" i="8"/>
  <c r="AO46" i="8"/>
  <c r="AM46" i="8"/>
  <c r="AL46" i="8"/>
  <c r="AK46" i="8"/>
  <c r="AI46" i="8"/>
  <c r="AH46" i="8"/>
  <c r="AG46" i="8"/>
  <c r="AE46" i="8"/>
  <c r="AD46" i="8"/>
  <c r="AC46" i="8"/>
  <c r="AA46" i="8"/>
  <c r="Z46" i="8"/>
  <c r="Y46" i="8"/>
  <c r="W46" i="8"/>
  <c r="V46" i="8"/>
  <c r="U46" i="8"/>
  <c r="S46" i="8"/>
  <c r="R46" i="8"/>
  <c r="Q46" i="8"/>
  <c r="O46" i="8"/>
  <c r="N46" i="8"/>
  <c r="M46" i="8"/>
  <c r="K46" i="8"/>
  <c r="J46" i="8"/>
  <c r="I46" i="8"/>
  <c r="G46" i="8"/>
  <c r="F46" i="8"/>
  <c r="D46" i="8"/>
  <c r="AW45" i="8"/>
  <c r="AU45" i="8"/>
  <c r="AT45" i="8"/>
  <c r="AS45" i="8"/>
  <c r="AQ45" i="8"/>
  <c r="AP45" i="8"/>
  <c r="AO45" i="8"/>
  <c r="AM45" i="8"/>
  <c r="AL45" i="8"/>
  <c r="AK45" i="8"/>
  <c r="AI45" i="8"/>
  <c r="AH45" i="8"/>
  <c r="AG45" i="8"/>
  <c r="AE45" i="8"/>
  <c r="AD45" i="8"/>
  <c r="AC45" i="8"/>
  <c r="AA45" i="8"/>
  <c r="Z45" i="8"/>
  <c r="Y45" i="8"/>
  <c r="W45" i="8"/>
  <c r="V45" i="8"/>
  <c r="U45" i="8"/>
  <c r="S45" i="8"/>
  <c r="R45" i="8"/>
  <c r="Q45" i="8"/>
  <c r="O45" i="8"/>
  <c r="N45" i="8"/>
  <c r="M45" i="8"/>
  <c r="K45" i="8"/>
  <c r="J45" i="8"/>
  <c r="I45" i="8"/>
  <c r="G45" i="8"/>
  <c r="F45" i="8"/>
  <c r="D45" i="8"/>
  <c r="AW27" i="8"/>
  <c r="AU27" i="8"/>
  <c r="AT27" i="8"/>
  <c r="AS27" i="8"/>
  <c r="AQ27" i="8"/>
  <c r="AP27" i="8"/>
  <c r="AO27" i="8"/>
  <c r="AM27" i="8"/>
  <c r="AL27" i="8"/>
  <c r="AK27" i="8"/>
  <c r="AI27" i="8"/>
  <c r="AH27" i="8"/>
  <c r="AG27" i="8"/>
  <c r="AE27" i="8"/>
  <c r="AD27" i="8"/>
  <c r="AC27" i="8"/>
  <c r="AA27" i="8"/>
  <c r="Z27" i="8"/>
  <c r="Y27" i="8"/>
  <c r="W27" i="8"/>
  <c r="V27" i="8"/>
  <c r="U27" i="8"/>
  <c r="S27" i="8"/>
  <c r="R27" i="8"/>
  <c r="Q27" i="8"/>
  <c r="O27" i="8"/>
  <c r="N27" i="8"/>
  <c r="M27" i="8"/>
  <c r="K27" i="8"/>
  <c r="J27" i="8"/>
  <c r="I27" i="8"/>
  <c r="G27" i="8"/>
  <c r="F27" i="8"/>
  <c r="D27" i="8"/>
  <c r="AW26" i="8"/>
  <c r="AU26" i="8"/>
  <c r="AT26" i="8"/>
  <c r="AS26" i="8"/>
  <c r="AQ26" i="8"/>
  <c r="AP26" i="8"/>
  <c r="AO26" i="8"/>
  <c r="AM26" i="8"/>
  <c r="AL26" i="8"/>
  <c r="AK26" i="8"/>
  <c r="AI26" i="8"/>
  <c r="AH26" i="8"/>
  <c r="AG26" i="8"/>
  <c r="AE26" i="8"/>
  <c r="AD26" i="8"/>
  <c r="AC26" i="8"/>
  <c r="AA26" i="8"/>
  <c r="Z26" i="8"/>
  <c r="Y26" i="8"/>
  <c r="W26" i="8"/>
  <c r="V26" i="8"/>
  <c r="U26" i="8"/>
  <c r="S26" i="8"/>
  <c r="R26" i="8"/>
  <c r="Q26" i="8"/>
  <c r="O26" i="8"/>
  <c r="N26" i="8"/>
  <c r="M26" i="8"/>
  <c r="K26" i="8"/>
  <c r="J26" i="8"/>
  <c r="I26" i="8"/>
  <c r="G26" i="8"/>
  <c r="F26" i="8"/>
  <c r="D26" i="8"/>
  <c r="AW25" i="8"/>
  <c r="AU25" i="8"/>
  <c r="AT25" i="8"/>
  <c r="AS25" i="8"/>
  <c r="AQ25" i="8"/>
  <c r="AP25" i="8"/>
  <c r="AO25" i="8"/>
  <c r="AM25" i="8"/>
  <c r="AL25" i="8"/>
  <c r="AK25" i="8"/>
  <c r="AI25" i="8"/>
  <c r="AH25" i="8"/>
  <c r="AG25" i="8"/>
  <c r="AE25" i="8"/>
  <c r="AD25" i="8"/>
  <c r="AC25" i="8"/>
  <c r="AA25" i="8"/>
  <c r="Z25" i="8"/>
  <c r="Y25" i="8"/>
  <c r="W25" i="8"/>
  <c r="V25" i="8"/>
  <c r="U25" i="8"/>
  <c r="S25" i="8"/>
  <c r="R25" i="8"/>
  <c r="Q25" i="8"/>
  <c r="O25" i="8"/>
  <c r="N25" i="8"/>
  <c r="M25" i="8"/>
  <c r="K25" i="8"/>
  <c r="J25" i="8"/>
  <c r="I25" i="8"/>
  <c r="G25" i="8"/>
  <c r="F25" i="8"/>
  <c r="D25" i="8"/>
  <c r="AW7" i="8"/>
  <c r="AU7" i="8"/>
  <c r="AT7" i="8"/>
  <c r="AS7" i="8"/>
  <c r="AQ7" i="8"/>
  <c r="AP7" i="8"/>
  <c r="AO7" i="8"/>
  <c r="AM7" i="8"/>
  <c r="AL7" i="8"/>
  <c r="AK7" i="8"/>
  <c r="AI7" i="8"/>
  <c r="AH7" i="8"/>
  <c r="AG7" i="8"/>
  <c r="AE7" i="8"/>
  <c r="AD7" i="8"/>
  <c r="AC7" i="8"/>
  <c r="AA7" i="8"/>
  <c r="Z7" i="8"/>
  <c r="Y7" i="8"/>
  <c r="W7" i="8"/>
  <c r="V7" i="8"/>
  <c r="U7" i="8"/>
  <c r="S7" i="8"/>
  <c r="R7" i="8"/>
  <c r="Q7" i="8"/>
  <c r="O7" i="8"/>
  <c r="N7" i="8"/>
  <c r="M7" i="8"/>
  <c r="K7" i="8"/>
  <c r="J7" i="8"/>
  <c r="I7" i="8"/>
  <c r="G7" i="8"/>
  <c r="F7" i="8"/>
  <c r="D7" i="8"/>
  <c r="AW6" i="8"/>
  <c r="AU6" i="8"/>
  <c r="AT6" i="8"/>
  <c r="AS6" i="8"/>
  <c r="AQ6" i="8"/>
  <c r="AP6" i="8"/>
  <c r="AO6" i="8"/>
  <c r="AM6" i="8"/>
  <c r="AL6" i="8"/>
  <c r="AK6" i="8"/>
  <c r="AI6" i="8"/>
  <c r="AH6" i="8"/>
  <c r="AG6" i="8"/>
  <c r="AE6" i="8"/>
  <c r="AD6" i="8"/>
  <c r="AC6" i="8"/>
  <c r="AA6" i="8"/>
  <c r="Z6" i="8"/>
  <c r="Y6" i="8"/>
  <c r="W6" i="8"/>
  <c r="V6" i="8"/>
  <c r="U6" i="8"/>
  <c r="S6" i="8"/>
  <c r="R6" i="8"/>
  <c r="Q6" i="8"/>
  <c r="O6" i="8"/>
  <c r="N6" i="8"/>
  <c r="M6" i="8"/>
  <c r="K6" i="8"/>
  <c r="J6" i="8"/>
  <c r="I6" i="8"/>
  <c r="G6" i="8"/>
  <c r="F6" i="8"/>
  <c r="D6" i="8"/>
  <c r="AW5" i="8"/>
  <c r="AU5" i="8"/>
  <c r="AT5" i="8"/>
  <c r="AS5" i="8"/>
  <c r="AQ5" i="8"/>
  <c r="AP5" i="8"/>
  <c r="AO5" i="8"/>
  <c r="AM5" i="8"/>
  <c r="AL5" i="8"/>
  <c r="AK5" i="8"/>
  <c r="AI5" i="8"/>
  <c r="AH5" i="8"/>
  <c r="AG5" i="8"/>
  <c r="AE5" i="8"/>
  <c r="AD5" i="8"/>
  <c r="AC5" i="8"/>
  <c r="AA5" i="8"/>
  <c r="Z5" i="8"/>
  <c r="Y5" i="8"/>
  <c r="W5" i="8"/>
  <c r="V5" i="8"/>
  <c r="U5" i="8"/>
  <c r="S5" i="8"/>
  <c r="R5" i="8"/>
  <c r="Q5" i="8"/>
  <c r="O5" i="8"/>
  <c r="N5" i="8"/>
  <c r="M5" i="8"/>
  <c r="K5" i="8"/>
  <c r="J5" i="8"/>
  <c r="I5" i="8"/>
  <c r="G5" i="8"/>
  <c r="F5" i="8"/>
  <c r="D5" i="8"/>
  <c r="AW4" i="8"/>
  <c r="AT4" i="8"/>
  <c r="AS4" i="8"/>
  <c r="AP4" i="8"/>
  <c r="AO4" i="8"/>
  <c r="AL4" i="8"/>
  <c r="AK4" i="8"/>
  <c r="AH4" i="8"/>
  <c r="AG4" i="8"/>
  <c r="AD4" i="8"/>
  <c r="AC4" i="8"/>
  <c r="Z4" i="8"/>
  <c r="Y4" i="8"/>
  <c r="V4" i="8"/>
  <c r="U4" i="8"/>
  <c r="R4" i="8"/>
  <c r="Q4" i="8"/>
  <c r="N4" i="8"/>
  <c r="M4" i="8"/>
  <c r="J4" i="8"/>
  <c r="I4" i="8"/>
  <c r="F4" i="8"/>
  <c r="E5" i="2"/>
  <c r="C5" i="6"/>
  <c r="D5" i="6"/>
  <c r="E5" i="6"/>
  <c r="F5" i="6"/>
  <c r="G5" i="6"/>
  <c r="H5" i="6"/>
  <c r="I5" i="6"/>
  <c r="J5" i="6"/>
  <c r="K5" i="6"/>
  <c r="L5" i="6"/>
  <c r="M5" i="6"/>
  <c r="N5" i="6"/>
  <c r="D6" i="6"/>
  <c r="E6" i="6"/>
  <c r="F6" i="6"/>
  <c r="G6" i="6"/>
  <c r="H6" i="6"/>
  <c r="I6" i="6"/>
  <c r="J6" i="6"/>
  <c r="K6" i="6"/>
  <c r="L6" i="6"/>
  <c r="M6" i="6"/>
  <c r="N6" i="6"/>
  <c r="D8" i="6"/>
  <c r="E8" i="6"/>
  <c r="F8" i="6"/>
  <c r="G8" i="6"/>
  <c r="H8" i="6"/>
  <c r="I8" i="6"/>
  <c r="J8" i="6"/>
  <c r="K8" i="6"/>
  <c r="L8" i="6"/>
  <c r="M8" i="6"/>
  <c r="N8" i="6"/>
  <c r="D9" i="6"/>
  <c r="E9" i="6"/>
  <c r="F9" i="6"/>
  <c r="G9" i="6"/>
  <c r="H9" i="6"/>
  <c r="I9" i="6"/>
  <c r="J9" i="6"/>
  <c r="K9" i="6"/>
  <c r="L9" i="6"/>
  <c r="M9" i="6"/>
  <c r="N9" i="6"/>
  <c r="D11" i="6"/>
  <c r="E11" i="6"/>
  <c r="F11" i="6"/>
  <c r="G11" i="6"/>
  <c r="H11" i="6"/>
  <c r="I11" i="6"/>
  <c r="J11" i="6"/>
  <c r="K11" i="6"/>
  <c r="L11" i="6"/>
  <c r="M11" i="6"/>
  <c r="N11" i="6"/>
  <c r="D12" i="6"/>
  <c r="E12" i="6"/>
  <c r="F12" i="6"/>
  <c r="G12" i="6"/>
  <c r="H12" i="6"/>
  <c r="I12" i="6"/>
  <c r="J12" i="6"/>
  <c r="K12" i="6"/>
  <c r="L12" i="6"/>
  <c r="M12" i="6"/>
  <c r="N12" i="6"/>
  <c r="D13" i="6"/>
  <c r="E13" i="6"/>
  <c r="F13" i="6"/>
  <c r="G13" i="6"/>
  <c r="H13" i="6"/>
  <c r="I13" i="6"/>
  <c r="J13" i="6"/>
  <c r="K13" i="6"/>
  <c r="L13" i="6"/>
  <c r="M13" i="6"/>
  <c r="N13" i="6"/>
  <c r="D14" i="6"/>
  <c r="E14" i="6"/>
  <c r="F14" i="6"/>
  <c r="G14" i="6"/>
  <c r="H14" i="6"/>
  <c r="I14" i="6"/>
  <c r="J14" i="6"/>
  <c r="K14" i="6"/>
  <c r="L14" i="6"/>
  <c r="M14" i="6"/>
  <c r="N14" i="6"/>
  <c r="D16" i="6"/>
  <c r="E16" i="6"/>
  <c r="F16" i="6"/>
  <c r="G16" i="6"/>
  <c r="H16" i="6"/>
  <c r="I16" i="6"/>
  <c r="J16" i="6"/>
  <c r="K16" i="6"/>
  <c r="L16" i="6"/>
  <c r="M16" i="6"/>
  <c r="N16" i="6"/>
  <c r="D17" i="6"/>
  <c r="E17" i="6"/>
  <c r="F17" i="6"/>
  <c r="G17" i="6"/>
  <c r="H17" i="6"/>
  <c r="I17" i="6"/>
  <c r="J17" i="6"/>
  <c r="K17" i="6"/>
  <c r="L17" i="6"/>
  <c r="M17" i="6"/>
  <c r="N17" i="6"/>
  <c r="D18" i="6"/>
  <c r="E18" i="6"/>
  <c r="F18" i="6"/>
  <c r="G18" i="6"/>
  <c r="H18" i="6"/>
  <c r="I18" i="6"/>
  <c r="J18" i="6"/>
  <c r="K18" i="6"/>
  <c r="L18" i="6"/>
  <c r="M18" i="6"/>
  <c r="N18" i="6"/>
  <c r="D19" i="6"/>
  <c r="E19" i="6"/>
  <c r="F19" i="6"/>
  <c r="G19" i="6"/>
  <c r="H19" i="6"/>
  <c r="I19" i="6"/>
  <c r="J19" i="6"/>
  <c r="K19" i="6"/>
  <c r="L19" i="6"/>
  <c r="M19" i="6"/>
  <c r="N19" i="6"/>
  <c r="C5" i="4"/>
  <c r="E6" i="2"/>
  <c r="C6" i="4"/>
  <c r="E7" i="2"/>
  <c r="C7" i="6"/>
  <c r="E11" i="2"/>
  <c r="C8" i="6"/>
  <c r="E12" i="2"/>
  <c r="C9" i="6"/>
  <c r="E13" i="2"/>
  <c r="C10" i="4"/>
  <c r="E17" i="2"/>
  <c r="C11" i="6"/>
  <c r="E18" i="2"/>
  <c r="C12" i="6"/>
  <c r="E69" i="2"/>
  <c r="C13" i="6"/>
  <c r="E70" i="2"/>
  <c r="C14" i="4"/>
  <c r="E71" i="2"/>
  <c r="C15" i="6"/>
  <c r="E75" i="2"/>
  <c r="C16" i="6"/>
  <c r="E76" i="2"/>
  <c r="C17" i="6"/>
  <c r="E80" i="2"/>
  <c r="C18" i="4"/>
  <c r="E81" i="2"/>
  <c r="C19" i="6"/>
  <c r="E82" i="2"/>
  <c r="C20" i="6"/>
  <c r="D10" i="6"/>
  <c r="D15" i="6"/>
  <c r="D20" i="6"/>
  <c r="D7" i="6"/>
  <c r="N20" i="6"/>
  <c r="M20" i="6"/>
  <c r="L20" i="6"/>
  <c r="K20" i="6"/>
  <c r="J20" i="6"/>
  <c r="I20" i="6"/>
  <c r="H20" i="6"/>
  <c r="G20" i="6"/>
  <c r="F20" i="6"/>
  <c r="E20" i="6"/>
  <c r="N10" i="6"/>
  <c r="M10" i="6"/>
  <c r="L10" i="6"/>
  <c r="K10" i="6"/>
  <c r="J10" i="6"/>
  <c r="I10" i="6"/>
  <c r="H10" i="6"/>
  <c r="G10" i="6"/>
  <c r="F10" i="6"/>
  <c r="E10" i="6"/>
  <c r="N7" i="6"/>
  <c r="N15" i="6"/>
  <c r="M7" i="6"/>
  <c r="M15" i="6"/>
  <c r="L7" i="6"/>
  <c r="L15" i="6"/>
  <c r="K7" i="6"/>
  <c r="K15" i="6"/>
  <c r="J7" i="6"/>
  <c r="J15" i="6"/>
  <c r="I7" i="6"/>
  <c r="I15" i="6"/>
  <c r="H7" i="6"/>
  <c r="H15" i="6"/>
  <c r="G7" i="6"/>
  <c r="G15" i="6"/>
  <c r="F7" i="6"/>
  <c r="F15" i="6"/>
  <c r="E7" i="6"/>
  <c r="E15" i="6"/>
  <c r="N11" i="4"/>
  <c r="N12" i="4"/>
  <c r="N18" i="4"/>
  <c r="N19" i="4"/>
  <c r="N20" i="4"/>
  <c r="M11" i="4"/>
  <c r="M12" i="4"/>
  <c r="M18" i="4"/>
  <c r="M19" i="4"/>
  <c r="M20" i="4"/>
  <c r="L11" i="4"/>
  <c r="L12" i="4"/>
  <c r="L18" i="4"/>
  <c r="L19" i="4"/>
  <c r="L20" i="4"/>
  <c r="K11" i="4"/>
  <c r="K12" i="4"/>
  <c r="K18" i="4"/>
  <c r="K19" i="4"/>
  <c r="K20" i="4"/>
  <c r="J11" i="4"/>
  <c r="J12" i="4"/>
  <c r="J18" i="4"/>
  <c r="J19" i="4"/>
  <c r="J20" i="4"/>
  <c r="I11" i="4"/>
  <c r="I12" i="4"/>
  <c r="I18" i="4"/>
  <c r="I19" i="4"/>
  <c r="I20" i="4"/>
  <c r="H11" i="4"/>
  <c r="H12" i="4"/>
  <c r="H18" i="4"/>
  <c r="H19" i="4"/>
  <c r="H20" i="4"/>
  <c r="G11" i="4"/>
  <c r="G12" i="4"/>
  <c r="G18" i="4"/>
  <c r="G19" i="4"/>
  <c r="G20" i="4"/>
  <c r="F11" i="4"/>
  <c r="F12" i="4"/>
  <c r="F18" i="4"/>
  <c r="F19" i="4"/>
  <c r="F20" i="4"/>
  <c r="E11" i="4"/>
  <c r="E12" i="4"/>
  <c r="E18" i="4"/>
  <c r="E19" i="4"/>
  <c r="E20" i="4"/>
  <c r="N8" i="4"/>
  <c r="N9" i="4"/>
  <c r="N10" i="4"/>
  <c r="N16" i="4"/>
  <c r="N17" i="4"/>
  <c r="M8" i="4"/>
  <c r="M9" i="4"/>
  <c r="M10" i="4"/>
  <c r="M16" i="4"/>
  <c r="M17" i="4"/>
  <c r="L8" i="4"/>
  <c r="L9" i="4"/>
  <c r="L10" i="4"/>
  <c r="L16" i="4"/>
  <c r="L17" i="4"/>
  <c r="K8" i="4"/>
  <c r="K9" i="4"/>
  <c r="K10" i="4"/>
  <c r="K16" i="4"/>
  <c r="K17" i="4"/>
  <c r="J8" i="4"/>
  <c r="J9" i="4"/>
  <c r="J10" i="4"/>
  <c r="J16" i="4"/>
  <c r="J17" i="4"/>
  <c r="I8" i="4"/>
  <c r="I9" i="4"/>
  <c r="I10" i="4"/>
  <c r="I16" i="4"/>
  <c r="I17" i="4"/>
  <c r="H8" i="4"/>
  <c r="H9" i="4"/>
  <c r="H10" i="4"/>
  <c r="H16" i="4"/>
  <c r="H17" i="4"/>
  <c r="G8" i="4"/>
  <c r="G9" i="4"/>
  <c r="G10" i="4"/>
  <c r="G16" i="4"/>
  <c r="G17" i="4"/>
  <c r="F8" i="4"/>
  <c r="F9" i="4"/>
  <c r="F10" i="4"/>
  <c r="F16" i="4"/>
  <c r="F17" i="4"/>
  <c r="E8" i="4"/>
  <c r="E9" i="4"/>
  <c r="E10" i="4"/>
  <c r="E16" i="4"/>
  <c r="E17" i="4"/>
  <c r="N5" i="4"/>
  <c r="N6" i="4"/>
  <c r="N7" i="4"/>
  <c r="N13" i="4"/>
  <c r="N14" i="4"/>
  <c r="N15" i="4"/>
  <c r="M5" i="4"/>
  <c r="M6" i="4"/>
  <c r="M7" i="4"/>
  <c r="M13" i="4"/>
  <c r="M14" i="4"/>
  <c r="M15" i="4"/>
  <c r="L5" i="4"/>
  <c r="L6" i="4"/>
  <c r="L7" i="4"/>
  <c r="L13" i="4"/>
  <c r="L14" i="4"/>
  <c r="L15" i="4"/>
  <c r="K5" i="4"/>
  <c r="K6" i="4"/>
  <c r="K7" i="4"/>
  <c r="K13" i="4"/>
  <c r="K14" i="4"/>
  <c r="K15" i="4"/>
  <c r="J5" i="4"/>
  <c r="J6" i="4"/>
  <c r="J7" i="4"/>
  <c r="J13" i="4"/>
  <c r="J14" i="4"/>
  <c r="J15" i="4"/>
  <c r="I5" i="4"/>
  <c r="I6" i="4"/>
  <c r="I7" i="4"/>
  <c r="I13" i="4"/>
  <c r="I14" i="4"/>
  <c r="I15" i="4"/>
  <c r="H5" i="4"/>
  <c r="H6" i="4"/>
  <c r="H7" i="4"/>
  <c r="H13" i="4"/>
  <c r="H14" i="4"/>
  <c r="H15" i="4"/>
  <c r="G5" i="4"/>
  <c r="G6" i="4"/>
  <c r="G7" i="4"/>
  <c r="G13" i="4"/>
  <c r="G14" i="4"/>
  <c r="G15" i="4"/>
  <c r="F5" i="4"/>
  <c r="F6" i="4"/>
  <c r="F7" i="4"/>
  <c r="F13" i="4"/>
  <c r="F14" i="4"/>
  <c r="F15" i="4"/>
  <c r="E5" i="4"/>
  <c r="E6" i="4"/>
  <c r="E7" i="4"/>
  <c r="E13" i="4"/>
  <c r="E14" i="4"/>
  <c r="E15" i="4"/>
  <c r="D11" i="4"/>
  <c r="D12" i="4"/>
  <c r="D18" i="4"/>
  <c r="D19" i="4"/>
  <c r="D20" i="4"/>
  <c r="D8" i="4"/>
  <c r="D9" i="4"/>
  <c r="D10" i="4"/>
  <c r="D16" i="4"/>
  <c r="D17" i="4"/>
  <c r="D5" i="4"/>
  <c r="D6" i="4"/>
  <c r="D7" i="4"/>
  <c r="D13" i="4"/>
  <c r="D14" i="4"/>
  <c r="D15" i="4"/>
  <c r="C9" i="4"/>
  <c r="C19" i="4"/>
  <c r="AE5" i="2"/>
  <c r="AM5" i="2"/>
  <c r="Y4" i="2"/>
  <c r="AW76" i="2"/>
  <c r="AU76" i="2"/>
  <c r="AT76" i="2"/>
  <c r="AS76" i="2"/>
  <c r="AQ76" i="2"/>
  <c r="AP76" i="2"/>
  <c r="AO76" i="2"/>
  <c r="AM76" i="2"/>
  <c r="AL76" i="2"/>
  <c r="AK76" i="2"/>
  <c r="AI76" i="2"/>
  <c r="AH76" i="2"/>
  <c r="AG76" i="2"/>
  <c r="AE76" i="2"/>
  <c r="AD76" i="2"/>
  <c r="AC76" i="2"/>
  <c r="AA76" i="2"/>
  <c r="Z76" i="2"/>
  <c r="Y76" i="2"/>
  <c r="W76" i="2"/>
  <c r="V76" i="2"/>
  <c r="U76" i="2"/>
  <c r="S76" i="2"/>
  <c r="R76" i="2"/>
  <c r="Q76" i="2"/>
  <c r="O76" i="2"/>
  <c r="N76" i="2"/>
  <c r="M76" i="2"/>
  <c r="K76" i="2"/>
  <c r="J76" i="2"/>
  <c r="AW13" i="2"/>
  <c r="AU13" i="2"/>
  <c r="AT13" i="2"/>
  <c r="AS13" i="2"/>
  <c r="AQ13" i="2"/>
  <c r="AP13" i="2"/>
  <c r="AO13" i="2"/>
  <c r="AM13" i="2"/>
  <c r="AL13" i="2"/>
  <c r="AK13" i="2"/>
  <c r="AI13" i="2"/>
  <c r="AH13" i="2"/>
  <c r="AG13" i="2"/>
  <c r="AE13" i="2"/>
  <c r="AD13" i="2"/>
  <c r="AC13" i="2"/>
  <c r="AA13" i="2"/>
  <c r="Z13" i="2"/>
  <c r="Y13" i="2"/>
  <c r="W13" i="2"/>
  <c r="V13" i="2"/>
  <c r="U13" i="2"/>
  <c r="S13" i="2"/>
  <c r="R13" i="2"/>
  <c r="Q13" i="2"/>
  <c r="O13" i="2"/>
  <c r="N13" i="2"/>
  <c r="M13" i="2"/>
  <c r="K13" i="2"/>
  <c r="J13" i="2"/>
  <c r="AW82" i="2"/>
  <c r="AU82" i="2"/>
  <c r="AT82" i="2"/>
  <c r="AS82" i="2"/>
  <c r="AQ82" i="2"/>
  <c r="AP82" i="2"/>
  <c r="AO82" i="2"/>
  <c r="AM82" i="2"/>
  <c r="AL82" i="2"/>
  <c r="AK82" i="2"/>
  <c r="AI82" i="2"/>
  <c r="AH82" i="2"/>
  <c r="AG82" i="2"/>
  <c r="AE82" i="2"/>
  <c r="AD82" i="2"/>
  <c r="AC82" i="2"/>
  <c r="AA82" i="2"/>
  <c r="Z82" i="2"/>
  <c r="Y82" i="2"/>
  <c r="W82" i="2"/>
  <c r="V82" i="2"/>
  <c r="U82" i="2"/>
  <c r="S82" i="2"/>
  <c r="R82" i="2"/>
  <c r="Q82" i="2"/>
  <c r="O82" i="2"/>
  <c r="N82" i="2"/>
  <c r="M82" i="2"/>
  <c r="K82" i="2"/>
  <c r="J82" i="2"/>
  <c r="AW81" i="2"/>
  <c r="AU81" i="2"/>
  <c r="AT81" i="2"/>
  <c r="AS81" i="2"/>
  <c r="AQ81" i="2"/>
  <c r="AP81" i="2"/>
  <c r="AO81" i="2"/>
  <c r="AM81" i="2"/>
  <c r="AL81" i="2"/>
  <c r="AK81" i="2"/>
  <c r="AI81" i="2"/>
  <c r="AH81" i="2"/>
  <c r="AG81" i="2"/>
  <c r="AE81" i="2"/>
  <c r="AD81" i="2"/>
  <c r="AC81" i="2"/>
  <c r="AA81" i="2"/>
  <c r="Z81" i="2"/>
  <c r="Y81" i="2"/>
  <c r="W81" i="2"/>
  <c r="V81" i="2"/>
  <c r="U81" i="2"/>
  <c r="S81" i="2"/>
  <c r="R81" i="2"/>
  <c r="Q81" i="2"/>
  <c r="O81" i="2"/>
  <c r="N81" i="2"/>
  <c r="M81" i="2"/>
  <c r="K81" i="2"/>
  <c r="J81" i="2"/>
  <c r="AW71" i="2"/>
  <c r="AU71" i="2"/>
  <c r="AT71" i="2"/>
  <c r="AS71" i="2"/>
  <c r="AQ71" i="2"/>
  <c r="AP71" i="2"/>
  <c r="AO71" i="2"/>
  <c r="AM71" i="2"/>
  <c r="AL71" i="2"/>
  <c r="AK71" i="2"/>
  <c r="AI71" i="2"/>
  <c r="AH71" i="2"/>
  <c r="AG71" i="2"/>
  <c r="AE71" i="2"/>
  <c r="AD71" i="2"/>
  <c r="AC71" i="2"/>
  <c r="AA71" i="2"/>
  <c r="Z71" i="2"/>
  <c r="Y71" i="2"/>
  <c r="W71" i="2"/>
  <c r="V71" i="2"/>
  <c r="U71" i="2"/>
  <c r="S71" i="2"/>
  <c r="R71" i="2"/>
  <c r="Q71" i="2"/>
  <c r="O71" i="2"/>
  <c r="N71" i="2"/>
  <c r="M71" i="2"/>
  <c r="K71" i="2"/>
  <c r="J71" i="2"/>
  <c r="AW18" i="2"/>
  <c r="AU18" i="2"/>
  <c r="AT18" i="2"/>
  <c r="AS18" i="2"/>
  <c r="AQ18" i="2"/>
  <c r="AP18" i="2"/>
  <c r="AO18" i="2"/>
  <c r="AM18" i="2"/>
  <c r="AL18" i="2"/>
  <c r="AK18" i="2"/>
  <c r="AI18" i="2"/>
  <c r="AH18" i="2"/>
  <c r="AG18" i="2"/>
  <c r="AE18" i="2"/>
  <c r="AD18" i="2"/>
  <c r="AC18" i="2"/>
  <c r="AA18" i="2"/>
  <c r="Z18" i="2"/>
  <c r="Y18" i="2"/>
  <c r="W18" i="2"/>
  <c r="V18" i="2"/>
  <c r="U18" i="2"/>
  <c r="S18" i="2"/>
  <c r="R18" i="2"/>
  <c r="Q18" i="2"/>
  <c r="O18" i="2"/>
  <c r="N18" i="2"/>
  <c r="M18" i="2"/>
  <c r="K18" i="2"/>
  <c r="J18" i="2"/>
  <c r="AW12" i="2"/>
  <c r="AU12" i="2"/>
  <c r="AT12" i="2"/>
  <c r="AS12" i="2"/>
  <c r="AQ12" i="2"/>
  <c r="AP12" i="2"/>
  <c r="AO12" i="2"/>
  <c r="AM12" i="2"/>
  <c r="AL12" i="2"/>
  <c r="AK12" i="2"/>
  <c r="AI12" i="2"/>
  <c r="AH12" i="2"/>
  <c r="AG12" i="2"/>
  <c r="AE12" i="2"/>
  <c r="AD12" i="2"/>
  <c r="AC12" i="2"/>
  <c r="AA12" i="2"/>
  <c r="Z12" i="2"/>
  <c r="Y12" i="2"/>
  <c r="W12" i="2"/>
  <c r="V12" i="2"/>
  <c r="U12" i="2"/>
  <c r="S12" i="2"/>
  <c r="R12" i="2"/>
  <c r="Q12" i="2"/>
  <c r="O12" i="2"/>
  <c r="N12" i="2"/>
  <c r="M12" i="2"/>
  <c r="K12" i="2"/>
  <c r="J12" i="2"/>
  <c r="AW7" i="2"/>
  <c r="AU7" i="2"/>
  <c r="AT7" i="2"/>
  <c r="AS7" i="2"/>
  <c r="AQ7" i="2"/>
  <c r="AP7" i="2"/>
  <c r="AO7" i="2"/>
  <c r="AM7" i="2"/>
  <c r="AL7" i="2"/>
  <c r="AK7" i="2"/>
  <c r="AI7" i="2"/>
  <c r="AH7" i="2"/>
  <c r="AG7" i="2"/>
  <c r="AE7" i="2"/>
  <c r="AD7" i="2"/>
  <c r="AC7" i="2"/>
  <c r="AA7" i="2"/>
  <c r="Z7" i="2"/>
  <c r="Y7" i="2"/>
  <c r="W7" i="2"/>
  <c r="V7" i="2"/>
  <c r="U7" i="2"/>
  <c r="S7" i="2"/>
  <c r="R7" i="2"/>
  <c r="Q7" i="2"/>
  <c r="O7" i="2"/>
  <c r="N7" i="2"/>
  <c r="M7" i="2"/>
  <c r="K7" i="2"/>
  <c r="J7" i="2"/>
  <c r="AW70" i="2"/>
  <c r="AU70" i="2"/>
  <c r="AT70" i="2"/>
  <c r="AS70" i="2"/>
  <c r="AQ70" i="2"/>
  <c r="AP70" i="2"/>
  <c r="AO70" i="2"/>
  <c r="AM70" i="2"/>
  <c r="AL70" i="2"/>
  <c r="AK70" i="2"/>
  <c r="AI70" i="2"/>
  <c r="AH70" i="2"/>
  <c r="AG70" i="2"/>
  <c r="AE70" i="2"/>
  <c r="AD70" i="2"/>
  <c r="AC70" i="2"/>
  <c r="AA70" i="2"/>
  <c r="Z70" i="2"/>
  <c r="Y70" i="2"/>
  <c r="W70" i="2"/>
  <c r="V70" i="2"/>
  <c r="U70" i="2"/>
  <c r="S70" i="2"/>
  <c r="R70" i="2"/>
  <c r="Q70" i="2"/>
  <c r="O70" i="2"/>
  <c r="N70" i="2"/>
  <c r="M70" i="2"/>
  <c r="K70" i="2"/>
  <c r="J70" i="2"/>
  <c r="AW6" i="2"/>
  <c r="AU6" i="2"/>
  <c r="AT6" i="2"/>
  <c r="AS6" i="2"/>
  <c r="AQ6" i="2"/>
  <c r="AP6" i="2"/>
  <c r="AO6" i="2"/>
  <c r="AM6" i="2"/>
  <c r="AL6" i="2"/>
  <c r="AK6" i="2"/>
  <c r="AI6" i="2"/>
  <c r="AH6" i="2"/>
  <c r="AG6" i="2"/>
  <c r="AE6" i="2"/>
  <c r="AD6" i="2"/>
  <c r="AC6" i="2"/>
  <c r="AA6" i="2"/>
  <c r="Z6" i="2"/>
  <c r="Y6" i="2"/>
  <c r="W6" i="2"/>
  <c r="V6" i="2"/>
  <c r="U6" i="2"/>
  <c r="S6" i="2"/>
  <c r="R6" i="2"/>
  <c r="Q6" i="2"/>
  <c r="O6" i="2"/>
  <c r="N6" i="2"/>
  <c r="M6" i="2"/>
  <c r="K6" i="2"/>
  <c r="J6" i="2"/>
  <c r="AW80" i="2"/>
  <c r="AU80" i="2"/>
  <c r="AT80" i="2"/>
  <c r="AS80" i="2"/>
  <c r="AQ80" i="2"/>
  <c r="AP80" i="2"/>
  <c r="AO80" i="2"/>
  <c r="AM80" i="2"/>
  <c r="AL80" i="2"/>
  <c r="AK80" i="2"/>
  <c r="AI80" i="2"/>
  <c r="AH80" i="2"/>
  <c r="AG80" i="2"/>
  <c r="AE80" i="2"/>
  <c r="AD80" i="2"/>
  <c r="AC80" i="2"/>
  <c r="AA80" i="2"/>
  <c r="Z80" i="2"/>
  <c r="Y80" i="2"/>
  <c r="W80" i="2"/>
  <c r="V80" i="2"/>
  <c r="U80" i="2"/>
  <c r="S80" i="2"/>
  <c r="R80" i="2"/>
  <c r="Q80" i="2"/>
  <c r="O80" i="2"/>
  <c r="N80" i="2"/>
  <c r="M80" i="2"/>
  <c r="K80" i="2"/>
  <c r="J80" i="2"/>
  <c r="AW11" i="2"/>
  <c r="AU11" i="2"/>
  <c r="AT11" i="2"/>
  <c r="AS11" i="2"/>
  <c r="AQ11" i="2"/>
  <c r="AP11" i="2"/>
  <c r="AO11" i="2"/>
  <c r="AM11" i="2"/>
  <c r="AL11" i="2"/>
  <c r="AK11" i="2"/>
  <c r="AI11" i="2"/>
  <c r="AH11" i="2"/>
  <c r="AG11" i="2"/>
  <c r="AE11" i="2"/>
  <c r="AD11" i="2"/>
  <c r="AC11" i="2"/>
  <c r="AA11" i="2"/>
  <c r="Z11" i="2"/>
  <c r="Y11" i="2"/>
  <c r="W11" i="2"/>
  <c r="V11" i="2"/>
  <c r="U11" i="2"/>
  <c r="S11" i="2"/>
  <c r="R11" i="2"/>
  <c r="Q11" i="2"/>
  <c r="O11" i="2"/>
  <c r="N11" i="2"/>
  <c r="M11" i="2"/>
  <c r="K11" i="2"/>
  <c r="J11" i="2"/>
  <c r="AW69" i="2"/>
  <c r="AU69" i="2"/>
  <c r="AT69" i="2"/>
  <c r="AS69" i="2"/>
  <c r="AQ69" i="2"/>
  <c r="AP69" i="2"/>
  <c r="AO69" i="2"/>
  <c r="AM69" i="2"/>
  <c r="AL69" i="2"/>
  <c r="AK69" i="2"/>
  <c r="AI69" i="2"/>
  <c r="AH69" i="2"/>
  <c r="AG69" i="2"/>
  <c r="AE69" i="2"/>
  <c r="AD69" i="2"/>
  <c r="AC69" i="2"/>
  <c r="AA69" i="2"/>
  <c r="Z69" i="2"/>
  <c r="Y69" i="2"/>
  <c r="W69" i="2"/>
  <c r="V69" i="2"/>
  <c r="U69" i="2"/>
  <c r="S69" i="2"/>
  <c r="R69" i="2"/>
  <c r="Q69" i="2"/>
  <c r="O69" i="2"/>
  <c r="N69" i="2"/>
  <c r="M69" i="2"/>
  <c r="K69" i="2"/>
  <c r="J69" i="2"/>
  <c r="AW17" i="2"/>
  <c r="AU17" i="2"/>
  <c r="AT17" i="2"/>
  <c r="AS17" i="2"/>
  <c r="AQ17" i="2"/>
  <c r="AP17" i="2"/>
  <c r="AO17" i="2"/>
  <c r="AM17" i="2"/>
  <c r="AL17" i="2"/>
  <c r="AK17" i="2"/>
  <c r="AI17" i="2"/>
  <c r="AH17" i="2"/>
  <c r="AG17" i="2"/>
  <c r="AE17" i="2"/>
  <c r="AD17" i="2"/>
  <c r="AC17" i="2"/>
  <c r="AA17" i="2"/>
  <c r="Z17" i="2"/>
  <c r="Y17" i="2"/>
  <c r="W17" i="2"/>
  <c r="V17" i="2"/>
  <c r="U17" i="2"/>
  <c r="S17" i="2"/>
  <c r="R17" i="2"/>
  <c r="Q17" i="2"/>
  <c r="O17" i="2"/>
  <c r="N17" i="2"/>
  <c r="M17" i="2"/>
  <c r="K17" i="2"/>
  <c r="J17" i="2"/>
  <c r="AW5" i="2"/>
  <c r="AU5" i="2"/>
  <c r="AT5" i="2"/>
  <c r="AS5" i="2"/>
  <c r="AQ5" i="2"/>
  <c r="AP5" i="2"/>
  <c r="AO5" i="2"/>
  <c r="AL5" i="2"/>
  <c r="AK5" i="2"/>
  <c r="AI5" i="2"/>
  <c r="AH5" i="2"/>
  <c r="AG5" i="2"/>
  <c r="AD5" i="2"/>
  <c r="AC5" i="2"/>
  <c r="AA5" i="2"/>
  <c r="Z5" i="2"/>
  <c r="Y5" i="2"/>
  <c r="W5" i="2"/>
  <c r="V5" i="2"/>
  <c r="U5" i="2"/>
  <c r="S5" i="2"/>
  <c r="R5" i="2"/>
  <c r="Q5" i="2"/>
  <c r="O5" i="2"/>
  <c r="N5" i="2"/>
  <c r="M5" i="2"/>
  <c r="K5" i="2"/>
  <c r="J5" i="2"/>
  <c r="AW75" i="2"/>
  <c r="AU75" i="2"/>
  <c r="AT75" i="2"/>
  <c r="AS75" i="2"/>
  <c r="AQ75" i="2"/>
  <c r="AP75" i="2"/>
  <c r="AO75" i="2"/>
  <c r="AM75" i="2"/>
  <c r="AL75" i="2"/>
  <c r="AK75" i="2"/>
  <c r="AI75" i="2"/>
  <c r="AH75" i="2"/>
  <c r="AG75" i="2"/>
  <c r="AE75" i="2"/>
  <c r="AD75" i="2"/>
  <c r="AC75" i="2"/>
  <c r="AA75" i="2"/>
  <c r="Z75" i="2"/>
  <c r="Y75" i="2"/>
  <c r="W75" i="2"/>
  <c r="V75" i="2"/>
  <c r="U75" i="2"/>
  <c r="S75" i="2"/>
  <c r="R75" i="2"/>
  <c r="Q75" i="2"/>
  <c r="O75" i="2"/>
  <c r="N75" i="2"/>
  <c r="M75" i="2"/>
  <c r="K75" i="2"/>
  <c r="J75" i="2"/>
  <c r="AW4" i="2"/>
  <c r="AT4" i="2"/>
  <c r="AS4" i="2"/>
  <c r="AP4" i="2"/>
  <c r="AO4" i="2"/>
  <c r="AL4" i="2"/>
  <c r="AK4" i="2"/>
  <c r="AH4" i="2"/>
  <c r="AG4" i="2"/>
  <c r="AD4" i="2"/>
  <c r="AC4" i="2"/>
  <c r="Z4" i="2"/>
  <c r="V4" i="2"/>
  <c r="U4" i="2"/>
  <c r="R4" i="2"/>
  <c r="Q4" i="2"/>
  <c r="N4" i="2"/>
  <c r="M4" i="2"/>
  <c r="J4" i="2"/>
  <c r="D76" i="2"/>
  <c r="D13" i="2"/>
  <c r="D82" i="2"/>
  <c r="D81" i="2"/>
  <c r="D71" i="2"/>
  <c r="D18" i="2"/>
  <c r="D12" i="2"/>
  <c r="D7" i="2"/>
  <c r="D70" i="2"/>
  <c r="D6" i="2"/>
  <c r="D80" i="2"/>
  <c r="D11" i="2"/>
  <c r="D69" i="2"/>
  <c r="D17" i="2"/>
  <c r="D5" i="2"/>
  <c r="D75" i="2"/>
  <c r="I76" i="2"/>
  <c r="G76" i="2"/>
  <c r="F76" i="2"/>
  <c r="I13" i="2"/>
  <c r="G13" i="2"/>
  <c r="F13" i="2"/>
  <c r="I82" i="2"/>
  <c r="G82" i="2"/>
  <c r="F82" i="2"/>
  <c r="I81" i="2"/>
  <c r="G81" i="2"/>
  <c r="F81" i="2"/>
  <c r="I71" i="2"/>
  <c r="G71" i="2"/>
  <c r="F71" i="2"/>
  <c r="I18" i="2"/>
  <c r="G18" i="2"/>
  <c r="F18" i="2"/>
  <c r="I12" i="2"/>
  <c r="G12" i="2"/>
  <c r="F12" i="2"/>
  <c r="I7" i="2"/>
  <c r="G7" i="2"/>
  <c r="F7" i="2"/>
  <c r="I70" i="2"/>
  <c r="G70" i="2"/>
  <c r="F70" i="2"/>
  <c r="I6" i="2"/>
  <c r="G6" i="2"/>
  <c r="F6" i="2"/>
  <c r="I80" i="2"/>
  <c r="G80" i="2"/>
  <c r="F80" i="2"/>
  <c r="I11" i="2"/>
  <c r="G11" i="2"/>
  <c r="F11" i="2"/>
  <c r="I69" i="2"/>
  <c r="G69" i="2"/>
  <c r="F69" i="2"/>
  <c r="I17" i="2"/>
  <c r="G17" i="2"/>
  <c r="F17" i="2"/>
  <c r="I5" i="2"/>
  <c r="G5" i="2"/>
  <c r="F5" i="2"/>
  <c r="I75" i="2"/>
  <c r="G75" i="2"/>
  <c r="F75" i="2"/>
  <c r="I4" i="2"/>
  <c r="F4" i="2"/>
  <c r="K26" i="6"/>
  <c r="F25" i="6"/>
  <c r="C11" i="4"/>
  <c r="C17" i="4"/>
  <c r="G40" i="6"/>
  <c r="D51" i="6"/>
  <c r="C13" i="4"/>
  <c r="H41" i="6"/>
  <c r="H71" i="6"/>
  <c r="E25" i="6"/>
  <c r="N25" i="6"/>
  <c r="H72" i="6"/>
  <c r="C12" i="4"/>
  <c r="D42" i="4"/>
  <c r="E25" i="4"/>
  <c r="C20" i="4"/>
  <c r="G27" i="6"/>
  <c r="D73" i="6"/>
  <c r="J51" i="6"/>
  <c r="D40" i="6"/>
  <c r="L40" i="6"/>
  <c r="F27" i="6"/>
  <c r="G72" i="6"/>
  <c r="H27" i="6"/>
  <c r="M25" i="6"/>
  <c r="F26" i="6"/>
  <c r="G69" i="6"/>
  <c r="D72" i="6"/>
  <c r="N26" i="6"/>
  <c r="G41" i="4"/>
  <c r="K25" i="6"/>
  <c r="E51" i="6"/>
  <c r="M51" i="6"/>
  <c r="E73" i="6"/>
  <c r="M40" i="6"/>
  <c r="G70" i="6"/>
  <c r="I41" i="6"/>
  <c r="D41" i="4"/>
  <c r="F41" i="4"/>
  <c r="H25" i="4"/>
  <c r="F52" i="4"/>
  <c r="N52" i="4"/>
  <c r="E80" i="4"/>
  <c r="D74" i="6"/>
  <c r="F42" i="4"/>
  <c r="I42" i="4"/>
  <c r="N42" i="4"/>
  <c r="C8" i="4"/>
  <c r="E26" i="4"/>
  <c r="L41" i="4"/>
  <c r="M26" i="4"/>
  <c r="F42" i="6"/>
  <c r="N42" i="6"/>
  <c r="J41" i="6"/>
  <c r="E84" i="4"/>
  <c r="F50" i="4"/>
  <c r="G25" i="4"/>
  <c r="N50" i="4"/>
  <c r="F84" i="4"/>
  <c r="H83" i="4"/>
  <c r="L40" i="4"/>
  <c r="H85" i="4"/>
  <c r="N27" i="4"/>
  <c r="M41" i="4"/>
  <c r="H50" i="6"/>
  <c r="K40" i="4"/>
  <c r="H51" i="4"/>
  <c r="E40" i="4"/>
  <c r="K27" i="4"/>
  <c r="M42" i="4"/>
  <c r="I42" i="6"/>
  <c r="E40" i="6"/>
  <c r="H40" i="6"/>
  <c r="K52" i="6"/>
  <c r="N27" i="6"/>
  <c r="F52" i="6"/>
  <c r="I26" i="6"/>
  <c r="L51" i="6"/>
  <c r="H84" i="4"/>
  <c r="N41" i="4"/>
  <c r="E52" i="4"/>
  <c r="H27" i="4"/>
  <c r="J42" i="4"/>
  <c r="J27" i="6"/>
  <c r="N25" i="4"/>
  <c r="I51" i="4"/>
  <c r="K41" i="4"/>
  <c r="L51" i="4"/>
  <c r="G42" i="6"/>
  <c r="J52" i="6"/>
  <c r="M25" i="4"/>
  <c r="F26" i="4"/>
  <c r="J52" i="4"/>
  <c r="D50" i="6"/>
  <c r="L50" i="6"/>
  <c r="C10" i="6"/>
  <c r="G102" i="4"/>
  <c r="G50" i="4"/>
  <c r="H50" i="4"/>
  <c r="F104" i="4"/>
  <c r="C7" i="4"/>
  <c r="E50" i="4"/>
  <c r="F40" i="4"/>
  <c r="J41" i="4"/>
  <c r="K42" i="4"/>
  <c r="D69" i="6"/>
  <c r="E85" i="4"/>
  <c r="M40" i="4"/>
  <c r="N40" i="4"/>
  <c r="I27" i="4"/>
  <c r="H69" i="6"/>
  <c r="H81" i="4"/>
  <c r="G42" i="4"/>
  <c r="G94" i="6"/>
  <c r="D89" i="6"/>
  <c r="F85" i="4"/>
  <c r="G100" i="4"/>
  <c r="G103" i="4"/>
  <c r="E101" i="4"/>
  <c r="J40" i="4"/>
  <c r="M50" i="4"/>
  <c r="E51" i="4"/>
  <c r="N26" i="4"/>
  <c r="G52" i="4"/>
  <c r="M52" i="4"/>
  <c r="E26" i="6"/>
  <c r="N52" i="6"/>
  <c r="C14" i="6"/>
  <c r="F94" i="6"/>
  <c r="M52" i="6"/>
  <c r="E52" i="6"/>
  <c r="H51" i="6"/>
  <c r="K51" i="6"/>
  <c r="K25" i="4"/>
  <c r="K26" i="4"/>
  <c r="N51" i="4"/>
  <c r="L42" i="4"/>
  <c r="G93" i="6"/>
  <c r="K40" i="6"/>
  <c r="N40" i="6"/>
  <c r="F40" i="6"/>
  <c r="I52" i="6"/>
  <c r="L27" i="6"/>
  <c r="D91" i="6"/>
  <c r="D103" i="4"/>
  <c r="L25" i="4"/>
  <c r="H41" i="4"/>
  <c r="C16" i="4"/>
  <c r="G85" i="4"/>
  <c r="L26" i="4"/>
  <c r="D50" i="4"/>
  <c r="I40" i="4"/>
  <c r="H26" i="4"/>
  <c r="L27" i="4"/>
  <c r="I50" i="6"/>
  <c r="G51" i="6"/>
  <c r="M26" i="6"/>
  <c r="C18" i="6"/>
  <c r="L41" i="6"/>
  <c r="G41" i="6"/>
  <c r="J40" i="6"/>
  <c r="M50" i="6"/>
  <c r="F92" i="6"/>
  <c r="H52" i="6"/>
  <c r="K27" i="6"/>
  <c r="E41" i="4"/>
  <c r="G25" i="6"/>
  <c r="C15" i="4"/>
  <c r="D85" i="4"/>
  <c r="G84" i="4"/>
  <c r="F105" i="4"/>
  <c r="J50" i="4"/>
  <c r="M51" i="4"/>
  <c r="L52" i="4"/>
  <c r="F50" i="6"/>
  <c r="J50" i="6"/>
  <c r="J42" i="6"/>
  <c r="M42" i="6"/>
  <c r="E42" i="6"/>
  <c r="E94" i="6"/>
  <c r="K41" i="6"/>
  <c r="N41" i="6"/>
  <c r="F41" i="6"/>
  <c r="I40" i="6"/>
  <c r="E72" i="6"/>
  <c r="G83" i="4"/>
  <c r="F51" i="4"/>
  <c r="H70" i="6"/>
  <c r="D84" i="4"/>
  <c r="F25" i="4"/>
  <c r="J27" i="4"/>
  <c r="F100" i="4"/>
  <c r="H40" i="4"/>
  <c r="I25" i="4"/>
  <c r="H101" i="4"/>
  <c r="I41" i="4"/>
  <c r="J26" i="4"/>
  <c r="E42" i="4"/>
  <c r="F27" i="4"/>
  <c r="H42" i="4"/>
  <c r="J26" i="6"/>
  <c r="G50" i="6"/>
  <c r="C6" i="6"/>
  <c r="L42" i="6"/>
  <c r="F74" i="6"/>
  <c r="D94" i="6"/>
  <c r="M41" i="6"/>
  <c r="E41" i="6"/>
  <c r="D80" i="4"/>
  <c r="D102" i="4"/>
  <c r="G40" i="4"/>
  <c r="I50" i="4"/>
  <c r="K52" i="4"/>
  <c r="N50" i="6"/>
  <c r="E74" i="6"/>
  <c r="K42" i="6"/>
  <c r="H93" i="6"/>
  <c r="E103" i="4"/>
  <c r="G92" i="6"/>
  <c r="F83" i="4"/>
  <c r="G82" i="4"/>
  <c r="E100" i="4"/>
  <c r="H103" i="4"/>
  <c r="E102" i="4"/>
  <c r="H105" i="4"/>
  <c r="L50" i="4"/>
  <c r="D26" i="6"/>
  <c r="L26" i="6"/>
  <c r="I27" i="6"/>
  <c r="H42" i="6"/>
  <c r="E50" i="6"/>
  <c r="G52" i="6"/>
  <c r="G71" i="6"/>
  <c r="E70" i="6"/>
  <c r="E93" i="6"/>
  <c r="G91" i="6"/>
  <c r="H90" i="6"/>
  <c r="F101" i="4"/>
  <c r="F70" i="6"/>
  <c r="E83" i="4"/>
  <c r="F82" i="4"/>
  <c r="G81" i="4"/>
  <c r="H80" i="4"/>
  <c r="D104" i="4"/>
  <c r="H100" i="4"/>
  <c r="G104" i="4"/>
  <c r="H102" i="4"/>
  <c r="G26" i="4"/>
  <c r="E27" i="4"/>
  <c r="M27" i="4"/>
  <c r="D52" i="4"/>
  <c r="K50" i="4"/>
  <c r="G51" i="4"/>
  <c r="K51" i="4"/>
  <c r="I52" i="4"/>
  <c r="H25" i="6"/>
  <c r="D41" i="6"/>
  <c r="F51" i="6"/>
  <c r="N51" i="6"/>
  <c r="E69" i="6"/>
  <c r="F71" i="6"/>
  <c r="D70" i="6"/>
  <c r="D93" i="6"/>
  <c r="E92" i="6"/>
  <c r="F91" i="6"/>
  <c r="O91" i="6"/>
  <c r="G90" i="6"/>
  <c r="H91" i="6"/>
  <c r="E105" i="4"/>
  <c r="H89" i="6"/>
  <c r="D83" i="4"/>
  <c r="E82" i="4"/>
  <c r="F81" i="4"/>
  <c r="G80" i="4"/>
  <c r="D101" i="4"/>
  <c r="F103" i="4"/>
  <c r="G101" i="4"/>
  <c r="D25" i="4"/>
  <c r="J25" i="4"/>
  <c r="I25" i="6"/>
  <c r="K50" i="6"/>
  <c r="L52" i="6"/>
  <c r="H73" i="6"/>
  <c r="F72" i="6"/>
  <c r="E71" i="6"/>
  <c r="D92" i="6"/>
  <c r="E91" i="6"/>
  <c r="F90" i="6"/>
  <c r="G89" i="6"/>
  <c r="H92" i="6"/>
  <c r="H82" i="4"/>
  <c r="I51" i="6"/>
  <c r="D82" i="4"/>
  <c r="E81" i="4"/>
  <c r="F80" i="4"/>
  <c r="E104" i="4"/>
  <c r="F102" i="4"/>
  <c r="D26" i="4"/>
  <c r="I26" i="4"/>
  <c r="G27" i="4"/>
  <c r="D40" i="4"/>
  <c r="D51" i="4"/>
  <c r="J51" i="4"/>
  <c r="H52" i="4"/>
  <c r="J25" i="6"/>
  <c r="G26" i="6"/>
  <c r="D27" i="6"/>
  <c r="D52" i="6"/>
  <c r="F69" i="6"/>
  <c r="H74" i="6"/>
  <c r="G73" i="6"/>
  <c r="D71" i="6"/>
  <c r="E90" i="6"/>
  <c r="F89" i="6"/>
  <c r="D100" i="4"/>
  <c r="F93" i="6"/>
  <c r="D81" i="4"/>
  <c r="D105" i="4"/>
  <c r="H104" i="4"/>
  <c r="D27" i="4"/>
  <c r="H26" i="6"/>
  <c r="E27" i="6"/>
  <c r="M27" i="6"/>
  <c r="D42" i="6"/>
  <c r="G74" i="6"/>
  <c r="F73" i="6"/>
  <c r="D90" i="6"/>
  <c r="E89" i="6"/>
  <c r="H94" i="6"/>
  <c r="G105" i="4"/>
  <c r="P102" i="4"/>
  <c r="D25" i="6"/>
  <c r="L25" i="6"/>
  <c r="N91" i="6"/>
  <c r="O100" i="4"/>
  <c r="I72" i="6"/>
  <c r="K83" i="4"/>
  <c r="N101" i="4"/>
  <c r="K74" i="6"/>
  <c r="M91" i="6"/>
  <c r="K84" i="4"/>
  <c r="K81" i="4"/>
  <c r="K80" i="4"/>
  <c r="K85" i="4"/>
  <c r="I73" i="6"/>
  <c r="K82" i="4"/>
  <c r="Q102" i="4"/>
  <c r="P101" i="4"/>
  <c r="Q90" i="6"/>
  <c r="K69" i="6"/>
  <c r="J69" i="6"/>
  <c r="O102" i="4"/>
  <c r="Q101" i="4"/>
  <c r="K70" i="6"/>
  <c r="I94" i="6"/>
  <c r="O101" i="4"/>
  <c r="P100" i="4"/>
  <c r="K72" i="6"/>
  <c r="J72" i="6"/>
  <c r="M102" i="4"/>
  <c r="P90" i="6"/>
  <c r="P91" i="6"/>
  <c r="E86" i="4"/>
  <c r="I84" i="4"/>
  <c r="F86" i="4"/>
  <c r="I74" i="6"/>
  <c r="I83" i="4"/>
  <c r="I91" i="6"/>
  <c r="I82" i="4"/>
  <c r="I92" i="6"/>
  <c r="N102" i="4"/>
  <c r="G75" i="6"/>
  <c r="K71" i="6"/>
  <c r="K73" i="6"/>
  <c r="I85" i="4"/>
  <c r="I89" i="6"/>
  <c r="H75" i="6"/>
  <c r="D95" i="6"/>
  <c r="N90" i="6"/>
  <c r="G86" i="4"/>
  <c r="E106" i="4"/>
  <c r="N100" i="4"/>
  <c r="F95" i="6"/>
  <c r="O89" i="6"/>
  <c r="H106" i="4"/>
  <c r="Q100" i="4"/>
  <c r="I102" i="4"/>
  <c r="I104" i="4"/>
  <c r="H86" i="4"/>
  <c r="M100" i="4"/>
  <c r="I100" i="4"/>
  <c r="D106" i="4"/>
  <c r="N89" i="6"/>
  <c r="E95" i="6"/>
  <c r="Q91" i="6"/>
  <c r="G106" i="4"/>
  <c r="G95" i="6"/>
  <c r="P89" i="6"/>
  <c r="H95" i="6"/>
  <c r="Q89" i="6"/>
  <c r="I70" i="6"/>
  <c r="D75" i="6"/>
  <c r="I105" i="4"/>
  <c r="D86" i="4"/>
  <c r="I81" i="4"/>
  <c r="M89" i="6"/>
  <c r="I103" i="4"/>
  <c r="M90" i="6"/>
  <c r="I90" i="6"/>
  <c r="I101" i="4"/>
  <c r="M101" i="4"/>
  <c r="E75" i="6"/>
  <c r="I71" i="6"/>
  <c r="O90" i="6"/>
  <c r="F75" i="6"/>
  <c r="I93" i="6"/>
  <c r="F106" i="4"/>
  <c r="J83" i="4"/>
  <c r="J85" i="4"/>
  <c r="J82" i="4"/>
  <c r="J74" i="6"/>
  <c r="J73" i="6"/>
  <c r="J84" i="4"/>
  <c r="K86" i="4"/>
  <c r="J80" i="4"/>
  <c r="K75" i="6"/>
  <c r="I86" i="4"/>
  <c r="J71" i="6"/>
  <c r="J81" i="4"/>
  <c r="I75" i="6"/>
  <c r="J70" i="6"/>
  <c r="P4" i="10"/>
  <c r="AD4" i="10"/>
  <c r="AD5" i="10"/>
  <c r="P4" i="13"/>
  <c r="P5" i="13"/>
  <c r="P5" i="10"/>
</calcChain>
</file>

<file path=xl/sharedStrings.xml><?xml version="1.0" encoding="utf-8"?>
<sst xmlns="http://schemas.openxmlformats.org/spreadsheetml/2006/main" count="9435" uniqueCount="1927">
  <si>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</si>
  <si>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</si>
  <si>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</si>
  <si>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</si>
  <si>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</si>
  <si>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</si>
  <si>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</si>
  <si>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</si>
  <si>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</si>
  <si>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</si>
  <si>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</si>
  <si>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</si>
  <si>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</si>
  <si>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</si>
  <si>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</si>
  <si>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</si>
  <si>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</si>
  <si>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Secc1.2</t>
  </si>
  <si>
    <t>Secc5.3</t>
  </si>
  <si>
    <t>Secc5.4</t>
  </si>
  <si>
    <t>Secc5.4_6_TEXT</t>
  </si>
  <si>
    <t>Secc5.5</t>
  </si>
  <si>
    <t>Secc5.6</t>
  </si>
  <si>
    <t>Secc2.1_First Click</t>
  </si>
  <si>
    <t>Secc2.1_Last Click</t>
  </si>
  <si>
    <t>Secc2.1_Page Submit</t>
  </si>
  <si>
    <t>Secc2.1_Click Count</t>
  </si>
  <si>
    <t>Secc2.3</t>
  </si>
  <si>
    <t>Secc2.4</t>
  </si>
  <si>
    <t>Secc3.1_First Click</t>
  </si>
  <si>
    <t>Secc3.1_Last Click</t>
  </si>
  <si>
    <t>Secc3.1_Page Submit</t>
  </si>
  <si>
    <t>Secc3.1_Click Count</t>
  </si>
  <si>
    <t>Secc3.3</t>
  </si>
  <si>
    <t>Secc3.4</t>
  </si>
  <si>
    <t>Q69_First Click</t>
  </si>
  <si>
    <t>Q69_Last Click</t>
  </si>
  <si>
    <t>Q69_Page Submit</t>
  </si>
  <si>
    <t>Q69_Click Count</t>
  </si>
  <si>
    <t>Secc3.6</t>
  </si>
  <si>
    <t>Secc3.7</t>
  </si>
  <si>
    <t>Q81_First Click</t>
  </si>
  <si>
    <t>Q81_Last Click</t>
  </si>
  <si>
    <t>Q81_Page Submit</t>
  </si>
  <si>
    <t>Q81_Click Count</t>
  </si>
  <si>
    <t>Secc3.9</t>
  </si>
  <si>
    <t>Q85</t>
  </si>
  <si>
    <t>Secc3.10</t>
  </si>
  <si>
    <t>Q73_First Click</t>
  </si>
  <si>
    <t>Q73_Last Click</t>
  </si>
  <si>
    <t>Q73_Page Submit</t>
  </si>
  <si>
    <t>Q73_Click Count</t>
  </si>
  <si>
    <t>Secc3.12</t>
  </si>
  <si>
    <t>Secc3.13</t>
  </si>
  <si>
    <t>Q82_First Click</t>
  </si>
  <si>
    <t>Q82_Last Click</t>
  </si>
  <si>
    <t>Q82_Page Submit</t>
  </si>
  <si>
    <t>Q82_Click Count</t>
  </si>
  <si>
    <t>Secc3.15</t>
  </si>
  <si>
    <t>Secc3.16</t>
  </si>
  <si>
    <t>Q83_First Click</t>
  </si>
  <si>
    <t>Q83_Last Click</t>
  </si>
  <si>
    <t>Q83_Page Submit</t>
  </si>
  <si>
    <t>Q83_Click Count</t>
  </si>
  <si>
    <t>Secc3.18</t>
  </si>
  <si>
    <t>Secc3.19</t>
  </si>
  <si>
    <t>Q84_First Click</t>
  </si>
  <si>
    <t>Q84_Last Click</t>
  </si>
  <si>
    <t>Q84_Page Submit</t>
  </si>
  <si>
    <t>Q84_Click Count</t>
  </si>
  <si>
    <t>Secc3.21</t>
  </si>
  <si>
    <t>Q86</t>
  </si>
  <si>
    <t>Secc3.22</t>
  </si>
  <si>
    <t>Q95_First Click</t>
  </si>
  <si>
    <t>Q95_Last Click</t>
  </si>
  <si>
    <t>Q95_Page Submit</t>
  </si>
  <si>
    <t>Q95_Click Count</t>
  </si>
  <si>
    <t>Q87</t>
  </si>
  <si>
    <t>Q87_2_TEXT</t>
  </si>
  <si>
    <t>Secc3.24</t>
  </si>
  <si>
    <t>Secc3.25</t>
  </si>
  <si>
    <t>Q86_First Click</t>
  </si>
  <si>
    <t>Q86_Last Click</t>
  </si>
  <si>
    <t>Q86_Page Submit</t>
  </si>
  <si>
    <t>Q86_Click Count</t>
  </si>
  <si>
    <t>Q89</t>
  </si>
  <si>
    <t>Q88</t>
  </si>
  <si>
    <t>Secc3.28</t>
  </si>
  <si>
    <t>Q87_First Click</t>
  </si>
  <si>
    <t>Q87_Last Click</t>
  </si>
  <si>
    <t>Q87_Page Submit</t>
  </si>
  <si>
    <t>Q87_Click Count</t>
  </si>
  <si>
    <t>Secc3.30</t>
  </si>
  <si>
    <t>Q84</t>
  </si>
  <si>
    <t>Q84_1_TEXT</t>
  </si>
  <si>
    <t>Secc3.31</t>
  </si>
  <si>
    <t>Q92_1</t>
  </si>
  <si>
    <t>Q92_2</t>
  </si>
  <si>
    <t>Q92_3</t>
  </si>
  <si>
    <t>Q92_4</t>
  </si>
  <si>
    <t>Secc7.2_1</t>
  </si>
  <si>
    <t>Secc7.2_3</t>
  </si>
  <si>
    <t>Q93_2</t>
  </si>
  <si>
    <t>Q93_4</t>
  </si>
  <si>
    <t>Secc7.3</t>
  </si>
  <si>
    <t>Secc7.3_1_TEXT</t>
  </si>
  <si>
    <t>Secc7.4</t>
  </si>
  <si>
    <t>Secc7.4_1_TEXT</t>
  </si>
  <si>
    <t>Secc7.5</t>
  </si>
  <si>
    <t>Secc7.5_2_TEXT</t>
  </si>
  <si>
    <t>Secc7.6</t>
  </si>
  <si>
    <t>Secc7.6_1_TEXT</t>
  </si>
  <si>
    <t>Secc7.6_2_TEXT</t>
  </si>
  <si>
    <t>Secc7.6_3_TEXT</t>
  </si>
  <si>
    <t>Secc8.1</t>
  </si>
  <si>
    <t>Secc8.2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</si>
  <si>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</si>
  <si>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</si>
  <si>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</si>
  <si>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</si>
  <si>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</si>
  <si>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</si>
  <si>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</si>
  <si>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</si>
  <si>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</si>
  <si>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</si>
  <si>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</si>
  <si>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</si>
  <si>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</si>
  <si>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</si>
  <si>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1. Nivel de formación actual</t>
  </si>
  <si>
    <t>2. Profesión/Área de estudio - Selected Choice</t>
  </si>
  <si>
    <t>2. Profesión/Área de estudio - Otra - Texto</t>
  </si>
  <si>
    <t>3. Experiencia (en años) utilizando documentos/plantillas de especificación de casos de uso</t>
  </si>
  <si>
    <t>4. Experiencia (en años) utilizando BPMN</t>
  </si>
  <si>
    <t>Timing - Primer clic</t>
  </si>
  <si>
    <t>Timing - Último clic</t>
  </si>
  <si>
    <t>Timing - Envío de página</t>
  </si>
  <si>
    <t>Timing - Recuento de clics</t>
  </si>
  <si>
    <t>Artefacto(s) donde encontró la respuesta:</t>
  </si>
  <si>
    <t>Respuesta.   (puede seleccionar varias respuestas)</t>
  </si>
  <si>
    <t>16. Por favor seleccione la escala que mejor se aproxime a su opinión de cada una de las siguientes afirmaciones: - El uso de la notación BPMN en el diagrama que le fue suministrado es correcto.</t>
  </si>
  <si>
    <t>16. Por favor seleccione la escala que mejor se aproxime a su opinión de cada una de las siguientes afirmaciones: - Los casos de uso suministrados no tienen errores desde el punto de vista de las reglas generales de especificación de casos de uso.</t>
  </si>
  <si>
    <t>16. Por favor seleccione la escala que mejor se aproxime a su opinión de cada una de las siguientes afirmaciones: - El BPMN suministrado es fácil de entender.</t>
  </si>
  <si>
    <t>16. Por favor seleccione la escala que mejor se aproxime a su opinión de cada una de las siguientes afirmaciones: - La especificación de caso de uso es fácil de entender.</t>
  </si>
  <si>
    <t>17. Considera que alguna parte o sección en el BPMN es confusa (difícil de entender)? Si es así, por favor descríbala a continuación. - Selected Choice</t>
  </si>
  <si>
    <t>17. Considera que alguna parte o sección en el BPMN es confusa (difícil de entender)? Si es así, por favor descríbala a continuación. - Si - Texto</t>
  </si>
  <si>
    <t>18. Considera que alguna parte o sección en los casos de uso es confusa (difícil de entender)? Si es así, por favor descríbala a continuación. - Selected Choice</t>
  </si>
  <si>
    <t>18. Considera que alguna parte o sección en los casos de uso es confusa (difícil de entender)? Si es así, por favor descríbala a continuación. - Si - Texto</t>
  </si>
  <si>
    <t>19. ¿Considera que la información suministrada en los documentos es suficiente para implementar el sistema descrito?  Si le parece que no, por favor describa qué le haría falta. - Selected Choice</t>
  </si>
  <si>
    <t>19. ¿Considera que la información suministrada en los documentos es suficiente para implementar el sistema descrito?  Si le parece que no, por favor describa qué le haría falta. - No - Texto</t>
  </si>
  <si>
    <t>20. En su opinión, cuál de los artefactos (BPMN, casos de uso, ambos) aporta más a la hora de entender los requerimientos del sistema? Por favor explique sus razones. - Selected Choice</t>
  </si>
  <si>
    <t>20. En su opinión, cuál de los artefactos (BPMN, casos de uso, ambos) aporta más a la hora de entender los requerimientos del sistema? Por favor explique sus razones. - BPMN - Texto</t>
  </si>
  <si>
    <t>20. En su opinión, cuál de los artefactos (BPMN, casos de uso, ambos) aporta más a la hora de entender los requerimientos del sistema? Por favor explique sus razones. - Especificación de casos de uso - Texto</t>
  </si>
  <si>
    <t>20. En su opinión, cuál de los artefactos (BPMN, casos de uso, ambos) aporta más a la hora de entender los requerimientos del sistema? Por favor explique sus razones. - Ambos - Texto</t>
  </si>
  <si>
    <t>Envío de Audios.  Por favor siga las siguientes indicaciones para la entrega de los audios del ejercicio.        	En el explorador de archivos, ubique la carpeta que creo al principio y donde dejó los audios de la sección ii. 	Empaquete la carpeta y póngale el nombre que se le suministró junto con el código de la encuesta.  	Abra en una nueva ventana la carpeta que encuentra en este enlace de GoogleDrive.  	Autentíquese con una cuenta de gmail. (ícono de cuenta arriba a la derecha) 	Busque la opción "subir archivos" o "upload files" y suba el empaquetado.   	Una vez que el archivo haya subido, por favor copie el enlace del archivo (Debe ubicarse sobre el archivo que acaba de subir y con botón derecho del mouse busca "obtener enlace" )  	Pegue (ctrl-v) el enlace anterior en el siguiente campo de la encuesta.</t>
  </si>
  <si>
    <t>Observaciones.  Si creó el documento "observaciones.docx" que se le sugirió al principio, por favor copie el texto que escribió y péguelo en el siguiente campo de la encuesta. Si lo desea puede agregar más comentarios. Si no registró comentarios y desea hacer alguno, puede escribirlo en el campo siguiente.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</si>
  <si>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</si>
  <si>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</si>
  <si>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</si>
  <si>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</si>
  <si>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</si>
  <si>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</si>
  <si>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</si>
  <si>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</si>
  <si>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</si>
  <si>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</si>
  <si>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</si>
  <si>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</si>
  <si>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</si>
  <si>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</si>
  <si>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</si>
  <si>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</si>
  <si>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</si>
  <si>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{"ImportId":"QID222_TEXT"}</t>
  </si>
  <si>
    <t>{"ImportId":"QID123275835"}</t>
  </si>
  <si>
    <t>{"ImportId":"QID123275846"}</t>
  </si>
  <si>
    <t>{"ImportId":"QID123275846_6_TEXT"}</t>
  </si>
  <si>
    <t>{"ImportId":"QID123275854"}</t>
  </si>
  <si>
    <t>{"ImportId":"QID123275862"}</t>
  </si>
  <si>
    <t>{"ImportId":"QID232_FIRST_CLICK"}</t>
  </si>
  <si>
    <t>{"ImportId":"QID232_LAST_CLICK"}</t>
  </si>
  <si>
    <t>{"ImportId":"QID232_PAGE_SUBMIT"}</t>
  </si>
  <si>
    <t>{"ImportId":"QID232_CLICK_COUNT"}</t>
  </si>
  <si>
    <t>{"ImportId":"QID196_TEXT"}</t>
  </si>
  <si>
    <t>{"ImportId":"QID197_TEXT"}</t>
  </si>
  <si>
    <t>{"ImportId":"QID221_FIRST_CLICK"}</t>
  </si>
  <si>
    <t>{"ImportId":"QID221_LAST_CLICK"}</t>
  </si>
  <si>
    <t>{"ImportId":"QID221_PAGE_SUBMIT"}</t>
  </si>
  <si>
    <t>{"ImportId":"QID221_CLICK_COUNT"}</t>
  </si>
  <si>
    <t>{"ImportId":"QID198_TEXT"}</t>
  </si>
  <si>
    <t>{"ImportId":"QID199_TEXT"}</t>
  </si>
  <si>
    <t>{"ImportId":"QID238_FIRST_CLICK"}</t>
  </si>
  <si>
    <t>{"ImportId":"QID238_LAST_CLICK"}</t>
  </si>
  <si>
    <t>{"ImportId":"QID238_PAGE_SUBMIT"}</t>
  </si>
  <si>
    <t>{"ImportId":"QID238_CLICK_COUNT"}</t>
  </si>
  <si>
    <t>{"ImportId":"QID202_TEXT"}</t>
  </si>
  <si>
    <t>{"ImportId":"QID203_TEXT"}</t>
  </si>
  <si>
    <t>{"ImportId":"QID249_FIRST_CLICK"}</t>
  </si>
  <si>
    <t>{"ImportId":"QID249_LAST_CLICK"}</t>
  </si>
  <si>
    <t>{"ImportId":"QID249_PAGE_SUBMIT"}</t>
  </si>
  <si>
    <t>{"ImportId":"QID249_CLICK_COUNT"}</t>
  </si>
  <si>
    <t>{"ImportId":"QID200"}</t>
  </si>
  <si>
    <t>{"ImportId":"QID268_TEXT"}</t>
  </si>
  <si>
    <t>{"ImportId":"QID201_TEXT"}</t>
  </si>
  <si>
    <t>{"ImportId":"QID241_FIRST_CLICK"}</t>
  </si>
  <si>
    <t>{"ImportId":"QID241_LAST_CLICK"}</t>
  </si>
  <si>
    <t>{"ImportId":"QID241_PAGE_SUBMIT"}</t>
  </si>
  <si>
    <t>{"ImportId":"QID241_CLICK_COUNT"}</t>
  </si>
  <si>
    <t>{"ImportId":"QID204_TEXT"}</t>
  </si>
  <si>
    <t>{"ImportId":"QID205_TEXT"}</t>
  </si>
  <si>
    <t>{"ImportId":"QID250_FIRST_CLICK"}</t>
  </si>
  <si>
    <t>{"ImportId":"QID250_LAST_CLICK"}</t>
  </si>
  <si>
    <t>{"ImportId":"QID250_PAGE_SUBMIT"}</t>
  </si>
  <si>
    <t>{"ImportId":"QID250_CLICK_COUNT"}</t>
  </si>
  <si>
    <t>{"ImportId":"QID206_TEXT"}</t>
  </si>
  <si>
    <t>{"ImportId":"QID207_TEXT"}</t>
  </si>
  <si>
    <t>{"ImportId":"QID251_FIRST_CLICK"}</t>
  </si>
  <si>
    <t>{"ImportId":"QID251_LAST_CLICK"}</t>
  </si>
  <si>
    <t>{"ImportId":"QID251_PAGE_SUBMIT"}</t>
  </si>
  <si>
    <t>{"ImportId":"QID251_CLICK_COUNT"}</t>
  </si>
  <si>
    <t>{"ImportId":"QID210_TEXT"}</t>
  </si>
  <si>
    <t>{"ImportId":"QID211_TEXT"}</t>
  </si>
  <si>
    <t>{"ImportId":"QID252_FIRST_CLICK"}</t>
  </si>
  <si>
    <t>{"ImportId":"QID252_LAST_CLICK"}</t>
  </si>
  <si>
    <t>{"ImportId":"QID252_PAGE_SUBMIT"}</t>
  </si>
  <si>
    <t>{"ImportId":"QID252_CLICK_COUNT"}</t>
  </si>
  <si>
    <t>{"ImportId":"QID216"}</t>
  </si>
  <si>
    <t>{"ImportId":"QID271_TEXT"}</t>
  </si>
  <si>
    <t>{"ImportId":"QID218_TEXT"}</t>
  </si>
  <si>
    <t>{"ImportId":"QID280_FIRST_CLICK"}</t>
  </si>
  <si>
    <t>{"ImportId":"QID280_LAST_CLICK"}</t>
  </si>
  <si>
    <t>{"ImportId":"QID280_PAGE_SUBMIT"}</t>
  </si>
  <si>
    <t>{"ImportId":"QID280_CLICK_COUNT"}</t>
  </si>
  <si>
    <t>{"ImportId":"QID272"}</t>
  </si>
  <si>
    <t>{"ImportId":"QID272_2_TEXT"}</t>
  </si>
  <si>
    <t>{"ImportId":"QID208_TEXT"}</t>
  </si>
  <si>
    <t>{"ImportId":"QID209_TEXT"}</t>
  </si>
  <si>
    <t>{"ImportId":"QID254_FIRST_CLICK"}</t>
  </si>
  <si>
    <t>{"ImportId":"QID254_LAST_CLICK"}</t>
  </si>
  <si>
    <t>{"ImportId":"QID254_PAGE_SUBMIT"}</t>
  </si>
  <si>
    <t>{"ImportId":"QID254_CLICK_COUNT"}</t>
  </si>
  <si>
    <t>{"ImportId":"QID273"}</t>
  </si>
  <si>
    <t>{"ImportId":"QID274_TEXT"}</t>
  </si>
  <si>
    <t>{"ImportId":"QID213_TEXT"}</t>
  </si>
  <si>
    <t>{"ImportId":"QID255_FIRST_CLICK"}</t>
  </si>
  <si>
    <t>{"ImportId":"QID255_LAST_CLICK"}</t>
  </si>
  <si>
    <t>{"ImportId":"QID255_PAGE_SUBMIT"}</t>
  </si>
  <si>
    <t>{"ImportId":"QID255_CLICK_COUNT"}</t>
  </si>
  <si>
    <t>{"ImportId":"QID219"}</t>
  </si>
  <si>
    <t>{"ImportId":"QID267"}</t>
  </si>
  <si>
    <t>{"ImportId":"QID267_1_TEXT"}</t>
  </si>
  <si>
    <t>{"ImportId":"QID220_TEXT"}</t>
  </si>
  <si>
    <t>{"ImportId":"QID277_1"}</t>
  </si>
  <si>
    <t>{"ImportId":"QID277_2"}</t>
  </si>
  <si>
    <t>{"ImportId":"QID277_3"}</t>
  </si>
  <si>
    <t>{"ImportId":"QID277_4"}</t>
  </si>
  <si>
    <t>{"ImportId":"QID123275872_1"}</t>
  </si>
  <si>
    <t>{"ImportId":"QID123275872_3"}</t>
  </si>
  <si>
    <t>{"ImportId":"QID278_2"}</t>
  </si>
  <si>
    <t>{"ImportId":"QID278_4"}</t>
  </si>
  <si>
    <t>{"ImportId":"QID123275833"}</t>
  </si>
  <si>
    <t>{"ImportId":"QID123275833_1_TEXT"}</t>
  </si>
  <si>
    <t>{"ImportId":"QID123275840"}</t>
  </si>
  <si>
    <t>{"ImportId":"QID123275840_1_TEXT"}</t>
  </si>
  <si>
    <t>{"ImportId":"QID123275834"}</t>
  </si>
  <si>
    <t>{"ImportId":"QID123275834_2_TEXT"}</t>
  </si>
  <si>
    <t>{"ImportId":"QID123275852"}</t>
  </si>
  <si>
    <t>{"ImportId":"QID123275852_1_TEXT"}</t>
  </si>
  <si>
    <t>{"ImportId":"QID123275852_2_TEXT"}</t>
  </si>
  <si>
    <t>{"ImportId":"QID123275852_3_TEXT"}</t>
  </si>
  <si>
    <t>{"ImportId":"QID123275881_TEXT"}</t>
  </si>
  <si>
    <t>{"ImportId":"QID123275882_TEXT"}</t>
  </si>
  <si>
    <t>Imported</t>
  </si>
  <si>
    <t>168.176.239.35</t>
  </si>
  <si>
    <t>R_5z3a5fjOG4Q0Z5X</t>
  </si>
  <si>
    <t>anonymous</t>
  </si>
  <si>
    <t>ES</t>
  </si>
  <si>
    <t>PBC</t>
  </si>
  <si>
    <t>Bachillerato</t>
  </si>
  <si>
    <t>Ingeniería de Sistemas</t>
  </si>
  <si>
    <t>No tiene experiencia</t>
  </si>
  <si>
    <t>Cajero</t>
  </si>
  <si>
    <t>Modelo BPMN</t>
  </si>
  <si>
    <t>Actualizar inventario</t>
  </si>
  <si>
    <t>Diagrama BPMN</t>
  </si>
  <si>
    <t>NS</t>
  </si>
  <si>
    <t>El cliente y el cajero</t>
  </si>
  <si>
    <t>Casos de uso</t>
  </si>
  <si>
    <t>Se ha realizado una compra, que ya se pago y se envió al sistema externo</t>
  </si>
  <si>
    <t>Si es por efectivo, devolver la vueltas, si es por tarjeta de crédito, pide al cliente ingresar su información.</t>
  </si>
  <si>
    <t>Caso de estudio</t>
  </si>
  <si>
    <t>El cajero informa al cliente el monto a pagar, este paga y luego se registra el pago en el pvd</t>
  </si>
  <si>
    <t>BPMN</t>
  </si>
  <si>
    <t>El cajero informa al cliente la falta de comunicación</t>
  </si>
  <si>
    <t>1. El cajero registra el valor del efectivo en el sistemas 2. El sistema calcula el valor a devolver 3. El sistema abre la caja de efectivo 4. El cajero entrega al cliente su cambio</t>
  </si>
  <si>
    <t>Si</t>
  </si>
  <si>
    <t>El cajero envía una solicitud de descuento e ingresa la identificación del cliente, luego el sistema presenta un total de descuento basado en las reglas de descuento</t>
  </si>
  <si>
    <t>Ligeramente de acuerdo</t>
  </si>
  <si>
    <t>Ni de acuerdo ni en desacuerdo</t>
  </si>
  <si>
    <t>No</t>
  </si>
  <si>
    <t>No especifica claramente como se debe hacer el manejo del inventario y las facturas</t>
  </si>
  <si>
    <t>Especificación de casos de uso</t>
  </si>
  <si>
    <t>Ofrece una diagrama fácil de entender y también especifica mas detalladamente cada tarea del proceso,</t>
  </si>
  <si>
    <t>https://drive.google.com/open?id=1FfsGqyI0XiiJ0C_Gn_KVV5o3EF9x5-JK</t>
  </si>
  <si>
    <t>El espacio no es adecuado para registrar el audio.</t>
  </si>
  <si>
    <t>R_2aSzefXMrh6CgeN</t>
  </si>
  <si>
    <t>FB</t>
  </si>
  <si>
    <t>Menor o igual a 1 año</t>
  </si>
  <si>
    <t>Radicar una solicitud de préstamo donde previamente buscaron toda la información pertinente para radicar de dicho formulario en la pagina web como se presenta en el diagrama de BPMN que solicitan escanear.</t>
  </si>
  <si>
    <t>BPMN, Documento pdf</t>
  </si>
  <si>
    <t>El analista de credito</t>
  </si>
  <si>
    <t>FMSG-Caso de Estudio.pdf, modelo BPMN</t>
  </si>
  <si>
    <t>Pareja, Fundacion MSG, tal vez (vendedor y supernotariado)</t>
  </si>
  <si>
    <t>FMSG-Caso de Estudio.pdf</t>
  </si>
  <si>
    <t>Verdadero</t>
  </si>
  <si>
    <t>Se registran los resultados y si es de carácter positivo(se actualizaran fondos) e informara para iniciar los papeleos de carácter legal</t>
  </si>
  <si>
    <t>Aprobada e instrucciones de legalizacion Rechazada y razones Error en soportes Anulacion</t>
  </si>
  <si>
    <t>Se actualizaran datos de fondos disponibles en caso de ser aprobado y también se comenzara la solicitud de cuota fija de cobro y luego el reporte de aceptación e inicio de instrucciones de legalización. En caso de negarlo se reporta las razones de dicha respuesta</t>
  </si>
  <si>
    <t>15 días</t>
  </si>
  <si>
    <t>Se actualizaran los datos de los fondos disponibles</t>
  </si>
  <si>
    <t>La pareja,El sistema</t>
  </si>
  <si>
    <t>Muy de acuerdo</t>
  </si>
  <si>
    <t>Lamentablemente no grabe audios</t>
  </si>
  <si>
    <t>Con estos puntos enunciados se pueden sacar las características clave del proceso de negocio  Apoyar matrimonios de jóvenes Créditos hipotecarios 100% valor casa Casa de bajo costo No tiene cuota inicial  Tiene cuotas fijas  Reglas  Matrimonio entre 1-10 Ambas partes del matrimonio empleo de tiempo completo mínimo 1 año El inmueble es menor al promedio de los 12 meses del sector El valor de cuota excede 28% ingresos pareja (cuota sale de 90% de valor casa, tasa fija y plazo de 30 años) Ahorros de pareja son inferiores al 10% valor casa La fundación tiene fondos para compra   La documentación tiene que tener soportes, si no está completa se informa a la pareja y tienen 15 días calendáricos para solucionar problema  Si no se subsana los problemas se elimina solicitud  Si es aprobada analista de crédito envía a comité de crédito, se informa resultado a pareja  Posteriormente se informan instrucciones de legalización y desembolso a vendedor  Para saber si fundación puede aprobar créditos: (Ingresos estimados inversores/12)-(estimado anual gastos sostenimiento/12)+(estimado pagos cuotas del mes)  En el modelo BPMN se puede ver que: La pareja tiene que radicar la solicitud al mismo tiempo que recopila los soportes y los escanea, lo cual muestra que el formulario es vía web.  Diferente al texto del caso de estudio se muestra que es lo que hace el proceso después de aprobar o rechazar las solicitudes. En caso de ser aprobadas se muestra que la base de datos de los fondos de la fundación se actualizara, más en el caso de estudio hacen referencia a que pasa en para la realización de la cuota fija de pago. Como adicional en el diagrama BPMN se puede notar las acciones a tomar si se llegan a negar las solicitudes, más en el ninguno de los 2 documentos encontrados realizan una especificación de las acciones que puede tomar la pareja por si desea realizar una re-solicitud.</t>
  </si>
  <si>
    <t>168.176.239.36</t>
  </si>
  <si>
    <t>R_5c1Ak2Xj2e5gY6N</t>
  </si>
  <si>
    <t>FC</t>
  </si>
  <si>
    <t>Menor o igual a 2 años</t>
  </si>
  <si>
    <t>La pareja debe tener un usuario de ingreso al sistema. La pareja se autentica. La pareja selecciona solicitar crédito. La pareja diligencia el formulario. La pareja selecciona la opción guardar. La pareja adjunta un soporte. La pareja selecciona la opción Enviar.</t>
  </si>
  <si>
    <t>FMSG-Especificación de Casos de Uso</t>
  </si>
  <si>
    <t>El analista de crédito. Revisa la información de la solicitud y contrastarla con los soportes, de forma que se pueda decidir si se envía a comité de crédito para su estudio o se devuelve a la pareja.</t>
  </si>
  <si>
    <t>FMSG-Caso de Estudio, FMSG-Especificación de Casos de Uso</t>
  </si>
  <si>
    <t>Pareja. Analista de crédito.</t>
  </si>
  <si>
    <t>Falso</t>
  </si>
  <si>
    <t>FMSG-Caso de Estudio</t>
  </si>
  <si>
    <t>El analista selecciona enviar a comité de crédito. El sistema envía un mensaje al área de comté de crédito. El sistema sistema retira la solicitud de la consulta de solicitudes validadas satisfactoriamente. El sistema agrega la solicitud a la consulta de solicitudes para comité de crédito.</t>
  </si>
  <si>
    <t>Rechazado. Aprobado.</t>
  </si>
  <si>
    <t>El sistema agrega la solicitud a la consulta de solicitudes validadas satisfactoriamente o a la consulta de solicitudes con error en soporte.  Si se consulta la solicitud: El analista selecciona enviar a comité de crédito. El sistema envía un mensaje al área de comté de crédito. El sistema sistema retira la solicitud de la consulta de solicitudes validadas satisfactoriamente. El sistema agrega la solicitud a la consulta de solicitudes para comité de crédito.  Si se notifica de error. El analista selecciona una solicitud validada para notificar error en soportes. El analista selecciona notificar a pareja. El sistema envía un mensaje a la pareja. El sistema sistema retira la solicitud de la consulta de solicitudes validadas para notificar error en soportes. El sistema agrega la solicitud a la consulta de solicitudes pendientes de subsanar error en soportes.</t>
  </si>
  <si>
    <t>Para que una solicitud sea aprobaba la fundación debe tener créditos disponibles.</t>
  </si>
  <si>
    <t>El comité de crédito,El sistema</t>
  </si>
  <si>
    <t>https://drive.google.com/drive/folders/13O-Kvn0KtqjEmerOJB3CIbcIFQOiVbmH</t>
  </si>
  <si>
    <t>R_bJbKGazVb9JS3GJ</t>
  </si>
  <si>
    <t>PB</t>
  </si>
  <si>
    <t>El Cajero es quien genera la factura de venta</t>
  </si>
  <si>
    <t>Se imprime un recibo de pago; si el pago se realizo con tarjeta de Credito se le solicita al cliente la firma del comprobante.</t>
  </si>
  <si>
    <t>Definición de requerimientos</t>
  </si>
  <si>
    <t>Por medio de su codigo de barras registrado en su sistema de catalogo</t>
  </si>
  <si>
    <t>definición de requerimientos</t>
  </si>
  <si>
    <t>Los cajeros son los que interactuan con el sistema de manera directa.</t>
  </si>
  <si>
    <t>definicion de requerimientos y Modelo BPMN</t>
  </si>
  <si>
    <t>La factura se imprime luego de haber registrado un pago exitoso, luego de actualizar el inventario</t>
  </si>
  <si>
    <t>definición de requerimientos y modelo BPMN</t>
  </si>
  <si>
    <t>Si la copra se realizo usando efectivo, el cajero debe dar las vueltas y entregar la facctura; en caso de ser con tarjeta de credito, debe esperar la confirmación de autorización y registrar el pago, solicitar la firma del cliente y entregar la factura</t>
  </si>
  <si>
    <t>modelo BPMN</t>
  </si>
  <si>
    <t>Se deben pasar los articulos al cajero quíen lo registrara en el sistema, usando su códifgo de barras</t>
  </si>
  <si>
    <t>definición requerimientos y modelo BPMN</t>
  </si>
  <si>
    <t>Si es con efectivo, el cajero ingresa el monto recibido y el sistema presenta el valor a devolver y abre el cajón de efectivo. El cajero deposita dinero en efectivo y entrega las vueltas al cliente. Enseguida, el sistema registra el pago en efectivo.</t>
  </si>
  <si>
    <t>definicion de requerimientos</t>
  </si>
  <si>
    <t>En el cado donde el servicio de autorización de pago con TC no funciona, el cajero deberia solicitar ayuda por medio del sistema, pues no se contempla una ruta alterna.</t>
  </si>
  <si>
    <t>Definicion de requerimientos y Modelo BPMN</t>
  </si>
  <si>
    <t>el cajero debe entregar al cliente el monto que el sistema le indica.</t>
  </si>
  <si>
    <t>Definición de requerimientos y modelo BPMN</t>
  </si>
  <si>
    <t>Caminos alternos; por ejemplo si el servicio de autorizacion de credito falla no se especifica que hacer</t>
  </si>
  <si>
    <t>https://drive.google.com/open?id=1uxMLSFObW0J9LQN1fH36yrJTJeAYAgXG</t>
  </si>
  <si>
    <t>R_cImtCDkOMQls2nr</t>
  </si>
  <si>
    <t>FBC</t>
  </si>
  <si>
    <t>Una pareja debe recopilar soportes, y adjuntarlos a un formulario diligenciado para subir al sistema.</t>
  </si>
  <si>
    <t>FMSG-Especificación de casos de uso.pdf</t>
  </si>
  <si>
    <t>El analista valida los soportes de la solicitud</t>
  </si>
  <si>
    <t>FMSG- Especificacion de casos de uso.pdf</t>
  </si>
  <si>
    <t>Pareja, Analista de crédito y Reloj</t>
  </si>
  <si>
    <t>FMSG-Especificacion de casos de uso</t>
  </si>
  <si>
    <t>El sistema envia una solicitud de credito valida al comite, luego, dado que el comite la apruebe, el sistema pasa la solicitud a 'validadas satisfactoriamente'</t>
  </si>
  <si>
    <t>Especificacion de casos de uso</t>
  </si>
  <si>
    <t>La solicitud puede ser aprobada, en caso que cumpla todos los requisitos; o negada, en caso de que el analista decida no aprobarla</t>
  </si>
  <si>
    <t>El sistema espera a que la solicitud sea aprobada por el analista, luego marca la solicitud como aprobada, informa las instrucciones de legalización a la pareja y actualiza el saldo disponible para compras de vivienda.</t>
  </si>
  <si>
    <t>Especificacion casos de uso</t>
  </si>
  <si>
    <t>Una solicitud de credito solo puede aprobarse si hay suficientes fondos</t>
  </si>
  <si>
    <t>Anular solicitud tras 15 dias no lo realiza la pareja</t>
  </si>
  <si>
    <t>El escenario 15 de gestionar credito es erroneo</t>
  </si>
  <si>
    <t>Mayor especificidad</t>
  </si>
  <si>
    <t>Pendiente subir</t>
  </si>
  <si>
    <t>168.176.239.32</t>
  </si>
  <si>
    <t>R_9vH6UknBQBdUyOh</t>
  </si>
  <si>
    <t>PC</t>
  </si>
  <si>
    <t>Título profesional</t>
  </si>
  <si>
    <t>Ingeniería Industrial</t>
  </si>
  <si>
    <t>El punto de venta, por orden del vendedor.</t>
  </si>
  <si>
    <t>especificaciones de caso</t>
  </si>
  <si>
    <t>se imprime recibo, y se envia señal al inventario</t>
  </si>
  <si>
    <t>en ambos documentos</t>
  </si>
  <si>
    <t>Por medio del codigo de barras, mostrando el nombre y el precio</t>
  </si>
  <si>
    <t>en el documento sistema punto de venta</t>
  </si>
  <si>
    <t>Cliente, el sistema de inventario, el cajero, catalogo, autorizacion de pagos</t>
  </si>
  <si>
    <t>en el documento de especificacion de caso de uso</t>
  </si>
  <si>
    <t>cuando el cliente paga y si es el caso de ser por tarjeta espererar la autorizacion del pago, ademas de enviar la actualizacion al sistrema de inventario</t>
  </si>
  <si>
    <t>documento de especificacion de caso de uso</t>
  </si>
  <si>
    <t>El cajero inicia una nueva venta</t>
  </si>
  <si>
    <t>NINGUNO</t>
  </si>
  <si>
    <t>Si punto de venta es igual a caja, entonces el sistema inicia una nueva venta, y empieza leyendo el codigo de barras de los productos que quiero comprar</t>
  </si>
  <si>
    <t>Documento caso de estudio y en especificaciones tambien</t>
  </si>
  <si>
    <t>El cajero ingresa el valor con el que se pagó y el sistema muestra el valor a devolver segun sea el caso, abre la caja de efectivo , el cajero entrega las devueltas. y despues imprime el recibo y envia señal al sistema de inventarios</t>
  </si>
  <si>
    <t>especificaciones del caso</t>
  </si>
  <si>
    <t>Forma alternativa de pagar o cancelar la venta e imprime el cupon de descuento</t>
  </si>
  <si>
    <t>El sistema da el valor a devolver y abre el cajon del efectivo</t>
  </si>
  <si>
    <t>documento caso de estudio</t>
  </si>
  <si>
    <t>docuemento caso de estudio</t>
  </si>
  <si>
    <t>PENDIENTE DE ENVIO</t>
  </si>
  <si>
    <t>R_d5Op8JVQHbXw0n3</t>
  </si>
  <si>
    <t>para enviar la solicitud de crédito, que es la primera parte del proceso, la pareja debe llenar un formulario, recopilar los soportes y escanear los documentos para luego enviarlos al analista de crédito.</t>
  </si>
  <si>
    <t>Quien valida los soportes es el analista de crédito</t>
  </si>
  <si>
    <t>Caso de Estudio</t>
  </si>
  <si>
    <t>Los usuarios del sistema son matrimonios jóvenes que quieran adquirir vivienda propia, y cuyo matrimonio este entre 1 y 10 años, ambos empleados de tiempo completo y los otros requisitos descritos en el caso de estudio</t>
  </si>
  <si>
    <t>Una vez que es enviada al comité, se registra el resultado del comité, y entonces, si es negado, se le notifica a la pareja y finaliza el proceso, en caso de que sea aprobada, se actualizan que fondos hay disponibles y luego se le notifica la aprobación a la pareja también.</t>
  </si>
  <si>
    <t>'- Si el formulario contiene errores y no se envía una corrección después de 15 días, el proceso finaliza - Si el formulario no contiene errores pero no es aprobado por el comité, se notifica y finaliza el proceso. - Si el formulario no contiene errores y es aprobado por el comité, se actualizan los fondos y se notifica la aprobación. El proceso finaliza</t>
  </si>
  <si>
    <t>Luego de que se estudia la solicitud, se registra si es negado o aprobado, en el primer caso se notifica a la pareja y finaliza el proceso. En el segundo caso, se actualizan los fondos disponibles y se notifica la respuesta a la pareja.</t>
  </si>
  <si>
    <t>Si, ya que solo se revisan los fondos si la solicitud es aprobada, de otra manera no se toman en cuenta los fondos.</t>
  </si>
  <si>
    <t>Ya que no veo la notificación a la pareja cuando el formulario es enviado al comite, cosa que si especifica el estudio de caso</t>
  </si>
  <si>
    <t>Pendiente de envio</t>
  </si>
  <si>
    <t>168.176.239.31</t>
  </si>
  <si>
    <t>R_3IeYys8VpO2jzBr</t>
  </si>
  <si>
    <t>Menor o igual a 5 años</t>
  </si>
  <si>
    <t>El sistema luego que de que se actualiza inventario</t>
  </si>
  <si>
    <t>En el subpool de cajero</t>
  </si>
  <si>
    <t>Se registra el pago, se actualiza inventario, se imprime factura y se retiran los productos</t>
  </si>
  <si>
    <t>En todo el BPMN</t>
  </si>
  <si>
    <t>Por medio del código de barras que cada producto tiene</t>
  </si>
  <si>
    <t>En el texto</t>
  </si>
  <si>
    <t>Cajero y cliente</t>
  </si>
  <si>
    <t>Diagrama PBMN</t>
  </si>
  <si>
    <t>Luego que el pago sea aceptado y que se actualice el inventario</t>
  </si>
  <si>
    <t>Texto</t>
  </si>
  <si>
    <t>Imprimir el recibo al cliente</t>
  </si>
  <si>
    <t>Se registra una nueva operación y luego se empieza el escaneo de productos</t>
  </si>
  <si>
    <t>El cajero dice el monto a pagar, luego recibe el dinero por parte del cliente y regresa el cambio.</t>
  </si>
  <si>
    <t>Se niega la autorización y se regresa de nuevo a la forma de pago, en donde puede volver a escoger la opción de pago con tarjeta de nuevo o con efectivo</t>
  </si>
  <si>
    <t>Se entrega el cambio al cliente, se cierra la caja y luego se imprime el recibo.</t>
  </si>
  <si>
    <t>El cliente da su numero de documento para saber si tiene cupones y poder recibir descuentos.</t>
  </si>
  <si>
    <t>No existen audios</t>
  </si>
  <si>
    <t>Tuve inconvenientes para grabar el audio. No pude hacer ninguna grabación durante la encuesta.</t>
  </si>
  <si>
    <t>R_6hABSMIfRXTRwcl</t>
  </si>
  <si>
    <t>Recopilar soportes, Escanear y adjuntar y diligenciar formulario. Luego se envía.  Se ve más claramente en el BPMN, pero está en los dos.</t>
  </si>
  <si>
    <t>Caso de estudio, BPMN</t>
  </si>
  <si>
    <t>El analista de crédito se ve en BPMN.  En el caso de estudio se lee analista de crédito y al comité de crédito, que se podría modelar como otro ente aparte.</t>
  </si>
  <si>
    <t>La pareja  El analista (Quizá el comité)</t>
  </si>
  <si>
    <t>Una vez enviado al comité, se espera que llegue la respuesta del comité y si es satisfactoria se actualizan los fondos disponibles de la pareja y se le notifica las instrucciones para legalizar.  Si no es satisfactoria, se notifica a la pareja que la solicitud es rechazada y su razón.</t>
  </si>
  <si>
    <t>1. Solicitud Anulada. Cuando se pasan de 15 días sin corregir los errores (el caso de estudio la llama eliminada). 2. Rechazada. Cuando el comité decide que no es una petición válida. 3. Aprobada. Cuando el comité decide que Sí es una petición válida y envía las instrucciones para legalizar la solicitud.</t>
  </si>
  <si>
    <t>BPMN, Caso de estudio</t>
  </si>
  <si>
    <t>Se registra el resultado del comité. Si es aprobado, se actualizan los fondos y se envía unas instrucciones de legalización. Si no es aprobado, se notifica a la pareja la razón por la cual no es aprobado.</t>
  </si>
  <si>
    <t>Sí, ya que la fundación debe revisar las fondos para poder dar el crédito.</t>
  </si>
  <si>
    <t>Caso de estudio. Párrafo 3</t>
  </si>
  <si>
    <t>El analista de crédito,El comité de crédito</t>
  </si>
  <si>
    <t>Cuando una solicitud es anulada por demora de 15 días quizá, debería haber "Sistema" que la deniegue. Por otro lado, la pareja y el analista de crédito no pertenecen a la misma organización, sería mejor si están en Pools difrentes</t>
  </si>
  <si>
    <t>Faltan requerimientos de usuario, no son tan fáciles de substraer. También faltan requerimientos no funcionales.</t>
  </si>
  <si>
    <t>Me equivoqué en la última pregunta porque el analista de crédito, no puede denegar una solicitud, solo lo hace el sistema y el comité de crédito. Sin embargo, están en el bpmn se confunde un poco porque el sistema está inmerso en la pareja y el comité en el analista de crédito</t>
  </si>
  <si>
    <t>R_2l6JDrSliF6gr1X</t>
  </si>
  <si>
    <t>Recopilar soprtes Escanear y adjuntar Diligenciar formulario</t>
  </si>
  <si>
    <t>Analista de crédito</t>
  </si>
  <si>
    <t>Diagrama de uso</t>
  </si>
  <si>
    <t>Pareja Analista de credito</t>
  </si>
  <si>
    <t>diagrama BPMN</t>
  </si>
  <si>
    <t>Registra el resultado que emite el comite Notificar resultado de aprobación Enviar mensaje a la pareja con la respuesta</t>
  </si>
  <si>
    <t>diagrama BPMN diagramas de casos de uso</t>
  </si>
  <si>
    <t>Aprobada Negada Soportes incompletos</t>
  </si>
  <si>
    <t>TOMA UNA DECISICION DE APROBACION O NEGACION NOTIFICAR A LA PAREJA</t>
  </si>
  <si>
    <t>DOCUMENTO CASO DE ESTUDIO</t>
  </si>
  <si>
    <t>La Fundación determina si tiene fondos para aprobar un crédito de la siguiente forma: Divide en 12 los ingresos estimados de sus inversiones (los recursos no utilizados para financiar vivienda se invierten), le resta el estimado anual de gastos de sostenimiento dividido en 12, le suma el estimado de pagos por cuotas que recibirá este mes, y le resta el estimado de los subsidios que otorgará este mes.</t>
  </si>
  <si>
    <t>DOCUMENTO DE CASO DE USO</t>
  </si>
  <si>
    <t>DIAGRAMA BPMN</t>
  </si>
  <si>
    <t>La pareja,El analista de crédito</t>
  </si>
  <si>
    <t>DIAGRAMA CASOS DE USO</t>
  </si>
  <si>
    <t>Hay mas información de la que aparece en los diagramas de casos de uso y BPMN que pueden confundir la interpretación por parte de quien lo ve.</t>
  </si>
  <si>
    <t>Ambos</t>
  </si>
  <si>
    <t>Proporcionas informacion muy bien organizada en el caso del BPMN y muy detallada en los casos de uso.</t>
  </si>
  <si>
    <t>https://drive.google.com/open?id=1jy9RM56-sY5owygu5HNe9i2YsfvbhthL</t>
  </si>
  <si>
    <t>168.176.239.33</t>
  </si>
  <si>
    <t>R_bIcdGvYXGVkcoTP</t>
  </si>
  <si>
    <t>La pareja debera entrar al sistema seleccionar la opcion de pedir un credito, luego de esto diligenciar el formulario y esperar a que el sistema valide las condiciones del credito, si secumplen con las condiciones se habilitara la opcion para subir los soportes correspondientes para al final poder enviar su solicitud de credito</t>
  </si>
  <si>
    <t>Especificación de Casos de Uso</t>
  </si>
  <si>
    <t>el analista de crédito validad si existen errores en los soportes enviados y de ser asi envia una notificacion a la pareja con los errores encontrados</t>
  </si>
  <si>
    <t>Parejas las cuales quieran adquirir vivienda propia atravez de un credito ofertado por la fundacion</t>
  </si>
  <si>
    <t>Especificación de Casos de Uso y Caso de Estudio</t>
  </si>
  <si>
    <t>luego de que se envia al comite la solicitud este puede negarla o aceptarla, en cualquier caso se registra en el sistema el resultado y se notifica a la pareja, ademas si fue aprobado se le informan las instrucciones de legaliacion y el sistema actualiza los fondos disponibles</t>
  </si>
  <si>
    <t>1) Anulacion debido a que se vencio el plazo de 15 dias para corregir los errores en los soportes  2) Negacion del credito por parte del comite 3) Aprobacion del credito por parte del comite</t>
  </si>
  <si>
    <t>Luego de que se evalua la solicitud se registra en el sistema la respuesta y se le notifica a la pareja el resultado</t>
  </si>
  <si>
    <t>Caso de Estudio y Especificación de Casos de Uso</t>
  </si>
  <si>
    <t>Ya que al aaprobar una solicutud de credito el sistema debe actualizar los fondos disponibles de la fundacion</t>
  </si>
  <si>
    <t>https://drive.google.com/open?id=1ykvbWruHOaUypLV3UnfkPNRgDR3YpN0U</t>
  </si>
  <si>
    <t>R_43gPU24a86HIvvn</t>
  </si>
  <si>
    <t>El cajero</t>
  </si>
  <si>
    <t>Registrar el pago Actualizar inventorio Generar factura Retirar productos</t>
  </si>
  <si>
    <t>El sistema identifica un articulo con el código de barras leido por el sistema PdV, recupera el nombre y el precio de este bien del sistema de Catálogo.</t>
  </si>
  <si>
    <t>Los usuarios so los clientes del supermercado.</t>
  </si>
  <si>
    <t>Se imprime la factura si el pago es conseguido.</t>
  </si>
  <si>
    <t>Si el pago es en efectivo, el cajero deposita dinero en efectivo y entrega las vueltas al cliente. El sistema registra el pago en efectivo. Si el pago es con tarjeta de crédito, el sistema registra el pago con tarjeta de crédito, incluyendo la aprobación del pago. El cajero solicita al cliente su firma de pago en el comprobante para completar la venta.</t>
  </si>
  <si>
    <t>1) Paso los articulos,  2) Pago en efectivo (etrego el dinero) o con tarjeta (e este caso ingreso la tarjeta y la fima) 3) Tomo la factura 4) Retiro los productos</t>
  </si>
  <si>
    <t>El cajero recibe el dinero, lo registra, lo deposita y entrega vueltas antes de registrar el pago.</t>
  </si>
  <si>
    <t>Modelo BPMN y caso de estudio</t>
  </si>
  <si>
    <t>Pregunta al cliente si quiere continuar la transaccion</t>
  </si>
  <si>
    <t>El sistema informe al cliente y vuelve al proceso "pagar"</t>
  </si>
  <si>
    <t>El cajero envía una solicitud de descuento e ingresa la identificación del cliente, luego el sistema presenta un total de descuento basado en las reglas de descuento.</t>
  </si>
  <si>
    <t>R_3I8pX86Tlq4yDKR</t>
  </si>
  <si>
    <t>El sistema esta configurado para que luego del pago genere el recibo con los impuestos calculados automáticamente.</t>
  </si>
  <si>
    <t>En el diagrama de casos de uso, aunque no esta específica la respuesta como tal.</t>
  </si>
  <si>
    <t>El cajero registra el valor recibido en efectivo, el sistema muestra el valor a devolver y abre el cajón con efectivo. Calcula los impuestos y actualiza la contabilidad.</t>
  </si>
  <si>
    <t>Diagrama de Casos de Uso.</t>
  </si>
  <si>
    <t>Leyendo el código de barras del artículo.  El sistema reconoce el nombre y el valor de cada artículo.</t>
  </si>
  <si>
    <t>Caso de estudio.</t>
  </si>
  <si>
    <t>Cajeros del punto de venta</t>
  </si>
  <si>
    <t>Diagrama de casos de uso.</t>
  </si>
  <si>
    <t>Se ha totalizado una compra. Que se haya confirmado el pago, y se haya hecho el descuento de inventario en el stock.</t>
  </si>
  <si>
    <t>Casos de uso.</t>
  </si>
  <si>
    <t>Registrar el pago y luego de que el sistema calcula las vueltas y se hace toda la transacción, es decir, calcula impuestos y actualiza contabilidad le entrega el cambio al cliente.</t>
  </si>
  <si>
    <t>El cajero inicia una nueva venta. El cajero ingresa el identificador el artículo. El sistema recupera la información del artículo desde el sistema del catálogo, registra la venta del artículo y presenta la descripción del artículo, precio y el total de la cuenta hasta el momento. El escenario 3 continúa hasta que el cliente indica que ha terminado El sistema calcula y presenta el precio total El cajero informa al cliente total y le solicita el pago El cliente paga El sistema de PdV usa Pagar con efectivo o Pagar con tarjeta de crédito El sistema registra la venta completada y envía la información al sistema externo de Inventario para actualizar el stock. El sistema de PdV imprime el recibo usando Imprimir recibo El cliente se va con el recibo y los bienes.</t>
  </si>
  <si>
    <t>El cajero registra el valor del efectivo en el sistema. El sistema calcula el valor a devolver. El sistema abre la caja de efectivo. El cajero entrega al cliente su cambio.</t>
  </si>
  <si>
    <t>1. El cajeron informa al cliente la falta de comunicación.</t>
  </si>
  <si>
    <t>1. El cajero registra el valor del efectivo en el sistema. 2. El sistema calcula el valor a devolver. 3. El sistema abre la caja de efectivo. 4. El cajero entrega al cliente su cambio.</t>
  </si>
  <si>
    <t>Descripcion del caso de estudio.</t>
  </si>
  <si>
    <t>https://drive.google.com/open?id=1rXFKzPzjWNCuz7BgruhR6n0pbkPP18vQ</t>
  </si>
  <si>
    <t>R_0rKg7F6M4z523rL</t>
  </si>
  <si>
    <t>El sistema genera la factura</t>
  </si>
  <si>
    <t>Diagrama de casos de uso</t>
  </si>
  <si>
    <t>Una vez el pago se realice exitosamente, este se registra. En caso de ser en efectivo se entrega el cambio al cliente.</t>
  </si>
  <si>
    <t>Especificaciones del caso de uso</t>
  </si>
  <si>
    <t>Por medio del código de barras del producto y del lector de códigos de barras, se identifica qué artículo es el que se va a comprar</t>
  </si>
  <si>
    <t>Cajeros del punto de venta al que pertenece el sistema</t>
  </si>
  <si>
    <t>Cuando la transacción y el pago se hayan realizado exitosamente</t>
  </si>
  <si>
    <t>Si el pago se hizo en efectivo, el cajero ingresa el monto que entregó el cliente y le entrega a este el cambio que el sistema muestra. Luego, procede a imprimir la factura que genera el sistema.  Si el pago se hizo con tarjeta y fue exitoso, simplemente procede a imprimir la factura.</t>
  </si>
  <si>
    <t>Especificaciones de casos de uso</t>
  </si>
  <si>
    <t>Cuando me acerco al punto de venta, un cajero me atiende, recibe los artículos que llevo y los hace pasar por un identificador de códigos de barra para que el sistema los reconozca y proceda a calcular el precio total de mi compra</t>
  </si>
  <si>
    <t>1. El cajero registra el valor del efectivo 2. El sistema calcula el valor a devolver 3. El sistema abre la caja 4. El cajero entrega el cambio al cliente</t>
  </si>
  <si>
    <t>El cajero informa al cliente la falta de comunicación: 1. El cliente paga en efectivo 2. El cliente cancela la compra</t>
  </si>
  <si>
    <t>Tabla de especificación del pago con tarjeta (Extensiones de los escenarios)</t>
  </si>
  <si>
    <t>Cuando hay cambio, el sistema arroja el monto a devolver y el cajero reacciona sacando dicho monto de la caja y entregándoselo al cliente</t>
  </si>
  <si>
    <t>Caso de Estudio y Especificación de casos de uso</t>
  </si>
  <si>
    <t>El cliente entrega el cupón al cajero, el cajero. El cajero ingresa el número de identificación del cliente para iniciar una solicitud de descuento. Este se realiza sobre el monto total de la compra, dependiendo de las reglas de descuentos.</t>
  </si>
  <si>
    <t>Si bien la información es fácil de entender, no detalla todos los casos que se pueden dar en el sistema. Uno de las fallas principales es la falta de una tabla de especificaciones para el proceso de descuento con cupones</t>
  </si>
  <si>
    <t>https://drive.google.com/file/d/1TOtee2Ry0tirBr4ZlhY-nkndBc5W3hAf/view?usp=sharing</t>
  </si>
  <si>
    <t>R_73xImRh2mh5b0hL</t>
  </si>
  <si>
    <t>Para enviar una solicitud de crédito las parejas deben:   Conocer los requisitos para poder acceder al crédito.  Diligenciar y guardar el formulario usando toda la información solicitada en este. La pareja debe ser aceptada por el sistema es decir pasar las validaciones(menos de 10 años de matrimonio, datos de tiempo completo ingresados, valores posibles de cuota, etc).  La pareja adjunta todos los soportes requeridos y cuando se habilite la opción se le da en enviar.</t>
  </si>
  <si>
    <t>El analista de crédito</t>
  </si>
  <si>
    <t>Pareja Analista de Crédito</t>
  </si>
  <si>
    <t>El comité lo evalúa y se almacenan los resultados. Si la solicitud es aprobada se informan las instrucciones de legalización y el desembolso al vendedor del inmueble, se establecen las cuotas que deberá cancelar la pareja.</t>
  </si>
  <si>
    <t>Caso de estudio y Modelo BPMN</t>
  </si>
  <si>
    <t>La solicitud presenta inconsistencias o errores en los soportes, y deben se subsanados; si no se corrigen en un plazo de 15 días la solicitud será eliminada.  Si es aprobada, se envía al comité.</t>
  </si>
  <si>
    <t>Cuando el comité estudia la solicitud se almacenan los resultados obtenidos y se determinan la cantidad de fondos necesarios para aprobar el crédito, si este es aprobado o no(se notifica); en el caso que sea aprobado se establece la cuota que deben cancelar las parejas.</t>
  </si>
  <si>
    <t>Si se aprueba una solicitud la fundación debe sacar dinero de sus fondos para pagarle al vendedor del inmueble</t>
  </si>
  <si>
    <t>Es una manera bastante clara de que procesos se deben realizar y que condiciones tienen para poder realizarlos</t>
  </si>
  <si>
    <t>https://drive.google.com/open?id=15_3iiG5Pk2NsjnlW7yb7WzCyOlot-YlQ</t>
  </si>
  <si>
    <t>R_85JtuqLlIg4r4Ql</t>
  </si>
  <si>
    <t>El sistema</t>
  </si>
  <si>
    <t>En los 3</t>
  </si>
  <si>
    <t>Registrar pago Actualizar inventario Generar factura Retirar productos</t>
  </si>
  <si>
    <t>Modelo BPMN , y especificación de casos de uso</t>
  </si>
  <si>
    <t>Mediante su código de barras,</t>
  </si>
  <si>
    <t>Caso de estudio, Especificación de casos</t>
  </si>
  <si>
    <t>Cajero Comprador</t>
  </si>
  <si>
    <t>Modelo BPMN, Caso de estudio, Especificaciones de casos de uso,</t>
  </si>
  <si>
    <t>Compra exitosa</t>
  </si>
  <si>
    <t>Modelo BPMN, Especificaciones de casos de uso, Caso de estudio</t>
  </si>
  <si>
    <t>Segun el tipo de pago: Efectivo: Recibe dinero                Entrega el cambio Tarjeta de Credito: Ingresar datos de TC y pago                                Verificar autorización,                                     si es poditiva pide firma del recibo                                    si es negativa informa al cliente</t>
  </si>
  <si>
    <t>Modelo BPMN,</t>
  </si>
  <si>
    <t>Se registran los articulos, y se continua con el proceso de compra</t>
  </si>
  <si>
    <t>Modelo BPMN, Especificación de casos de uso, Caso de estudio</t>
  </si>
  <si>
    <t>Registrar dinero recibido Entregar vueltas</t>
  </si>
  <si>
    <t>Modelo BPMN, Especificación de casos de uso</t>
  </si>
  <si>
    <t>Se informa al cliente de la imposibilidad del pago y se le da la opción de usar otro medio de pago.</t>
  </si>
  <si>
    <t>El sistema abre la caja de efectivo El cajero entrega el cambio al cliente.</t>
  </si>
  <si>
    <t>Especificaciones de casos de uso,</t>
  </si>
  <si>
    <t>El cajero envia la solicitud de descuento e ingresa la identificación del cliente, luego el sistema muestra el descuento</t>
  </si>
  <si>
    <t>El uso de bonos de descuento</t>
  </si>
  <si>
    <t>Cada uno tiene sus ventajas, por el lado del BPMN la sencilles de observar como es el flujo ayuda bastante, pero se pierden algunos detalles; por el lado de las especificaciones, es mas detallado, pero es un poco mas complejo seguir la secuencia del proceso.</t>
  </si>
  <si>
    <t>Nivel de estudio falta técnico</t>
  </si>
  <si>
    <t xml:space="preserve">FQ5. Describa el procedimiento que debe realizar una pareja en este sistema para enviar una solicitud de crédito. </t>
  </si>
  <si>
    <t xml:space="preserve">PQ5. Describa el procedimiento que debe realizar una pareja en este sistema para enviar una solicitud de crédito. </t>
  </si>
  <si>
    <t>#REG</t>
  </si>
  <si>
    <t>Q5</t>
  </si>
  <si>
    <t>Q6</t>
  </si>
  <si>
    <t>Q7</t>
  </si>
  <si>
    <t>Q8</t>
  </si>
  <si>
    <t>Q9</t>
  </si>
  <si>
    <t>Q10</t>
  </si>
  <si>
    <t>Q11</t>
  </si>
  <si>
    <t>Q12</t>
  </si>
  <si>
    <t>Q13-Choice</t>
  </si>
  <si>
    <t>Q13-Choice Si - Texto</t>
  </si>
  <si>
    <t>Q13</t>
  </si>
  <si>
    <t>Q14</t>
  </si>
  <si>
    <t>Q15-Choice Si - Text</t>
  </si>
  <si>
    <t>Poll #</t>
  </si>
  <si>
    <t>Q15</t>
  </si>
  <si>
    <t xml:space="preserve">5. Describa el procedimiento que debe realizar una pareja en este sistema para enviar una solicitud de crédito. </t>
  </si>
  <si>
    <t xml:space="preserve">5. ¿Quién genera la factura? </t>
  </si>
  <si>
    <t>Solicitud de crédito Fundación MSG</t>
  </si>
  <si>
    <t>Punto de Venta en un súpermercado</t>
  </si>
  <si>
    <t>6. ¿Quién valida que los soportes de la solicitud sean correctos?</t>
  </si>
  <si>
    <t xml:space="preserve">6. Una vez el pago es exitoso, ¿qué procedimiento(s) se realiza(n) en este sistema? </t>
  </si>
  <si>
    <t xml:space="preserve">7. ¿Quiénes son los usuarios del sistema? </t>
  </si>
  <si>
    <t xml:space="preserve">7. ¿Cómo identifica el sistema un artículo? </t>
  </si>
  <si>
    <t xml:space="preserve">8. Indique si es verdadero o falso:  
"Cuando los soportes de la solicitud son válidos, se envía al comité para revisión y se le notifica a la pareja que la solicitud pasa a estudio" </t>
  </si>
  <si>
    <t xml:space="preserve">8. ¿Quiénes son los usuarios del sistema? </t>
  </si>
  <si>
    <t xml:space="preserve">9. Describa el procedimiento que se realiza en este sistema luego de que una solicitud de crédito es enviada a comité. </t>
  </si>
  <si>
    <t xml:space="preserve">9. ¿Bajo qué condiciones se imprime una factura? </t>
  </si>
  <si>
    <t xml:space="preserve">10. Liste los resultados que puede tener una solicitud de crédito enviada por una pareja a la Fundación MSG. </t>
  </si>
  <si>
    <t xml:space="preserve">10. ¿Qué hace el cajero después de recibir el pago de una compra? </t>
  </si>
  <si>
    <t xml:space="preserve">11. Describa el procedimiento que se realiza en este sistema una vez que el comité de crédito ha estudiado una solicitud. </t>
  </si>
  <si>
    <t xml:space="preserve">11. Suponga que usted es un comprador y se acerca a un punto de venta, ¿qué sucede a continuación en este sistema? </t>
  </si>
  <si>
    <t xml:space="preserve">12. Si una solicitud tiene error en los soportes, ¿Cuánto tiempo tiene la pareja para corregirlos? </t>
  </si>
  <si>
    <t xml:space="preserve">12. ¿Cuál es el procedimiento que se realiza en este sistema para pagar en efectivo? </t>
  </si>
  <si>
    <t xml:space="preserve">13. Considera usted que hay alguna relación entre una solicitud de crédito aprobada y los fondos de la Fundación MSG ? Si su respuesta es afirmativa por favor describa la relación. </t>
  </si>
  <si>
    <t xml:space="preserve">13. Describa cómo reacciona este sistema si el servicio de autorización de pago con tarjeta de crédito no funciona. </t>
  </si>
  <si>
    <t xml:space="preserve">14. Diga si es verdadero o falso: 
"Si el comité de crédito, luego de estudiar una solicitud, la niega por "error en soportes", la pareja puede corregir el error y re-enviar la solicitud" </t>
  </si>
  <si>
    <t xml:space="preserve">14. Describa el procedimiento que se realiza en este sistema cuando hay cambio/vueltas. </t>
  </si>
  <si>
    <t xml:space="preserve">15. ¿Quién o quiénes puede(n) anular una solicitud? </t>
  </si>
  <si>
    <t>15. ¿Este sistema permite usar cupones de regalo? Si su respuesta es afirmativa describa el procedimiento que se realiza para su uso en el sistema.</t>
  </si>
  <si>
    <t>FMSG</t>
  </si>
  <si>
    <t>Variante CdE</t>
  </si>
  <si>
    <t>Score</t>
  </si>
  <si>
    <t>PdV</t>
  </si>
  <si>
    <t>Fuente en Qualtrics</t>
  </si>
  <si>
    <t>Q5.2</t>
  </si>
  <si>
    <t>Q5.3</t>
  </si>
  <si>
    <t>Q6.2</t>
  </si>
  <si>
    <t>Q6.3</t>
  </si>
  <si>
    <t>Q7.2</t>
  </si>
  <si>
    <t>Q7.3</t>
  </si>
  <si>
    <t>Q8.3</t>
  </si>
  <si>
    <t>Q12.3</t>
  </si>
  <si>
    <t>Q13.3</t>
  </si>
  <si>
    <t>Q14.3</t>
  </si>
  <si>
    <t>Q15.3</t>
  </si>
  <si>
    <t>Registrar el pago, Actualizar el sistema de inventario, generar factura, entregar factura al cliente y el cliente retira sus productos.</t>
  </si>
  <si>
    <t>Q8.5</t>
  </si>
  <si>
    <t>El comprador y el cajero</t>
  </si>
  <si>
    <t>La pareja y el analista de crédito.</t>
  </si>
  <si>
    <t xml:space="preserve">Con el código de barras. </t>
  </si>
  <si>
    <t>Se registra el resultado del comité, si fue negado, se notifica a la pareja y termina el proceso. Si fue parobado se actualizan los fondos disponibles, se notifica a la pareja de la aprobación y se le envían las instrucciones de legalización.</t>
  </si>
  <si>
    <t>Que el pago haya sido exitoso.</t>
  </si>
  <si>
    <t>Q9.4</t>
  </si>
  <si>
    <t>Q10.4</t>
  </si>
  <si>
    <t>Depende, si es en efectivo, registra el valor recibido y entrega las vueltas al comprador. Si es con TC, ingresa los datos de la TC, ejecuta la autorización del pago y dependiendo de esto último se realizan diferentes actividades.</t>
  </si>
  <si>
    <t>1. Error en los soportes 2. Es anulada porque hubo error en los soportes y no se ajustaron antes de 15 días. 3. Es negada por el comité de crédito 4. Es aprobada.</t>
  </si>
  <si>
    <t>Q11.4</t>
  </si>
  <si>
    <t>El cajero inicia una nueva venta.</t>
  </si>
  <si>
    <t>Se registra el resultado y se notifica a la pareja el resultado, que puede ser negada o aprobada.</t>
  </si>
  <si>
    <t>El comprador entrega el efectivo, el cajero registra el dinero recibido y luego le entrega las vueltas al comprador.</t>
  </si>
  <si>
    <t>Q12.5</t>
  </si>
  <si>
    <t>Cada solicitud aprobada hace que se actualicen los fondos disponibles.</t>
  </si>
  <si>
    <t>Q13.5</t>
  </si>
  <si>
    <t>Si hay error en la autorización, realiza la actividad manual de "ínformar la negación", o si se pudo la comunicación con el banco, pero no autoriza el pago, también realiza la actividad "informar negación"al comprador.</t>
  </si>
  <si>
    <t>Q14.5</t>
  </si>
  <si>
    <t>El cajero registra el dinero recibido, el sistema calcula el valor a devolver, el sistema bre la caja de efectivo, el cajero entrega al cliente su cambio.</t>
  </si>
  <si>
    <t>Q15.5</t>
  </si>
  <si>
    <t>Al iniciar una nueva venta el cajero pregunta si hay cupón y en ese momento se registra. Luego de registrar todos los productos, se aplica el descuento del cupón.</t>
  </si>
  <si>
    <t>Q1</t>
  </si>
  <si>
    <t>Cde</t>
  </si>
  <si>
    <t>CdE</t>
  </si>
  <si>
    <t>Q2</t>
  </si>
  <si>
    <t>Q3</t>
  </si>
  <si>
    <t>Q4</t>
  </si>
  <si>
    <t>#</t>
  </si>
  <si>
    <t>Sum</t>
  </si>
  <si>
    <t>Chk</t>
  </si>
  <si>
    <t>TQ1</t>
  </si>
  <si>
    <t>NOTAS TOTALES POR VARIANTE DE CASO DE ESTUDIO</t>
  </si>
  <si>
    <t>OJO Muestra invididualmente NO balanceada.</t>
  </si>
  <si>
    <t>TOTAL</t>
  </si>
  <si>
    <t>PROMEDIO</t>
  </si>
  <si>
    <t xml:space="preserve">NOTAS TOTALES POR VARIANTE </t>
  </si>
  <si>
    <t>Variante</t>
  </si>
  <si>
    <t>B</t>
  </si>
  <si>
    <t>BC</t>
  </si>
  <si>
    <t>C</t>
  </si>
  <si>
    <t xml:space="preserve">Comparativo de puntajes en cualquier tres encuestas de grupo de artefactos diferentes. </t>
  </si>
  <si>
    <t xml:space="preserve">Datos de calificación por encuesta, variante y pregunta. </t>
  </si>
  <si>
    <t>Datos por conjunto de artefactos por pregunta</t>
  </si>
  <si>
    <t xml:space="preserve">Datos para Caso de Estudio Solicitud de crédito. </t>
  </si>
  <si>
    <t>Datos para caso de studio Punto de Venta</t>
  </si>
  <si>
    <t>La pareja debe recopilar los soportes respectivos, escanearlos, diligenciar el formulario y enviarlos a la fundación.</t>
  </si>
  <si>
    <t>Recopilar soportes, escanear y adjuntar, diligenciar formulario y enviar formulario</t>
  </si>
  <si>
    <t>El usuario debe llenar un formulario en el cual se deben cumplir ciertas restricciones que están definidas en el documento.</t>
  </si>
  <si>
    <t>La pareja debe asegurarse de cumplir con los requisitos establecidos, luego proceder a recopilar la informacion necesaria para aplicar, en caso de que hagan falta papeles o documentacion debe ser notificada y enviar la informacion faltante o fallara la solicitud</t>
  </si>
  <si>
    <t>1. Debe estar autenticado en el sistema (Debe tener usuario de ingreso) 2. La pareja diligencia el formulario. 3 La pareja selecciona la opción guardar. 4 El sistema valida que la pareja ingrese toda la información solicitada. 5.El sistema realiza las siguientes validaciones:  - La pareja tiene menos de 10 años de matrimonio.  - La pareja ingresa datos de empleo de tiempo completo.  - El valor posible de cuota es mayor al 28% de los ingresos conjuntos de la pareja.  - El valor ingresado como ahorro de la pareja es inferior al 10% del valor de la casa. 6. El sistema muestra la opción de adjuntar un soporte. 7. La pareja adjunta un soporte. 8. El escenario anterior se repite hasta que la pareja adjunta los soportes. 9. El sistema activa la opción Enviar. 10.  La pareja selecciona la opción Enviar.</t>
  </si>
  <si>
    <t>Diligenciar el formulario y adjuntar los soportes</t>
  </si>
  <si>
    <t>La pareja tiene que solicitar un crédito y adjuntar los soportes necesarios, así como cumplir una serie de requisitos, debe diligenciar un formulario.</t>
  </si>
  <si>
    <t>Una pareja que tenga más de un año y menos de 10 años de casados, y en la que ambos trabajen, debe: 1. Encontrar una vivienda que tenga un costo total, tal que: sus ahorros no alcancen el 10% del valor de la vivienda.  la cuota de la casa exceda el 28% de sus ingresos colectivos, según las condiciones de crédito dadas. Reunir los soportes para la solicitud de crédito. Crear un usuario y autenticarse. Seguir los pasos del 1 al 9 del caso de uso "Solicitar crédito"</t>
  </si>
  <si>
    <t>La pareja debe diligenciar un formulario y adjuntar los soportes  respectivos</t>
  </si>
  <si>
    <t>Diagrama BPMN, y Documento de caso de estudio</t>
  </si>
  <si>
    <t>Documento</t>
  </si>
  <si>
    <t>Según el BPMN, la entidad verifica que los soportes sean correctos</t>
  </si>
  <si>
    <t>Un analista de credito</t>
  </si>
  <si>
    <t>Analista de credito</t>
  </si>
  <si>
    <t>Casos de uso, BPMN</t>
  </si>
  <si>
    <t>Caso de estudio, especificación de caso de uso</t>
  </si>
  <si>
    <t>FMSG-Caso de Estudio, FMSG-EspecificacioÌn de Casos de Uso</t>
  </si>
  <si>
    <t>El analista de crédito, usando la opción del sistema "Revisar Soportes".</t>
  </si>
  <si>
    <t>FMSG-Especificacion de Casos de Uso</t>
  </si>
  <si>
    <t>Los soportes son validados por el analista de credito</t>
  </si>
  <si>
    <t>Ni en el documento ni en el diagrama BPMN  se especifica que existe un sistema para realizar este proceso, pensando en sistema de información .... si este sistema fuera especifico los usuarios serian la pareja, el analista de crédito, y posiblemente el comité evaluador.</t>
  </si>
  <si>
    <t>En ningún documento lo especifican.</t>
  </si>
  <si>
    <t>Se registra el resultado del comite</t>
  </si>
  <si>
    <t>BPMN y Caso de estudio</t>
  </si>
  <si>
    <t>'- aprobada - negada</t>
  </si>
  <si>
    <t>No es especifico en ningún documento</t>
  </si>
  <si>
    <t>NA</t>
  </si>
  <si>
    <t>Documento y BPMN</t>
  </si>
  <si>
    <t>MSG identifica si cuenta con los fondos para aprobar la solicitud</t>
  </si>
  <si>
    <t>El comité de crédito</t>
  </si>
  <si>
    <t>Bpmn</t>
  </si>
  <si>
    <t>Analista de credito y parejas</t>
  </si>
  <si>
    <t>Registra el resultado del comite Si es aprobada actualiza fondos e informa a pareja Si es rechazada se informa a la pareja</t>
  </si>
  <si>
    <t>Invalida por documentos Aprobada Rechazada por comite</t>
  </si>
  <si>
    <t>Se aprueba o rechaza Si se aprueba se establece cuota Si se rechaza se envían respuestas a pareja</t>
  </si>
  <si>
    <t>Bpmn y pdf</t>
  </si>
  <si>
    <t>Si no hay fondos no hay credito</t>
  </si>
  <si>
    <t>Pdf</t>
  </si>
  <si>
    <t>Pareja que solicita el crédito y por el otro la entidad analista.</t>
  </si>
  <si>
    <t>El comité valida que se cumplan las restricciones que se establecen en el documento. Aunque en el BPMN es fácil mirar el flujo, las condiciones para implementar las indica el mejor el documento.</t>
  </si>
  <si>
    <t>Aceptado, Documentos erróneos,  Rechazado</t>
  </si>
  <si>
    <t>Valida por un lado que se cumplan condiciones de salario, el valor del inmueble, que haya disponibidad por parte de la entidad.</t>
  </si>
  <si>
    <t>Es un requisito para la aprobación del crédito</t>
  </si>
  <si>
    <t>Caso de estudio y BPMN</t>
  </si>
  <si>
    <t>Personas en representación de una pareja y analistas de credito</t>
  </si>
  <si>
    <t>Diagrama de casos de uso y BPMN</t>
  </si>
  <si>
    <t>Se debe notificar a la pareja el resultado de la decision, en caso de ser positiva se deben descontar los fondos de la organizacion y legalizar el resultado</t>
  </si>
  <si>
    <t>BPM</t>
  </si>
  <si>
    <t>Aprobada, denegada, anulada, en ajuste</t>
  </si>
  <si>
    <t>Se debe notificar a la pareja, legalizar el contrato y actualizar los fondos</t>
  </si>
  <si>
    <t>El analista de crédito,El comité de crédito,El sistema</t>
  </si>
  <si>
    <t>Pareja y analista de credito</t>
  </si>
  <si>
    <t>1. Registra resultado comite Si el resultado es aprobado : analiza fondos disponibles y notifica aprobacion a la pareja Si es rechazado: notifica a la pareja solicitud rechazada</t>
  </si>
  <si>
    <t>'- Error en soportes - Solicitud anulada - razon de rechazo - instrucciones de legalizacion</t>
  </si>
  <si>
    <t>El sistema graba las observaciones El sistema agrega la solicitud a la consulta de solicitudes validadas satisfactoriamente o a la consulta de solicitudes con error en soporte</t>
  </si>
  <si>
    <t>Los actualiza</t>
  </si>
  <si>
    <t>Casos de uso,  BPMN</t>
  </si>
  <si>
    <t>Pareja y el Analista de credito</t>
  </si>
  <si>
    <t>Notificar el resultado</t>
  </si>
  <si>
    <t>Aprobada, rechazada</t>
  </si>
  <si>
    <t>Informar instrucciones de legalización  Actualizar fondos disponibles Notificar aprobación  Notificar el rechazo</t>
  </si>
  <si>
    <t>Para aprobar una solicitud es necesario contar con los fondos</t>
  </si>
  <si>
    <t>especificación de casos de uso</t>
  </si>
  <si>
    <t>pareja y analista de crédito</t>
  </si>
  <si>
    <t>El comité determina si tiene los fondos para aprobar la solicitud de crédito y con eso se determina si se aprueba o se niega</t>
  </si>
  <si>
    <t>caso de estudio</t>
  </si>
  <si>
    <t>Puede ser aprobada o denegada o rechazada si se encuentran errores o inconsistencias y la pareja no responde en 15 días</t>
  </si>
  <si>
    <t>casos de uso</t>
  </si>
  <si>
    <t>se aprueba o se rechaza dependiendo si se tienen los fondos, si se aprueba se determinan las cuotas fijas a pagar</t>
  </si>
  <si>
    <t>la fundación debe tener el dinero para comprar la casa</t>
  </si>
  <si>
    <t>casos de estudio</t>
  </si>
  <si>
    <t>caso de estudio, especificación de casos de uso</t>
  </si>
  <si>
    <t>FMSG-EspecificacioÌn de Casos de Uso</t>
  </si>
  <si>
    <t>Analista, Pareja</t>
  </si>
  <si>
    <t>El sistema sistema retira la solicitud de la consulta de solicitudes validadas satisfactoriamente. El sistema agrega la solicitud a la consulta de solicitudes para comité de crédito. Se le notifica a la pareja el resultado de la evaluación.</t>
  </si>
  <si>
    <t>FMSG-EspecificacioÌn de Casos de Uso,FMSG-Caso de Estudio</t>
  </si>
  <si>
    <t>Puede ser eliminada, si no se cumplen los ajustes a inconsistencias o errores, Puede ser aprobada, o puede ser rechazada.</t>
  </si>
  <si>
    <t>El analista selecciona registrar resultado. 14 El analista selecciona aprobar. 15 El sistema usa Actualizar saldo compras vivienda. 16 El sistema usa Informar instrucciones de legalización. 17 El sistema usa Actualizar saldo compras vivienda.</t>
  </si>
  <si>
    <t>La fundación tiene que validar si tiene suficientes fondos para cubrir el crédito.</t>
  </si>
  <si>
    <t>El analista de crédito,El sistema</t>
  </si>
  <si>
    <t>Los usuarios del sistema son la pareja, el analista de credito.</t>
  </si>
  <si>
    <t>FMSG Especificacion de casos de uso</t>
  </si>
  <si>
    <t>El sistema notifica a la pareja de los resultados de la solicitud de crédito y en caso  de ser aprobado informa las instrucciones para su legalización.</t>
  </si>
  <si>
    <t>La solicitud puede ser aprobada o negada y en caso de que se tengan problemas con los soportes y se pase un  tiempo de 15 días sin que sean subsanadas las inconsistencias, entonces la solicitud se anula.</t>
  </si>
  <si>
    <t>A continuación el analista de crédito registra el  resultado del  comité.</t>
  </si>
  <si>
    <t>Debido a que se tienen que realizar una serie de cálculos para conocer si la fundación  cuenta con los recursos que se van a desembolsar para el dueno de la vivienda</t>
  </si>
  <si>
    <t>Unal</t>
  </si>
  <si>
    <t>UniA-AEydeI</t>
  </si>
  <si>
    <t>cajero</t>
  </si>
  <si>
    <t>Se imprime el recibo</t>
  </si>
  <si>
    <t>Por el código de barras del artículo.</t>
  </si>
  <si>
    <t>Cajero Cliente</t>
  </si>
  <si>
    <t>Caso de Estudio y diagrama BPMN</t>
  </si>
  <si>
    <t>Si el pago es exitoso y después de que se registra el pago y se actualiza el sistema de inventario.</t>
  </si>
  <si>
    <t>Solicitar firma si es pago con tarjeta o  Entregar vueltas si paga en efectivo.</t>
  </si>
  <si>
    <t>Lo primero que se hace en el sistema  es que el cajero inicia una nueva venta.</t>
  </si>
  <si>
    <t>El cajero ingresa el monto recibido y el sistema presenta el valor a devolver.</t>
  </si>
  <si>
    <t>Genera un evento de error y se inicia en el proceso una tarea manual del cliente de informar negación y se puede decidir en reintentar el pago o termina el proceso de venta.</t>
  </si>
  <si>
    <t>No hay un procedimiento especificado.</t>
  </si>
  <si>
    <t>Caso de Estudio y BPMN</t>
  </si>
  <si>
    <t>La actividad está en el lane del cajero, se podría pensar que esta se genera por la interacción del cajero con la aplicación.</t>
  </si>
  <si>
    <t>Se registra el pago, se actualiza el sistema de inventario y se genera la factura</t>
  </si>
  <si>
    <t>Por medio de la identificación de código de barras y el sistema PdV</t>
  </si>
  <si>
    <t>Una vez el pago sea confirmado</t>
  </si>
  <si>
    <t>Registra el dinero recibido si es en efectivo, y entrega vueltas. Si es con TC , ingresa los datos de la TC, espera autorización del pago y solicita la firma del cliente,</t>
  </si>
  <si>
    <t>Se inicia una nueva venta</t>
  </si>
  <si>
    <t>BPMN y Caso de estudio.</t>
  </si>
  <si>
    <t>Se ingresa el dinero recibido, el sistema presenta el valor a devolver.</t>
  </si>
  <si>
    <t>Se produce un error en el sistema</t>
  </si>
  <si>
    <t>Se muestra el valor a devolver teniendo en cuenta el monto recibido</t>
  </si>
  <si>
    <t>Se ingresan los cupones de regalo y la identificación del cliente,el sistema presenta un total del descuento</t>
  </si>
  <si>
    <t>el sistema VDp</t>
  </si>
  <si>
    <t>el el bpmn</t>
  </si>
  <si>
    <t>registra el pago, actualiza el sistema de invetario, genera factuar</t>
  </si>
  <si>
    <t>Lo identitifica con el codigo de barras</t>
  </si>
  <si>
    <t>descripcion del sistema</t>
  </si>
  <si>
    <t>Descripción del sistema</t>
  </si>
  <si>
    <t>pago exitoso</t>
  </si>
  <si>
    <t>el cajero ingresa el dinero o la tarjeta</t>
  </si>
  <si>
    <t>Dialoga con el cajero y el cajero inica la venta</t>
  </si>
  <si>
    <t>Reggistrar el dinero recibido</t>
  </si>
  <si>
    <t>el sistem presenta error y me imagino que el cajero le informa al cliente</t>
  </si>
  <si>
    <t>el cajero devuelva las vueltas</t>
  </si>
  <si>
    <t>Plica descuento</t>
  </si>
  <si>
    <t>BBPMN</t>
  </si>
  <si>
    <t>'-cajero es el actor que solicita la generacion de la factura al sistema pdV</t>
  </si>
  <si>
    <t>BPMN y diagrama de casos de uso</t>
  </si>
  <si>
    <t>Se actualiza el sistema de inventario y se genera la factura</t>
  </si>
  <si>
    <t>BPMN y Docummento de casos de uso</t>
  </si>
  <si>
    <t>El sistema lo identifica a través de un código de barras</t>
  </si>
  <si>
    <t>Documento Sistema de punto de venta</t>
  </si>
  <si>
    <t>los usuarios del sistema son el cliente y la persona encargada del cajero</t>
  </si>
  <si>
    <t>Se imprime la factura si el pago es exitoso y se actualiza el inventario</t>
  </si>
  <si>
    <t>Documento de casos de uso</t>
  </si>
  <si>
    <t>Registra el dinero recibido o los datos de la tarjeta de credito para continuar con el proceso de pago.</t>
  </si>
  <si>
    <t>Si usted desea comprar se acerca al cajero y entrega los productos a comprar en ese momento se inicia una transaccion de venta.</t>
  </si>
  <si>
    <t>BPMN y Sistema punto de venta</t>
  </si>
  <si>
    <t>EL procedimiento para pagar en efectivo es que la persona entrega el dinero en efectivo, el cajero coloca el medio de pago efectivo registra el valor efectivo recibido, la caja de cambio se abre para recibir el dinero, se actualiza el inventario y se entregan las vueltas si se tienen.</t>
  </si>
  <si>
    <t>BPMN y Casos de uso</t>
  </si>
  <si>
    <t>Se le envía un mensaje de notificación al cajero del pago no exitoso y este le informa al comprador.</t>
  </si>
  <si>
    <t>El sistema no registra las vueltas solo se coloca el dinero recibido y el cajero se encarga de entregar las vueltas</t>
  </si>
  <si>
    <t>BPMN y Diagrama de casos de uso</t>
  </si>
  <si>
    <t>EL cupon de regalo se aplica validando dicho cupon y las condiciones para las que aplica y si el comprador las cumple con su compra y se le realiza el descuento correspondiente asociado al cupon al valor de la compra</t>
  </si>
  <si>
    <t>El sistema imprime la respuesta</t>
  </si>
  <si>
    <t>En los tres documentos</t>
  </si>
  <si>
    <t>registrar la venta, se actualiza el inventario y se genera la factura</t>
  </si>
  <si>
    <t>en los tres</t>
  </si>
  <si>
    <t>Por el lector de códigos de barras</t>
  </si>
  <si>
    <t>en el caso de uso</t>
  </si>
  <si>
    <t>cuando el cobro de la venta es exitoso</t>
  </si>
  <si>
    <t>registrar el cobro</t>
  </si>
  <si>
    <t>se inicia la venta</t>
  </si>
  <si>
    <t>recibir el dinero, deducir las vueltas, registrar el pago</t>
  </si>
  <si>
    <t>muestra error y retorna a módulo para solicitar pago</t>
  </si>
  <si>
    <t>en Casos de estudio y BPMN</t>
  </si>
  <si>
    <t>deduce el valor total del dinero entregado, abre la bandeja y registra el pago</t>
  </si>
  <si>
    <t>la factura es generada por el cajero</t>
  </si>
  <si>
    <t>en documento de caso de estudio</t>
  </si>
  <si>
    <t>descontar en el inventario y generar factura</t>
  </si>
  <si>
    <t>con un scanner lector de código de barras</t>
  </si>
  <si>
    <t>cliente cajero invetario</t>
  </si>
  <si>
    <t>que el pago ha sido exitoso</t>
  </si>
  <si>
    <t>Pregunta que si tengo un cupon</t>
  </si>
  <si>
    <t>bpmn</t>
  </si>
  <si>
    <t>Ingresan el cupon y el sistema habilita el cupon de descuento</t>
  </si>
  <si>
    <t>pc</t>
  </si>
  <si>
    <t>El SPV</t>
  </si>
  <si>
    <t>Especificación del caso de uso</t>
  </si>
  <si>
    <t>Estudio realizado para determinar la relación entre el BPMN y la construcción de software</t>
  </si>
  <si>
    <t>En la introducción del ejercicio</t>
  </si>
  <si>
    <t>Con la lectura del código de barras</t>
  </si>
  <si>
    <t>Punto de vista - Caso de estudio</t>
  </si>
  <si>
    <t>Al momento de hacer una venta</t>
  </si>
  <si>
    <t>Caso de estudio y diagrama de especificación</t>
  </si>
  <si>
    <t>ingresa en el sistema el valor y la caja se abre para poder retirar las vueltas</t>
  </si>
  <si>
    <t>Diagrama de caso de uso</t>
  </si>
  <si>
    <t>El cajero lee el código de barras de cada producto y el sistema obtiene el valor de los productos. Luego el cajero valida el tipo de pago y luego inicia los procesos de pago dentro del sistema.</t>
  </si>
  <si>
    <t>Especificación del caso y diagrama de caso de uso</t>
  </si>
  <si>
    <t>El cajero recibe el dinero del cliente, e ingresa el monto, luego el sistema abre la caja para retirar el dinero de las vueltas.</t>
  </si>
  <si>
    <t>Documento de caso de uso</t>
  </si>
  <si>
    <t>El cajero informa al cliente la falta de comunicación.</t>
  </si>
  <si>
    <t>El cajero ingresa el monto y el sistema habilita la caja para el retiro de las vueltas.</t>
  </si>
  <si>
    <t>El sistema valida el numero del cupón ya aplica el descuento</t>
  </si>
  <si>
    <t>Documento de especificación casos de uso</t>
  </si>
  <si>
    <t>El sistema de PdV imprime el recibo usando Imprimir recibo</t>
  </si>
  <si>
    <t>Especificacion de requerimientos</t>
  </si>
  <si>
    <t>Cuando el código de barras de un bien es leído por el sistema PdV</t>
  </si>
  <si>
    <t>Cliente, Cajero, Sistema de catalogo, Sistema de Inventario, Sistema autorizacion de pago</t>
  </si>
  <si>
    <t>Especificacion</t>
  </si>
  <si>
    <t>Como es efectivo el sistema muestra el valor a devolver y abre el cajón con efectivo.</t>
  </si>
  <si>
    <t>El sistema entra en operacion cuando tomo un bien y me acerco al cajero, para que este lo pase con el codigo de barras.</t>
  </si>
  <si>
    <t>Recibir un pago en efectivo y entregar las vueltas.</t>
  </si>
  <si>
    <t>El cajero informa al cliente la negación.</t>
  </si>
  <si>
    <t>Espewcificacion</t>
  </si>
  <si>
    <t>Como es un pago en efectivo se abre el cajon, el sistema muestra el valor a devolver y abre el cajón</t>
  </si>
  <si>
    <t>Especicifacioon</t>
  </si>
  <si>
    <t>Luego de la compra, colocandooo la identificacin de la persona el sisstema consulta</t>
  </si>
  <si>
    <t>Caso de estudioo</t>
  </si>
  <si>
    <t xml:space="preserve">Si - </t>
  </si>
  <si>
    <t>Si -</t>
  </si>
  <si>
    <t>Origen
Muestra</t>
  </si>
  <si>
    <t>el procedimiento lo inicia una vez tenga presente que cumplir los requisitos mínimos para poder radicar la solicitud, una vez haga la recolección de documentos necesarios como documentos de ingresos y demás, los entrega a un analista del a fundación quien los escanea y radica para su estudio, este una vez resuelve si son viables los pasa a al etapa de crédito, y si no cumplen informa a la pareja para que los complemente y loe entregue antes de 15 días, si no es así la solicitud de crédito de compra vivienda es cancela.</t>
  </si>
  <si>
    <t>ambos, por que el texto contiene los antecedentes d ela solicitud como parametros a cumplir y el diagrama recalca el proceso que se sigue luego de que se cumplen dichos requerimientos</t>
  </si>
  <si>
    <t>el consultor los escanea y envia al comité de crédito, quienes confirman si son correctos o deben complementarse o en su defecto que no cumplen y no aplican aranceles el crédito de vivienda.</t>
  </si>
  <si>
    <t>diagrama del proceso.</t>
  </si>
  <si>
    <t>parejas de casados entre 1 a 10 años con unas características como ingresos salariales, estar laborando ambos, no tener mas del 10% de la compra de la vivienda en ahorros que se les dificulte la compra de vivienda.</t>
  </si>
  <si>
    <t>en el texto que contiene los antecedentes de la solicitud y los requisitos para aplicar a la misma</t>
  </si>
  <si>
    <t>diagrama de proceso</t>
  </si>
  <si>
    <t>tiene un proceso de validación y asignación posterior.</t>
  </si>
  <si>
    <t>diagrama del proceso y el texto</t>
  </si>
  <si>
    <t>No cumple los soportes necesarios por lo cual es cancelada, se vence el termino de ajustar los soportes dado en 15 días  por lo que es cancelada, el comité no le da la aprobación por lo cual es cancelada y por último es desembolsada.</t>
  </si>
  <si>
    <t>Revisan la viabilidad economica de la fundación y si es favorable desembolsan el recurso para la compra de vivienda.</t>
  </si>
  <si>
    <t>diagrama de proceso y el texto</t>
  </si>
  <si>
    <t>en el diagrama de proceso</t>
  </si>
  <si>
    <t>La pareja inicialmente debe revisar los requisitos para saber si puede ser beneficiario del crédito, en caso afirmativo, recolectar los documentos descritos en el proceso, diligenciar el formulario de solicitud del crédito , escanearlos, adjuntarlos y enviarlos a través del sistema dispuesto para tal fin.</t>
  </si>
  <si>
    <t>Pdf y diagrama BPMN</t>
  </si>
  <si>
    <t>Las parejas interesadas en adquirir el beneficio</t>
  </si>
  <si>
    <t>PDF y BPMN</t>
  </si>
  <si>
    <t>una vez la solicitud se envía al comité, este registra el resultado si fue aprobada o no. En caso afirmativo se actualizan los fondos disponibles  y se notifica a la pareja la aprobación y los trámites de legalización que deben hacer y en caso negativo se notifica a la pareja que la solicitud fue negada y la justificación de la misma.</t>
  </si>
  <si>
    <t>Solicitud aprobada y legalizada Solicitud anulada Solicitud negada</t>
  </si>
  <si>
    <t>se notifica a la pareja si la solicitud fue aprobada o negada</t>
  </si>
  <si>
    <t>PDF</t>
  </si>
  <si>
    <t>Diligenciar un formulario de la fundacion MGS con una anexo de los documentos especificados.</t>
  </si>
  <si>
    <t>Caso de uso</t>
  </si>
  <si>
    <t>Analista de Credito</t>
  </si>
  <si>
    <t>Analista de credito, pareja</t>
  </si>
  <si>
    <t>caso de uso</t>
  </si>
  <si>
    <t>El analista de credito registra el resultado que envio el comité, se verifica si el resultado es o no aprobado, si es aprobado se notifica  la aprobacion.</t>
  </si>
  <si>
    <t>Aprobada Rechazada Error en los soportes de la solicitud</t>
  </si>
  <si>
    <t>Se le informa al sistema de la respuesta del comite y el analista registra el resultado</t>
  </si>
  <si>
    <t>la  pareja   selecciona una solicitud de crédito  ingresa los datos necesarios, el sistema envía la solicitud  y el analista valida o no la solicitud.</t>
  </si>
  <si>
    <t>Especificación Caso de Uso</t>
  </si>
  <si>
    <t>Pareja</t>
  </si>
  <si>
    <t>Caso de Uso y Especificación Caso de Uso</t>
  </si>
  <si>
    <t>Negado, Aprobado</t>
  </si>
  <si>
    <t>Especificacíon Caso de Uso</t>
  </si>
  <si>
    <t>No encuentor  información</t>
  </si>
  <si>
    <t>N/A</t>
  </si>
  <si>
    <t>Caso de EStudio</t>
  </si>
  <si>
    <t>Especificación</t>
  </si>
  <si>
    <t>Especificación CU</t>
  </si>
  <si>
    <t>Basicamente consiste en recopilar soportes, escanearlos, llenar el formulario</t>
  </si>
  <si>
    <t>en todos, en el texto esta mas detalladas las condiciones.</t>
  </si>
  <si>
    <t>analista y pareja</t>
  </si>
  <si>
    <t>BPMN y casos de uso</t>
  </si>
  <si>
    <t>'- El sistema envía un mensaje al área de comté de crédito. - El sistema sistema retira la solicitud de la consulta de solicitudes validadas satisfactoriamente. - El sistema agrega la solicitud a la consulta de solicitudes para comité de crédito.</t>
  </si>
  <si>
    <t>'-aprobado -denegado</t>
  </si>
  <si>
    <t>Notificar a pareja aprobado o rechazado</t>
  </si>
  <si>
    <t>En el BPMN no esta eso</t>
  </si>
  <si>
    <t>La pareja</t>
  </si>
  <si>
    <t>FBc</t>
  </si>
  <si>
    <t>La pareja debe cumplir con los requerimientos descritos en el documento, si existe alguna inconsistencia se debe corregir en no mas de 15 dias.</t>
  </si>
  <si>
    <t>caso y modelo bpmn</t>
  </si>
  <si>
    <t>un analista de credito</t>
  </si>
  <si>
    <t>modelo bpmn</t>
  </si>
  <si>
    <t>Parejas jovenes, con 1 a 10 años de casados, empleados tiempo completo.</t>
  </si>
  <si>
    <t>si es aprobada por el comite, se informan las instrucciones para la legalizacion.</t>
  </si>
  <si>
    <t>Aprobada, negada, con errores en soportes</t>
  </si>
  <si>
    <t>Se informa a la pareja, se dan instrucciones para legalizacion y posterior desembolso.</t>
  </si>
  <si>
    <t>caso</t>
  </si>
  <si>
    <t>ambos documentos</t>
  </si>
  <si>
    <t>diligenciar formulario y adjuntar soportes</t>
  </si>
  <si>
    <t>Diagrama de caso</t>
  </si>
  <si>
    <t>analista de credito</t>
  </si>
  <si>
    <t>diagrama de casos</t>
  </si>
  <si>
    <t>pareja y analista de credito</t>
  </si>
  <si>
    <t>si el credito es aprobado se envian las instrucciones de legalización y posteriormente se hace el desembolso al vendedor. El valor aprobado es descontado del fondo</t>
  </si>
  <si>
    <t>negado o aprobado</t>
  </si>
  <si>
    <t>se aprueba o se rechaza la solicitud</t>
  </si>
  <si>
    <t>Diagrama caso de estudio</t>
  </si>
  <si>
    <t>La pareja debe ingresar a la plataforma de la institución. Debe diligenciar el formulario de solicitud de crédito. Debe adjuntar los documentos de soporte y darle guardar para enviar la solicitud.  La pareja debe conocer con anticipación los requisitos para poder acceder al crédito, que son tener entre 1 y 10 años de matrimonio. Que ambos tengan empleo, que la cuota del crédito sea mayor al 28% de los ingresos de la pareja y que el ahorro que tengan sea inferior al 10% del valor de la vivienda.</t>
  </si>
  <si>
    <t>Especificación de caso de uso</t>
  </si>
  <si>
    <t>El analista de crédito es el que valida que los soportes sean correctos</t>
  </si>
  <si>
    <t>La fundación determina si tiene fondos para comprar la casa haciendo un calculo entre el dinero de la fundación, las cuotas que recibe en el mes, los gastos y los subsidios.</t>
  </si>
  <si>
    <t>Aprobada, rechazada, soportes incompletos</t>
  </si>
  <si>
    <t>Fijar la cuota que debe pagar la pareja, ver si la cuota excede el 28% de los ingresos de la pareja y en caso afirmativo el excedente se asume como subsidio.</t>
  </si>
  <si>
    <t>1. Primero revisar si cumple los condicones para dar el crédito 2. Si lo cumple, presentar los soportes 3. Esperar la respuesta. Si es aceptado los soportes, pasar a etapas de desembolso 4. Si no, se informa que tiene 15 dias para pasar de neuvo los soportes. SI no lo pasa, lo eliminan</t>
  </si>
  <si>
    <t>CASO DE ESTUDIO</t>
  </si>
  <si>
    <t>No dice</t>
  </si>
  <si>
    <t>Los usuarios del sistema y del proceso actual serían:  1. El personaje que recibe a documentacion ( analista de credito) 2. Pareja</t>
  </si>
  <si>
    <t>No aparece en la descripción del documento word.</t>
  </si>
  <si>
    <t>Si una solicitud es aprobada, se establece la cuota fija compuesta de abono a capital y a intereses. Mensualmente, al momento del pago, la pareja presenta sus soportes de ingresos del mes anterior y el máximo pago que realiza es del 28% de éstos. Si la cuota es mayor, la Fundación asume el resto como subsidio. De esta manera, el valor que paga la pareja mensualmente puede variar, dependiendo de sus ingresos. Si la pareja paga menos de lo informado, el faltante se constituye en mora y un área especializada hace el cobro. Este valor también se de los ingresos a la Fundación por concepto de pago de cuotas.</t>
  </si>
  <si>
    <t>Word</t>
  </si>
  <si>
    <t>Eliminada Aprobada Soportes válidos</t>
  </si>
  <si>
    <t>word</t>
  </si>
  <si>
    <t>La Fundación determina si tiene fondos para aprobar un crédito de la siguiente forma: Divide en 12 los ingresos estimados de sus inversiones (los recursos no utilizados para financiar vivienda se invierten), le resta el estimado anual de gastos de sostenimiento dividido en 12, le suma el estimado de pagos por cuotas que recibirá este mes, y le resta el estimado de los subsidios que otorgará este mes. El saldo es distribuido entre las solicitudes de crédito que cumplen los demás requisitos. Con el dinero no utilizado en compra de viviendas se hacen inversiones redimibles en un mes.</t>
  </si>
  <si>
    <t>wprd</t>
  </si>
  <si>
    <t>Sí - ya que si la fundación no posee recursos no la asignan.</t>
  </si>
  <si>
    <t xml:space="preserve">Sí </t>
  </si>
  <si>
    <t>Sí - Si la fundacion cuenta con los fondos necesarios</t>
  </si>
  <si>
    <t>Sí - la Fundación MSG determina si tiene fondos para aprobar el créidto</t>
  </si>
  <si>
    <t>Sí - Si el credito es aprobado se debe descontar el monto del fondo</t>
  </si>
  <si>
    <t>Sí - Si por que los fondos depende si se puedo comprar la vivienda</t>
  </si>
  <si>
    <t xml:space="preserve">Sí - </t>
  </si>
  <si>
    <t>UniA-APN</t>
  </si>
  <si>
    <t>El Cajero</t>
  </si>
  <si>
    <t>Documento PDF</t>
  </si>
  <si>
    <t>El sistema registra el pago</t>
  </si>
  <si>
    <t>pb</t>
  </si>
  <si>
    <t>el sistema</t>
  </si>
  <si>
    <t xml:space="preserve">Actualizar inventario, generar la factura, entregar factura y productos </t>
  </si>
  <si>
    <t>se solicita la forma</t>
  </si>
  <si>
    <t>el sistema PdV genera la factura</t>
  </si>
  <si>
    <t>Punto de venta - caso de estudio.pdf</t>
  </si>
  <si>
    <t>una vez exitoso el pago, el sistema pasa a actualizar el inventario</t>
  </si>
  <si>
    <t>BPMN, CASO DE USO</t>
  </si>
  <si>
    <t>Solicita la firma</t>
  </si>
  <si>
    <t>la factura la genera el sistema</t>
  </si>
  <si>
    <t>No dice quien la genera</t>
  </si>
  <si>
    <t>actualizar el inventario y el registro de ventas</t>
  </si>
  <si>
    <t>Punto de venta pdf</t>
  </si>
  <si>
    <t>Lo identifica con el codigo de barras</t>
  </si>
  <si>
    <t>por el código de barras</t>
  </si>
  <si>
    <t>por código de barras</t>
  </si>
  <si>
    <t>punto de venta - modelo bpmnn</t>
  </si>
  <si>
    <t>el sistema identifica  un articulo a través del mecanismo de código de barras que trae el sistema PdV</t>
  </si>
  <si>
    <t>Leyendo el código de barras del producto</t>
  </si>
  <si>
    <t>Mediante el lector de codigo de barras, el sistema recupera la informacion del catalogo</t>
  </si>
  <si>
    <t>PUnto de venta pdf</t>
  </si>
  <si>
    <t>documento</t>
  </si>
  <si>
    <t>punto de venta - caso de estudio.pdf</t>
  </si>
  <si>
    <t>Cajero y el comprador</t>
  </si>
  <si>
    <t>cajero, comprador</t>
  </si>
  <si>
    <t>el cajero</t>
  </si>
  <si>
    <t>cliente y cajero o comprador y cajero.</t>
  </si>
  <si>
    <t>los cajeros</t>
  </si>
  <si>
    <t>Despues de registrar el pago</t>
  </si>
  <si>
    <t>que el pago sea exitoso</t>
  </si>
  <si>
    <t>cuando es autorizado el pago o se paga en efectivo</t>
  </si>
  <si>
    <t>punto de venta modelo bpmn y el documento de especificacion de casos de uso</t>
  </si>
  <si>
    <t>no importa el medio, desde que yo registre el pago se puede imprimir la factura.</t>
  </si>
  <si>
    <t>realice el pago</t>
  </si>
  <si>
    <t>cuando se completa la venta y ya se ha validado el metodo de pago</t>
  </si>
  <si>
    <t>Si es en efectivo, entonces entrega vueltas Si es en tarjeta, solicita firma Al final para los dos caminos, debe registrar el pago</t>
  </si>
  <si>
    <t xml:space="preserve">depende de la forma de pago, si es efectivo registrar el valor y si es del caso, dar vueltas. Si es con tarjeta de crédito, ingresar los datos de la tarjeta, si el sistema aprueba el pagocon la tarjeta, pedir firma y registrar pago. </t>
  </si>
  <si>
    <t>entrega el producto (el resto lo hace el sistema)</t>
  </si>
  <si>
    <t>el cajero registra el pago, actualiza el inventario y genera la factura</t>
  </si>
  <si>
    <t>si es en efectivo registra el dinero recibido, si en con TC ingresa los datos de esta</t>
  </si>
  <si>
    <t>registrar que la venta se completo</t>
  </si>
  <si>
    <t>Inicia la transaccion de venta</t>
  </si>
  <si>
    <t>suponiendo que el sistema es el software lo siguiente es escanear el producto</t>
  </si>
  <si>
    <t>el comprador  debe  entregar los productos al cajero para  que los pase el lector de código de barras  y empiece  a generar la cuenta</t>
  </si>
  <si>
    <t>registra los artículos a comprar</t>
  </si>
  <si>
    <t>especificaciones de caso de uso</t>
  </si>
  <si>
    <t>el cajero debe iniciar una nueva transaccion  venta</t>
  </si>
  <si>
    <t>modelo bpmnn, punto de venta caso de estudio y diagrama caso de uso</t>
  </si>
  <si>
    <t>BPMN, CASO DE ESTUDIO</t>
  </si>
  <si>
    <t>Registrar el dinero recibido, entregar vueltas.</t>
  </si>
  <si>
    <t>Se recibe el dinero, se registra el valor recibido y se entregan las vueltas</t>
  </si>
  <si>
    <t>entregar vueltos</t>
  </si>
  <si>
    <t>el cliente entrega la plata al cajero, el cajero ingresa el dato en el sistema para que abra la caja y pueda entregar las vueltas, las  cuales las calcula el sistema</t>
  </si>
  <si>
    <t>registrar el dinero recibido y entregar vueltas</t>
  </si>
  <si>
    <t>El cajero registra el valor del efectivo en el sistema. 2 El sistema calcula el valor a devolver. 3 El sistema abre la caja de efectivo. 4 El cajero entrega al cliente su cambio.</t>
  </si>
  <si>
    <t>documento de venta  caso de  estudio y modelo bpmn</t>
  </si>
  <si>
    <t>especificacion de casos de uso</t>
  </si>
  <si>
    <t>Informar la negacion y luego tomar decision si reinicia un nuevo pago</t>
  </si>
  <si>
    <t xml:space="preserve">Se le informa al cliente que no hay comunicación. El cliente decide si paga con otro medio de pago o se anula la compra. </t>
  </si>
  <si>
    <t>muestra un error</t>
  </si>
  <si>
    <t>si no funciona el sistema entrega la información de negación para comentársela al cliente y el toma la decisión si decide no hacer ninguna compra o si desea pagar con otro medio de  pago</t>
  </si>
  <si>
    <t>informa la negación al usuario</t>
  </si>
  <si>
    <t>3a El sistema muestra que el servicio externo rechaza la solicitud de pago con la tarjeta de crédito. 1. El cajero informa al cliente la negación. 3b El servicio externo de aprobación de crédito no funciona. 1. El cajeron informa al cliente la falta de comunicación.</t>
  </si>
  <si>
    <t>Especificacion de caso de uso</t>
  </si>
  <si>
    <t>Ingresar el monto, depositar dinero, entregar vueltas.</t>
  </si>
  <si>
    <t xml:space="preserve">El sistema dice cuánto hay que devolver, así que el cajero manualmente cuenta dicho valor y lo entrega al comprador. </t>
  </si>
  <si>
    <t>sistema = software se entregan las vuetlas</t>
  </si>
  <si>
    <t>El cajero deposita dinero en efectivo y entrega las vueltas al cliente esto en el punto de venta caso de estudio y modelo bpmn en el caso de uso dice 1El cajero registra el valor del efectivo en el sistema., 2 El sistema calcula el valor a devolver. 3 El sistema abre la caja de efectivo. 4 El cajero entrega al cliente su cambio..</t>
  </si>
  <si>
    <t>se registran en el sistema y se entregan al usuario</t>
  </si>
  <si>
    <t>El sistema informa al cajero cuanto es el cambio</t>
  </si>
  <si>
    <t>documento y bpmn</t>
  </si>
  <si>
    <t>punto de venta caso de estudio, modelo bpmn, punnto de venta caso de uso</t>
  </si>
  <si>
    <t>ns</t>
  </si>
  <si>
    <t>No -</t>
  </si>
  <si>
    <t>si - Se valida en el sistema interno de descuentos</t>
  </si>
  <si>
    <t>si - Usar cupones de regalo es otra funcionalidad disponible con el sistema PdV. Si el cliente tiene un cupón de regalo, entonces es elegible para un descuento (por ejemplo, de empleado, cliente preferido, titular del cupón). El cajero envía una solicitud de descuento e ingresa la identificación del cliente, luego el sistema presenta un total de descuento basado en las reglas de descuento.</t>
  </si>
  <si>
    <t xml:space="preserve">Si -Al iniciar una nueva venta el cajero pregunta si hay cupón y en ese momento se registra. Luego de registrar todos los productos, se aplica el descuento del cupón. </t>
  </si>
  <si>
    <t>Sí - Registrar el numero de cupon, el sistema verifica si es aplicable, y luego aplica el descuento.</t>
  </si>
  <si>
    <t>punto de venta caso de estudio</t>
  </si>
  <si>
    <t>según el caso de estudio lo debería permitir pero no esta descrito dentro del proceso</t>
  </si>
  <si>
    <t>Muestra Origen</t>
  </si>
  <si>
    <t>recopilar soportes, escanearlos, diligenciar el formulario y enviar la solicitud</t>
  </si>
  <si>
    <t>Para realizar una solicitud de crédito, la pareja debe llenar un formulario con los documentos que debe adjuntar y entregar tanto el formulario con los adjuntos a la fundación.</t>
  </si>
  <si>
    <t>Inicialmente re-leo el documento y  1. hay que cumplir unas condiciones 2. Si el proceso genera inconsistencias hay un tiempo para subsanarlas. 3. Si no se subsana durante ese tiempo la solicitud es eliminada. 4. Si el crétido es aprobado, hay unas intrucciones para el desembolso del dinero y compra del inmueble. 6. Revisar si la fundación tiene los fondos, y eso se hace a través de unas fórmulas que se plantean. 7. En dado caso que para un pago la pareja no lo pueda pagar, reciben un subsidio. 8. Cuando la pareja no paga, constituye una mora y va a un área especializada de cobros.</t>
  </si>
  <si>
    <t>Enviar una solicitud de crédito para obtener un crédito hipotecario de la Fundación MSG para la adquisición de vivienda, Ademas adjunto soportes</t>
  </si>
  <si>
    <t>La pareja debe recopilar los soportes solicitados para adjuntarlos en el formulario que deben diligenciar en el sistema</t>
  </si>
  <si>
    <t>La pareja debe adjuntar el soporte de la solicitud y diligenciar un formulario. Ellos pueden consultar el estado de la solicitud. Si los soportes presentan errores o hay un fallo en la solictud son informados para hacer la corrección. Cuando se completa el análisis les informa el resultado para que legalicen el crédito.</t>
  </si>
  <si>
    <t>1. Ingresar al sistema,  2. Diligenciar la solicitud de crédito (formulario) 3. Validar la información.  4. Notificar fallos (información incompleta, no se cumple con los criterios de selección para el crédito) en la validación. 5. Guardar la información 6. Adjuntar soportes requeridos. 7. Enviar la solicitud  A su vez el sistema validará la información cómo tiempo del matrimonio, el valor de la cuota , el valor ahorrado de la pareja entre otros, Solo una vez que la pareja adjunte soportes(archivos) el sistema habilitará la opción de enviar.   ¿Se debería tener en cuenta el tipo de formato en el que se subirán los soportes, con el fin de que el sistema valide que sean subidos en un formato correcto?.</t>
  </si>
  <si>
    <t>La pareja ingresa al sitio, diligencia el formulario, adjunta los soportes  selecciona la opción enviar.</t>
  </si>
  <si>
    <t>La pareja selecciona solicitar crédito. Escenarios 1 La pareja diligencia el formulario. 2 La pareja selecciona la opción guardar. 3 El sistema valida que la pareja ingrese toda la información solicitada. 4 El sistema realiza las siguientes validaciones: La pareja tiene menos de 10 años de matrimonio. La pareja ingresa datos de empleo de tiempo completo. El valor posible de cuota es mayor al 28% de los ingresos conjuntos de la pareja. El valor ingresado como ahorro de la pareja es inferior al 10% del valor de la casa. 5 El sistema muestra la opción de aduntar un soporte. 6 La pareja adjunta un soporte. 7 El escenario anterior se repite hasta que la pareja adjunta los soportes. 8 El sistema activa la opción Enviar. 9 La pareja selecciona la opción Enviar.  Extensiones * 4.1 La pareja no ha diligenciado todos los campos. 1. El sistema muestra los campos que falta diligenciar. 2. El sistema pide confirmación de guardar y salir. La pareja confirma con OK o selecciona Cancelar y continua diligenciando el formulario. 5.1 La pareja no cumple los requisitos para solicitud. 1. El sistema muestra los campos cuya información no cumple con los requisitos. La pareja ajusta los campos o selecciona la opción salir. 6.1 La pareja no adjunta soportes 1. La pareja selecciona la opción salir. 2. El sistema pregunta si desean guardar y salir. La pareja confirma con OK o continua en el sistema con la opcion cancelar 9.1 La pareja selecciona la opción salir. 1. El sistema pregunta si desean guardar y salir. 3. La pareja confirma con OK o continua en el sistema con la opcion cancelar</t>
  </si>
  <si>
    <t>En el diagrama BPMN</t>
  </si>
  <si>
    <t>El Analista de crédito</t>
  </si>
  <si>
    <t>En el documento del caso de estudio y en el diagrama de BPMN</t>
  </si>
  <si>
    <t>Busco en el documento, escaneo y voy a la parte donde dice "si los soportes son válidos, EL ANALISTA DE CRÉDITO envía al comité"... de allí obtengo la respuesta, pero también la valido con la imagen</t>
  </si>
  <si>
    <t>Casos de estudio, modelo, especificaciones</t>
  </si>
  <si>
    <t>Modelo BPMN y Documento de casos de uso</t>
  </si>
  <si>
    <t>Caso de uso y caso de estudio</t>
  </si>
  <si>
    <t>El analista del crédito es quien valida los soportes, notifica errores o los envía al comité</t>
  </si>
  <si>
    <t>Especificación de casos uso</t>
  </si>
  <si>
    <t>El analista de crédito dado que una vez que los valida se los envía al comité,   Se identifica en la especificación de casos de uso el caso de uso validar solicitud, ya que el sistema realizó la validación de los requerimientos mínimos, el analista finalmente valida los soportes y nuevamente la solicitud,</t>
  </si>
  <si>
    <t>FMSG-EspecificacioÌón de Casos de Uso</t>
  </si>
  <si>
    <t>Los roles de Pareja y Analista de Credito</t>
  </si>
  <si>
    <t>Tanto en el caso de estudio como en el diagrama BPMN</t>
  </si>
  <si>
    <t>PDF e Imagen</t>
  </si>
  <si>
    <t>La pareja y el analista de crédito</t>
  </si>
  <si>
    <t>Pareja, analista, Junta directiva de la fundación y comité de crédito</t>
  </si>
  <si>
    <t>Diagrama de casos de uso y diagrama BPMN</t>
  </si>
  <si>
    <t>El analista del crédito es el principal usuario. La pareja interactua con el sistema de manera indirecta pero no lo considero un usuario</t>
  </si>
  <si>
    <t>Especificación de casos de uso y caso de estudio</t>
  </si>
  <si>
    <t>Pareja, Analista, Comité de la Fundación y el sistema.</t>
  </si>
  <si>
    <t>Paraje, Analista de Credito, Reloj</t>
  </si>
  <si>
    <t>FMSG-EspecificacioÌon de Casos de Uso</t>
  </si>
  <si>
    <t>Pareja Analista de crédito Reloj</t>
  </si>
  <si>
    <t>Grafico BPMN</t>
  </si>
  <si>
    <t>tanto en el diagrama BPMN</t>
  </si>
  <si>
    <t>Imagen</t>
  </si>
  <si>
    <t>Especificación, Caso de estudio</t>
  </si>
  <si>
    <t>Descripción de caso de estudio y especificación de estudio</t>
  </si>
  <si>
    <t>Si los soportes son válidos, el analista de crédito envía al comité de crédito y posteriormente registra el resultado de la evaluación, el cual es informado a la pareja.</t>
  </si>
  <si>
    <t>calculo de recursos disponibles para prestar, establecer cuota del prestamo , Notificacion e instrucciones de legalizacion,  desembolso</t>
  </si>
  <si>
    <t>tanto en el diagrama de BPMN como en el documento del caso de estudio</t>
  </si>
  <si>
    <t>El comité verifica la información recibida, además valida la disponibilidad de dinero de la fundación y finalmente determina si el crédito es aprobado o no, si el crédito es aprobado se establece la cuota fija y se aprueba la solicitud, finalmente, se debe informar a la pareja el procedimiento que deben seguir para que el dinero sea desembolsado al vendedor.</t>
  </si>
  <si>
    <t>Se registra el resultado de la evaluación en el comité.  Si es aprobado, se actualizan los fondos disponibles, se le notifica la aprobación e instrucciones de legalización.  Si el resultado es Negado, se notifica con la razón de rechazo.</t>
  </si>
  <si>
    <t>Si el crédito es aprobado, también se informan las instrucciones de legalización y posterior desembolso al vendedor del inmueble.</t>
  </si>
  <si>
    <t>Se registra el resultado en el sistema, en caso de que la solicitud fuera aprobada por el comité, el sistema actualiza los fondos disponibles y realiza la notificación de la aprobación junto con las instrucciones de legalización a la pareja, en caso de que sea rechazada, envía una notificación a la pareja con el causal de rechazo.</t>
  </si>
  <si>
    <t>Caso de estudio y diagrama BPMN</t>
  </si>
  <si>
    <t>El comité evalua las siguientes condiciones: Es un matrimonio de entre 1 y 10 años. La pareja demuestra que ambos están empleados de tiempo completo desde hace por lo menos un año. El precio de la vivienda es inferior al precio promedio de los últimos 12 meses de las casas en el área. El valor de la cuota excede el 28% de los ingresos de la pareja (La cuota se calcula con capital de 90% del valor de la casa, tasa fija y plazo de 30 años). Los ahorros de la pareja son inferiores al 10% del valor de la casa. La Fundación tiene fondos para comprar la casa.</t>
  </si>
  <si>
    <t>1. Enviar solicitud aprobada para ser evaluada por el comité 2. Notificar al comité  3. Cambiar de estado a la solicitud 4. Agregar solicitud a las solicitudes de comité de crédito</t>
  </si>
  <si>
    <t>Notifica el resultado, de ahí si se niega el resultado el flujo con esa solicitud finaliza, pero si se aprueba, se comunica la información necesaria para legalizar el crédito y por otro lado se actualiza los fondos disponibles de la fundación.</t>
  </si>
  <si>
    <t>FMSG-Caso de estudio</t>
  </si>
  <si>
    <t>El analista selecciona una solicitud validada para envío a comité de crédito. Escenarios 1 El analista selecciona enviar a comité de crédito. 2 El sistema envía un mensaje al área de comité de crédito. 3 El sistema sistema retira la solicitud de la consulta de solicitudes validadas satisfactoriamente.  5/5 4 El sistema agrega la solicitud a la consulta de solicitudes para comité de crédito.   Si en caso dado que exista erro en los soportes se activa el caso de uso: Notificar error en soportes.</t>
  </si>
  <si>
    <t>REQ + BPMN</t>
  </si>
  <si>
    <t>Negada , Aprobada, Revision y Ajuste de soportes</t>
  </si>
  <si>
    <t>Caso de estudio y en el diagrama BPMN</t>
  </si>
  <si>
    <t>Solicitud con errores, solicitud aprobada o solicitud rechazada.</t>
  </si>
  <si>
    <t>Aprobada  Negada</t>
  </si>
  <si>
    <t>Que si tiene fondos o no y cual es el % a pagar de acuerdo a sus ingresos</t>
  </si>
  <si>
    <t>“en espera de soportes” “anulada” "negada" "aprobada"</t>
  </si>
  <si>
    <t>FMSG Caso de estudio</t>
  </si>
  <si>
    <t>Aprobada, denegada, o eliminada si excede una cierta cantida de días</t>
  </si>
  <si>
    <t>Creo que a resultados se refieren al cambio de estados de la solicitud de crédito, esta puede ser Aprobada, No aprobada, En Comité, Anulada cuando superó los 15 días, Negada por comité, Aprobada por comité,</t>
  </si>
  <si>
    <t>Notificar anulación, Solicitud Negada, Solicitud Aprobada</t>
  </si>
  <si>
    <t>incosistencias, errores. en este caso es eliminada. Aprobada.</t>
  </si>
  <si>
    <t>BPMN o REQ</t>
  </si>
  <si>
    <t>El flujo basico:  Dar una respuesta, calcular cuotas, notificar y desembolsar.</t>
  </si>
  <si>
    <t>Diagrama BPMN y caso de estudio.</t>
  </si>
  <si>
    <t>Si la solicitud es rechazada se informa a la pareja. Si la solicitud es aprobada, se informa a la pareja, se actualiza el dinero disponible de la fundación y se determinan las cuotas que deben ser pagadas por la pareja</t>
  </si>
  <si>
    <t>imagen</t>
  </si>
  <si>
    <t>cuando la solicitud es negada, se notifica.  Cuando es aprobada, se actualizan los fondos y se notifica la aprobación y las instrucciones de legalización</t>
  </si>
  <si>
    <t>Informa la instrucciones de legalización y actualiza los fondos de la fundación</t>
  </si>
  <si>
    <t>El analista de crédito registra en el sistema el resultado de la evaluación del comité y el sistema realiza las notificaciones respectivas en caso de que fuera aprobado o rechazado</t>
  </si>
  <si>
    <t>En el caso de estudio se describe a detalle en el parrafo penúltimo y último los detalles del proceso. En terminos generales hace la legalización del trámite y actualiza los fondos de la fundación</t>
  </si>
  <si>
    <t>1. Notificar a la pareja,  2. Informar proceso para la legalización 3. Realizar desembolso si se cumple con el paso anterior de legalización</t>
  </si>
  <si>
    <t>FMSG-Especificación de Casos de Uso, FMSG-Caso de Estudio</t>
  </si>
  <si>
    <t>El comité envía el resultado al analista de crédito, este lo registra, y notifica el resultado a la pareja.</t>
  </si>
  <si>
    <t>REQ+BPMN</t>
  </si>
  <si>
    <t>Especificaciones</t>
  </si>
  <si>
    <t>Caso de estudio, modelo de casos de uso</t>
  </si>
  <si>
    <t>REQ</t>
  </si>
  <si>
    <t>La aprobacion depende que en la fundacion tenga liquidez para prestar</t>
  </si>
  <si>
    <t>El caso de estudio indica que los fondos de la fundación son tenidos en cuenta al momento de estudiar una solicitud</t>
  </si>
  <si>
    <t>imagen, pdf</t>
  </si>
  <si>
    <t>porque se debe hacer un cálculo, sino sería imposible dar crédito a todo mundo</t>
  </si>
  <si>
    <t>Caso de estudio, especificaciones, el modelo</t>
  </si>
  <si>
    <t>Si el credito es aprobado debe reservar fondo si y solo si la pareja lo requiera</t>
  </si>
  <si>
    <t>El cálculo de los fondos disponibles para créditos se actualiza cada vez que se aprueba una solicitud</t>
  </si>
  <si>
    <t>Caso de estudio y diagrama BPMN, casos de uso</t>
  </si>
  <si>
    <t>Si se aprueba un crédito y no se cuenta con el dinero disponible, el sistema contribuirá a tener los valores del dinero disponible con el que cuenta la fundación</t>
  </si>
  <si>
    <t>FMSG-EspecificacioÌn de Casos de Uso, FMSG-Caso de Estudio</t>
  </si>
  <si>
    <t>La fundación no tiene fondo infinitos. Pueden haber solicitudes procesándose en paralelo.</t>
  </si>
  <si>
    <t>EL monto de aprobación depende de la disponibilidad del Fondo</t>
  </si>
  <si>
    <t>pdf, imagen</t>
  </si>
  <si>
    <t>Caso de estudio, Espeficicación</t>
  </si>
  <si>
    <t>Modelo</t>
  </si>
  <si>
    <t>Diagrama BPMN, casos de uso, caso de estudio</t>
  </si>
  <si>
    <t>Diagrama BPMN y caso de estudio</t>
  </si>
  <si>
    <t>En ninguno con claridad</t>
  </si>
  <si>
    <t>Caso de estudio y especificacion de casos de uso</t>
  </si>
  <si>
    <t>La factura la genera el cajero</t>
  </si>
  <si>
    <t>La factura es generada por el cajero</t>
  </si>
  <si>
    <t>La factura la genera el cajero con el sistema cuando recibe el pago, el imprime un recibo de la transacción.</t>
  </si>
  <si>
    <t>El pdv genera la factura</t>
  </si>
  <si>
    <t>BPMN y Especificación</t>
  </si>
  <si>
    <t>una vez se realiza el pago exitoso se registra el pago, se actualiza el sistema de inventarios y se genera la factura</t>
  </si>
  <si>
    <t>diagrama</t>
  </si>
  <si>
    <t>se genera la factura y se actualiza el inventario</t>
  </si>
  <si>
    <t>Se registra el pago, se actualiza el inventario y se genera la factura</t>
  </si>
  <si>
    <t>Documento BPMN</t>
  </si>
  <si>
    <t>Se actualiza el stock del inventario</t>
  </si>
  <si>
    <t>Se actualiza el sistema de inventario</t>
  </si>
  <si>
    <t>el sistema actualiza el inventario y actualiza la contabilidad.</t>
  </si>
  <si>
    <t>Diagrama casos de uso</t>
  </si>
  <si>
    <t>Caso : Pagar en efectivo.   Postcondicion  :   Garantía de éxito: El pago en efectivo es registrado. Al cliente se le ha entregado su cambio  Caso  Pagar con Tarjeta  Credito Postcondicion  :  Garantía de éxito: El pago con tarjeta de crédito es registrado.</t>
  </si>
  <si>
    <t>Se genera la factura y se imprime teniendo si se debe entragar cambio al cliente dependiendo del tipo de pago</t>
  </si>
  <si>
    <t>ESPECIFICACION DE CASOS DE USO</t>
  </si>
  <si>
    <t>El sistema registra la venta completada y envía la información al sistema externo de Inventario para actualizar el stock.</t>
  </si>
  <si>
    <t>Mediante la lectura del código de barras</t>
  </si>
  <si>
    <t>código de barras</t>
  </si>
  <si>
    <t>Mediante el código de barras</t>
  </si>
  <si>
    <t>documento bpmn</t>
  </si>
  <si>
    <t>El sistema recupera la información del artículo desde el sistema del catálogo, registra la venta del artículo y presenta la descripción del artículo, precio y el total de la cuenta hasta el momento</t>
  </si>
  <si>
    <t>A través del identificador ingresado por el cajero</t>
  </si>
  <si>
    <t>El cajero ingresa el identificador del articulo.</t>
  </si>
  <si>
    <t>Especificacion  Casos de Uso</t>
  </si>
  <si>
    <t>Por medio de Scaner o  lectura de codigo de barras</t>
  </si>
  <si>
    <t>El siste,ma identifica el articulo por medio del codigo de barras e interactuando con el sistema de inventario</t>
  </si>
  <si>
    <t>Cuando el código de barras de un bien es leído por el sistema PdV, recuperará el nombre y el precio de este bien del sistema de Catálogo e interactuará con el sistema de inventario para deducir el monto de stock de este bien.</t>
  </si>
  <si>
    <t>Cajero y comprador</t>
  </si>
  <si>
    <t>Cliente y el cajero</t>
  </si>
  <si>
    <t>Descripción PDF del PdV</t>
  </si>
  <si>
    <t>Cliente y Cajero</t>
  </si>
  <si>
    <t>especificación de casos de uso y en el diagrama BPMN</t>
  </si>
  <si>
    <t>cliente, cajero, sistema de catálogo, sistema de inventario y el sistema de autorización de pagos</t>
  </si>
  <si>
    <t>Especificación del CU</t>
  </si>
  <si>
    <t>Cliente Cajero El sistema externo de pago El inventario Catalogo</t>
  </si>
  <si>
    <t>Casos de Estudio</t>
  </si>
  <si>
    <t>En el caso de estudio</t>
  </si>
  <si>
    <t>Cajero, El sistema de inventario, el autorizador de pagos</t>
  </si>
  <si>
    <t>cliente  cajero sistema</t>
  </si>
  <si>
    <t>una vez se realice un pago exitoso</t>
  </si>
  <si>
    <t>Si se realizo el pago</t>
  </si>
  <si>
    <t>Solo se imprime la factura si el pago es exitoso</t>
  </si>
  <si>
    <t>Especificación de casos de uso , en el diagrama de casos de uso</t>
  </si>
  <si>
    <t>Después de efectuar el pago</t>
  </si>
  <si>
    <t>Cuando el sistema registra el pago y actualiza el stock</t>
  </si>
  <si>
    <t>no hay como tal una factura, ya que factura se habla de impuestos y demás. Legalmente la factura se presenta ante la entidad de control. El recibo en este caso se imprime cuando se registra el pago exitoso.</t>
  </si>
  <si>
    <t>Especificación Casos de Uso</t>
  </si>
  <si>
    <t>Un ves se  cumpla la postcondicion  del caso de uso vender</t>
  </si>
  <si>
    <t>la se imprime si la venta se realiza de modo exitoso y no ocurre ninguna de las excepciones del caso de estudio</t>
  </si>
  <si>
    <t>caso de estudio y BPMN</t>
  </si>
  <si>
    <t>Depende del pago, si es en efectivo recibe el dinero y entrega las vueltas. Si es con TC ingresa los datos de la TC, espera a autorizacion de pago y solicita la firma del usuario</t>
  </si>
  <si>
    <t>Genera la factura</t>
  </si>
  <si>
    <t>Actualiza el inventario y genera la factura. Adicionalmente, entrega los artículos al cliente para que sean retirados</t>
  </si>
  <si>
    <t>Pago en efectivo El pago en efectivo es registrado. El pago en efectivo es registrado. Al cliente se le ha entregado su cambio. Pago con tarjeta de crédito El pago con tarjeta de crédito es registrado. Ingresar datos tarjeta de crédito Autorización pago El sistema muestra que la solicitud ha sido APROBADA El cajero devuelve al cliente la tarjeta.</t>
  </si>
  <si>
    <t>Si es en efectivo, registra el dinero recibido y da las vueltas. Si es con TC, registra los datos de la tarjeta y valida la autorización de pago</t>
  </si>
  <si>
    <t>Especificaciones de caso de uso</t>
  </si>
  <si>
    <t>Ingresa el valor recibido y espera al valor que debe devolver. Y le entrega los productos y el recibo.</t>
  </si>
  <si>
    <t>Especificaciones casos de uso</t>
  </si>
  <si>
    <t>Registrar en el sistema  el medio de pago</t>
  </si>
  <si>
    <t>El cajero registra el monto y el sistema le informa si debe  entregar cambio al cliente, se lo entrega y finaliza la transaccion</t>
  </si>
  <si>
    <t>da click en la opcion imprimir recibo</t>
  </si>
  <si>
    <t>Cuando un comprador se acerca al punto de venta, informa si tiene cupones y luego procede a pasar articulos</t>
  </si>
  <si>
    <t>Entrego los artículos a comprar</t>
  </si>
  <si>
    <t>BPMN y PDF</t>
  </si>
  <si>
    <t>Puedo puedo iniciar pasando mis códigos de descuento o mis artículos</t>
  </si>
  <si>
    <t>Diagrama BPMN, especificación de casos de uso</t>
  </si>
  <si>
    <t>Iniciar una nueva venta</t>
  </si>
  <si>
    <t>Especificación casos de uso</t>
  </si>
  <si>
    <t>El cajero inicia la nueva venta e ingresa el identificador de los artículos.</t>
  </si>
  <si>
    <t>Espoecificaciones casos de uso</t>
  </si>
  <si>
    <t>1 El cajero inicia una nueva venta 2 El cajero ingresa el identificador el artículo. 3 El sistema recupera la información del artículo desde el sistema del catálogo, registra la venta del artículo y presenta la descripción del artículo, precio y el total de la cuenta hasta el momento 4 El escenario 3 continúa hasta que el cliente indica que ha terminado 5 El sistema calcula y presenta el precio total 6 El cajero informa al cliente total y le solicita el pago 7 El cliente paga 8 El sistema de PdV usa Pagar con efectivo o Pagar con tarjeta de crédito 9 El sistema registra la venta completada y envía la información al sistema externo de Inventario para actualizar el stock. 10 El sistema de PdV imprime el recibo usando Imprimir recibo 11 El cliente se va con el recibo y los bienes.</t>
  </si>
  <si>
    <t>El cajero lee con el sistema pdv, cada uno de los codigos de barra, luego me informa cuanto debo cancelar, le difino los diferentes tipos de pagos, relaizo el pago, si el caso el cajero me enterega el cambio y finaliza la compra</t>
  </si>
  <si>
    <t>se activa cuando el comprador va hacia la caja, ahi es cuando se inicia una nueva sesion de venta</t>
  </si>
  <si>
    <t>El cajero ingresa el monto recibido por parte del cliente, el sistema muestra el valor a devolver,  abre el cajón y el cajero deposita el dinero y toma el cambio</t>
  </si>
  <si>
    <t>se registra en la caja el pago y se da las vueltas, se presenta. luego se genera la factura y se entregan los productos</t>
  </si>
  <si>
    <t>Recibir el dinero en efectivo y entregar las vueltas</t>
  </si>
  <si>
    <t>Permitir el registro del dinero recibido por el cajero y calcular las vueltas</t>
  </si>
  <si>
    <t>Especificacion de casos de uso.</t>
  </si>
  <si>
    <t>El procedimiento es que el cliente entrega el dinero de los artículos y el cajero ingresa al sistema el valor del dinero que recibió del cliente. El sistema devuelve el valor que debe devolver y le entrega las vueltas al cliente.</t>
  </si>
  <si>
    <t>El cliente paga El sistema de PdV usa Pagar con efectivo o Pagar con tarjeta de crédito</t>
  </si>
  <si>
    <t>El cajero confirma que se va a realizar un pago en efectivo, luego ingresa el valor pagado y si este valor alcanza para realizar la compra, si es correcto, el sistema le informa el cambio para el cliente, en seguida el pdv informa el sistema de inventario para descuente los productos comprados del stock y finaliza la transaccion</t>
  </si>
  <si>
    <t>el cajero ingresa el monto recibido y el sistema presenta el valor a devolver y abre el cajón de efectivo.</t>
  </si>
  <si>
    <t>documento de caso de estudio</t>
  </si>
  <si>
    <t>Si no se autoriza el pago se informa la negación de la transacción al cliente  y se termina el flujo</t>
  </si>
  <si>
    <t>Se genera un error y se le informa al cliente. luego se le pregunta si desea continuar con el mismo medio de pago o efectivo</t>
  </si>
  <si>
    <t>Se informa el error al cliente y se repite el proceso de recepción del pago ya sea en efectivo o reintento de pago por tarjeta</t>
  </si>
  <si>
    <t>Diagrama BPMN, Especificación de casos de uso</t>
  </si>
  <si>
    <t>Informa la negación</t>
  </si>
  <si>
    <t>El sistema debe estar configurado el proceso de configuración y luego el cajero reinicia el sistema. El sistema recuperara el estado anterior del mismo y muestra el estado de la transacción de la tarjeta si fue rechazada muestra un mensaje y el cajero le informa al cliente o si hubo error el cajero informara también.</t>
  </si>
  <si>
    <t>Especificaciones caso de uso</t>
  </si>
  <si>
    <t>Caso de uso Pagar con tarjeta de crédito.    Escenarios 3a El sistema muestra que el servicio externo rechaza la solicitud de pago con la tarjeta de crédito. 1. El cajero informa al cliente la negación. 3b El servicio externo de aprobación de crédito no funciona. 1. El cajeron informa al cliente la falta de comunicación.</t>
  </si>
  <si>
    <t>El sistema espera para ingresar otro modo de pago o permite cancela la venta</t>
  </si>
  <si>
    <t>El cajero informa al cliente la razon</t>
  </si>
  <si>
    <t>El sistema muestra el valor a devolver, abre la caja del dinero, para el cajero ingrese el dinero por el cliente y proceda a dar las vueltas</t>
  </si>
  <si>
    <t>cuando se van a pagar los productos en efectivo, se registra el valor en la caja y si existe cambio el cajero lo genera. luego se genera la factura, se entregan los productos y fin</t>
  </si>
  <si>
    <t>El cajero entrega las vueltas, registra el pago, actualiza el inventario y por último entrega los elementos</t>
  </si>
  <si>
    <t>El cajero entrega al cliente su cambio</t>
  </si>
  <si>
    <t>Informa al cajero el valor de las vueltas</t>
  </si>
  <si>
    <t>El cajero abre la caja registradora y saca el dinero que debe ser devuelto. Este dinero se lo entrega al cliente junto con el recibo.</t>
  </si>
  <si>
    <t>Caso de uso :Pagar en efectivo  El cajero registra el valor recibido en efectivo, el sistema muestra el valor a devolver y abre el cajón con efectivo.</t>
  </si>
  <si>
    <t>El sistema le informa al cajero la cantidad que debe devolver y finaliza la transaccion</t>
  </si>
  <si>
    <t>El cajero deposita dinero en efectivo y entrega las vueltas al cliente.</t>
  </si>
  <si>
    <t>Documento de caso de estudio</t>
  </si>
  <si>
    <t>Si el cliente tiene cupon de descuento, le informa al cajero que tiene cupon, el cajero registra el cupon y los datos del usuarioy el sistema presenta el total de descuento basado en las reglas establecidas</t>
  </si>
  <si>
    <t>BPMN y Documento</t>
  </si>
  <si>
    <t>ANtes de registrar los productos en la caja se le pregunta al cliente si tiene cupón de regalo para redimirlo. al final de la compra tambien se le entrega un cupon al cliente</t>
  </si>
  <si>
    <t>El usuario puede suministrar sus cupones antes o después de haber pasado artículos al cajero</t>
  </si>
  <si>
    <t>Si el cliente tiene un cupón de regalo, entonces es elegible para un descuento, El cajero envía una solicitud de descuento e ingresa la identificación del cliente, luego el sistema presenta un total de descuento basado en las reglas de descuento.</t>
  </si>
  <si>
    <t>El sistema solicita el registro del cupon al iniciar una nueva venta. También solicita el registro de un cupon al finalizar el registro de todos los productos</t>
  </si>
  <si>
    <t>El cajero ingresa el cupon y el sistema verifica las reglas de descuento que deben ser aplicadas.</t>
  </si>
  <si>
    <t>V. Si el cliente tiene un cupón de regalo, entonces es elegible para un descuento (por ejemplo, de empleado, cliente preferido, titular del cupón). El cajero envía una solicitud de descuento e ingresa la identificación del cliente, luego el sistema presenta un total de descuento basado en las reglas de descuento.</t>
  </si>
  <si>
    <t>Está en ambos pero está mejor especificado en el documento de caso de estudio</t>
  </si>
  <si>
    <t>UniAn-FSyLP</t>
  </si>
  <si>
    <t>La pareja debe recopilar los soportes, escanearlos y a la vez diligenciar el formulario. Después tiene que enviar el formulario que será revisado posteriormente por los analistas de crédito. En el caso de que no sea aceptada o haya inconsistencias, la pareja tiene un tiempo limitado para ajustar los soportes. Si pasa este tiempo límite la solicitud  se anula, sino, vuelve a ser enviado par que el analista de crédito verifique la consistencia nuevamente. En el caso de que sea aceptada, la pareja tendrá que esperar la respuesta. La respuesta puede ser de rechazo o de aceptación. En el caso de que sea de aceptación, también recibirán las instrucciones para la legalización.</t>
  </si>
  <si>
    <t>la pareja debe digilenciar el formulario y al tiempo debe recoplicar todos los soportes para el cumplimiento de los requerimientos del crédito. una vez tenga todos los soportes, debe escanearlos y enviarlos.</t>
  </si>
  <si>
    <t>Una pareja debe  recopilar los soportes luego escanear y adjuntar y diligenciar el  formulario. Luego enviar el formulario y esperar a que le respondan. En caso de que los soportes no sean validos, reciben la notificación y ajusta los reportes para volver a enviar el formulario. En caso de que los resultados sean negados o aceptado se acaba el proceso.</t>
  </si>
  <si>
    <t>La pareja debe diligenciar el formulario, recopilando los soportes y adjuntandolos. Después de esto, la pareja debe esperar a que se le notifiquen errores en el formulario para ajustar el soporte, para que no se anule la solicitud. Después debe esperar a la respuesta de rechazo o de aceptación, y si es aceptada, tendrán las instrucciones para legalizarla</t>
  </si>
  <si>
    <t>Primero se debe recopilar los soportes y escanear y adjuntar estos documentos. Además se debe diligenciar el formulario. Una vez hecho esto, se envía la solicitud de crédito.</t>
  </si>
  <si>
    <t>Para enviar una solicitud de crédito se debe, enviar los soportes de las condiciones. asi mismo, envairlos y escanearlos. finalmente, diligenciar el formularrio</t>
  </si>
  <si>
    <t>La pareja debe de enviar documentos que incluyan: el tiempo que llevan de casados, cuanto ganan, que los dos están empleados y el precio de la casa luego la empresa revista los documentos, en caso de haber problemas se regresan a la pareja para ser modificados.</t>
  </si>
  <si>
    <t>El cajero genera la factura</t>
  </si>
  <si>
    <t>El sistema genera la factura, pero como tal el cajero inicia la transacción.</t>
  </si>
  <si>
    <t>El cajero.</t>
  </si>
  <si>
    <t>UniAn-TIenO</t>
  </si>
  <si>
    <t>imagen del modelo bmnp</t>
  </si>
  <si>
    <t>el analista de crédito.</t>
  </si>
  <si>
    <t>el analista de crédito</t>
  </si>
  <si>
    <t>En la imagen</t>
  </si>
  <si>
    <t>Los analistas de credito</t>
  </si>
  <si>
    <t>BPMN y en el caso</t>
  </si>
  <si>
    <t>La fundación</t>
  </si>
  <si>
    <t>Se registra el pago, se actualiza el sistema de inventario, se genera la factura y el cliente retira los productos.</t>
  </si>
  <si>
    <t>Solicitar firma de pago en el comprobante</t>
  </si>
  <si>
    <t>Registra el pago Actualiza el sistema de inventario Genera factura Retiran los productos</t>
  </si>
  <si>
    <t>Punto de Venta - Caso de estudio pdf</t>
  </si>
  <si>
    <t>Recuperar información del sistema de catálogo, aplicar descuento, autorizar pago, registrar pago, actualizar sistema de inventario, generar la factura, generar menú de ayuda para el cajero.</t>
  </si>
  <si>
    <t>El cajero: Registra el pago Actualiza el sistema de inventario Genera factura  Cliente: Retira los productos</t>
  </si>
  <si>
    <t>Solicita firma  Registrar pago  Actualizar sistema de inventario Generar factura</t>
  </si>
  <si>
    <t>En el Modelo BPMN</t>
  </si>
  <si>
    <t>registrar pago, actualizar sistema de inventario y luego se genera la factura</t>
  </si>
  <si>
    <t>Documento escrito</t>
  </si>
  <si>
    <t>Los usuarios son la pareja</t>
  </si>
  <si>
    <t>la pareja y el analista de credito</t>
  </si>
  <si>
    <t>las parejas</t>
  </si>
  <si>
    <t>Las parejas que solicitan el crédito para la compra de la vivienda</t>
  </si>
  <si>
    <t>Matrimonios jóvenes.</t>
  </si>
  <si>
    <t>Las parejas</t>
  </si>
  <si>
    <t>Caso</t>
  </si>
  <si>
    <t>Matrimonio de parejas jovenes entre 1 y 10 años de casados</t>
  </si>
  <si>
    <t>El sistema PdV lee el código de barras del bien y recupera el nombre y el precio del sistema de Catálogo.</t>
  </si>
  <si>
    <t>Enunciado</t>
  </si>
  <si>
    <t>Recuperando información del sistema de catálogo</t>
  </si>
  <si>
    <t>Pasando el artículo por la caja</t>
  </si>
  <si>
    <t>Se identifica un artículo a través del código de barras. Específicamente en el documento PDF se menciona: "Cuando el código de barras de un bien es leído por el sistema PdV, recuperará el nombre y el precio de este bien del sistema de Catálogo e interactuará con el sistema de inventario para deducir el monto de stock de este bien".</t>
  </si>
  <si>
    <t>Codigo de barras</t>
  </si>
  <si>
    <t>Pasando el código de barras por el sistema PdV y este recuperará el nombre y el precio de este bien del sistema de Catálogo</t>
  </si>
  <si>
    <t>modelo bmnp</t>
  </si>
  <si>
    <t>Documento del Caso</t>
  </si>
  <si>
    <t>Descripción del caso</t>
  </si>
  <si>
    <t>Cajeros</t>
  </si>
  <si>
    <t>Comprador  Cajero</t>
  </si>
  <si>
    <t>Comprador</t>
  </si>
  <si>
    <t>pdf</t>
  </si>
  <si>
    <t>La empresa, en especial los cajeros debido a que utilizan este sistema-.</t>
  </si>
  <si>
    <t>Descripción del proceso</t>
  </si>
  <si>
    <t>Cajeros.</t>
  </si>
  <si>
    <t>Clientes</t>
  </si>
  <si>
    <t>Después de que se envía al comité el documento, se registra el resultado obtenido del estudio de este documento. Luego, se notifica al cliente si fue aprobado o no. En el caso de que sea negado, simplemente se notifica la solicitud. En el caso de que es aprobada, la fundación determina si hay fondos disponibles para aprobar el crédito. Después de haber actualizado estos fondos, se le notifica la aprobación a la pareja y se le envía simultáneamente las instrucciones de legalización.</t>
  </si>
  <si>
    <t>se registra el resultado del comité, si este resultado es negado, se le notifica al cliente acerca de esto. Si el resultado es aprobado, se actualizan los fondos disponibles y luego se le notifica al cliente la aprobacion</t>
  </si>
  <si>
    <t>luego se registra el resultado del comité y si es aprobado se actualiza los fondos disponibles y se notifica. En caso de que sea negado el resultado, se le notifica a la pareja.</t>
  </si>
  <si>
    <t>Luego de que se envía al comité, se registra la decisión, y si esta es de aprobación, se actualizan los fondos y se notifica a la pareja, de lo contrario se notifica de una vez que no fue aprobado</t>
  </si>
  <si>
    <t>Después de enviar la solicitud al comité, se registra el resultado del comité. Y dependiendo de si este resultado es negado o aprobado se toman 2 caminos diferentes de acción. Si la solicitud es aprobada, se actualizan los fondos disponibles,y se notifica a la pareja la aprobación. En caso en que no sea aprobado, se notifica a la pareja que la solicitud ha sido negada.</t>
  </si>
  <si>
    <t>se registra el resultado al comite. si es negado, se envia un mensaje hacia la pareja de que la solicitud fue rechazada. Si ocurre lo contrario, se actualizan los fondos de la fundacion y ademas, se notifica la aprobacion</t>
  </si>
  <si>
    <t>se debe de analizar si se tiene fondos para aprobar el crédito, en caso de que si se tenga fondos se le notifica al cliente de la aprobación y las instrucciones de legalización, en caso de no hayan fondos, se niega la solicitud y se notifica al cliente del rechazo.</t>
  </si>
  <si>
    <t>Para imprimir una factura es necesario que se registre el pago y se actualice el sistema de inventario. El pago debe haber sido exitoso.</t>
  </si>
  <si>
    <t>No se menciona ni en el enunciado ni en el modelo BPMN</t>
  </si>
  <si>
    <t>Cuando el pago es exitoso</t>
  </si>
  <si>
    <t>Bajo las condiciones de que el pago esté aceptado. Esto se define cuando el cajero acepta dinero en efectivo o cuando se valida el pago en una entidad externa al usarse una tarjeta de crédito.</t>
  </si>
  <si>
    <t>Bajo que el pago sea aprovado</t>
  </si>
  <si>
    <t>BPMN.</t>
  </si>
  <si>
    <t>Únicamente cuando se registra un pago por cualquier medio.</t>
  </si>
  <si>
    <t>Tiene que haber un pago exitoso</t>
  </si>
  <si>
    <t>1. Errores en soportes. 2. Razón de rechazo 3. Instrucciones legalización</t>
  </si>
  <si>
    <t>1) que los soportes no sean validos 2) que los soportes sean validos pero no se apruebe el crédito 3) que los soportes sean validos y se apruebe el credito</t>
  </si>
  <si>
    <t>negada aprobada errores en soportes</t>
  </si>
  <si>
    <t>Puede haber errores en la solicitud, puede ser rechazada, o pueden llegar las instrucciones de legalización por la aprobación</t>
  </si>
  <si>
    <t>La solicitud puede ser aceptada o rechazada.</t>
  </si>
  <si>
    <t>1. Rechazado 2.Aprobado 3. Notificar los errores</t>
  </si>
  <si>
    <t>Errores en los soportes - si pasan 15 días se anula la solicitud Rechazo del crédito - mensaje de razones de rechazo Aceptación del crédito - instrucciones de legalización</t>
  </si>
  <si>
    <t>Registra el pago, actualiza el sistema de inventario y genera la factura.</t>
  </si>
  <si>
    <t>NInguno</t>
  </si>
  <si>
    <t>Bien puede recibir el efectivo y entregar las vueltas, o puede recibir la tarjeta de crédito del cliente, ingresar datos y autorizar el pago.</t>
  </si>
  <si>
    <t>Registra el pago</t>
  </si>
  <si>
    <t>Registra la información de pago en el sistema, sea un monto dado o la información de una tarjeta de crédito.</t>
  </si>
  <si>
    <t>El cajero ve si es en efectivo o por TC  si es por Efectivo, debe entregar las vueltas si es por TC, se ingresan los datos, se espera que el pago se autorizado, despues si es aprovada la compra, se solicita la firma del cliente.  Depués es un pago exitoso y se registra el pago.</t>
  </si>
  <si>
    <t>Si el pago es en efectivo, entrega vueltas. Para pagos con TC  solicitar firma. Para ambos casos, registrar pago, actualizar sistema de inventario y generar factura.</t>
  </si>
  <si>
    <t>Entregar vueltas.</t>
  </si>
  <si>
    <t>BMPN</t>
  </si>
  <si>
    <t>Después, se registra el resultado en comité y se le envía la respuesta a la pareja. Si es negado, se le notifica y termina el proceso, pero si es aceptada, la fundación actualiza los fondos para saber si tiene suficiente para el crédito pedido y se le notifica a la pareja la aprobación y se le envía simultáneamente las instrucciones de legalización</t>
  </si>
  <si>
    <t>se registra el resultado, y luego se le notifica al cliente dependiendo de este. si el crédito se aprobó, se debe actualizar los fondos</t>
  </si>
  <si>
    <t>Si es aprobada se actualizan los fondos disponibles  y luego notificar aprobación e instrucciones de legalización. Si es negada se notifica a la pareja.</t>
  </si>
  <si>
    <t>Después de estudiar la solicitud, se decide si aprobarla o no y se establecen los lineamientos a seguir para la pareja y se les notifican</t>
  </si>
  <si>
    <t>Una vez el comité ha estudiado la solicitud, se toma un curso de acción diferente en caso en que este haya sido aprobado o negado. En caso en que haya sido aprobado, se actualizan los fondos disponibles y luego se notifica a la pareja la aprobación de la solicitud. En caso en que no se haya aprobado la solicitud, simplemente se le notifica al cliente.</t>
  </si>
  <si>
    <t>No me quedo clara la pregunta</t>
  </si>
  <si>
    <t>en caso de ser rechazada se le envia un mensaje al cliente informandole las razones del rechazo. en caso de ser aceptada, se establece un abono fijo.</t>
  </si>
  <si>
    <t>El cajero inicia una nueva venta y comprueba si existe un cupón de descuento.</t>
  </si>
  <si>
    <t>Se inicia una nueva venta. Esto implica el registro de artículos y cupones.</t>
  </si>
  <si>
    <t>Inicia el proceso</t>
  </si>
  <si>
    <t>Como se requiere interacción humana debo indicarle al cajero que deseo hacer una compra para que el sistema empiece a interactuar.</t>
  </si>
  <si>
    <t>Se inicia una nueva venta.</t>
  </si>
  <si>
    <t>El cajero inicia una nueva venta, verifica si el cliente tiene cupon de regalo. Si sí tiene, lo registra, en caso contrario, no hace nada. Luego, pasa los artículos y los registra y se aplica el procedimiento de pago.</t>
  </si>
  <si>
    <t>Se registra el dinero recibido y se entregan las vueltas.</t>
  </si>
  <si>
    <t>El cajero registra el dinero recibido y entrega vueltas</t>
  </si>
  <si>
    <t>Se registra el dinero recibido, se entregan las vueltas y ya el pago se hace exitoso.</t>
  </si>
  <si>
    <t>El cajero registra el dinero recibido y entrega las vueltas</t>
  </si>
  <si>
    <t>Registrar el dinero recibido Entregar las vueltas Pago exitoso</t>
  </si>
  <si>
    <t>Registrar dinero recibido, entregar vueltas y registrar pago.</t>
  </si>
  <si>
    <t>Registra dinero recibido y entrega vueltas</t>
  </si>
  <si>
    <t>Escrito</t>
  </si>
  <si>
    <t>enunciado</t>
  </si>
  <si>
    <t>Si-se deben actualizar los fondos de la fundacion en caso de que sea aprobada</t>
  </si>
  <si>
    <t>Documento del caso</t>
  </si>
  <si>
    <t>Si-</t>
  </si>
  <si>
    <t>Si-El valor aprobado se descuenta del valor disponible en la Fundación para compra de vivienda.</t>
  </si>
  <si>
    <t>Si-Si se aprueba la solicitud se actualizan los fondos. es decir, mientras mas solicitudes hayan menos fondos tiene la empresa.</t>
  </si>
  <si>
    <t>Caso, BPMN</t>
  </si>
  <si>
    <t>Si-Cuando se acepta un credito los fodos de la fundacion deben de ser actualizados de acuerdo al gasto que deben hacer para comprar la casa y los ingresos que van a tener con las cuotas.</t>
  </si>
  <si>
    <t>Se informa sobre la negación y en caso de que se solucione el problema, el cliente inicia de nuevo el proceso de pago.</t>
  </si>
  <si>
    <t>Se le pregunta al cliente si desea seguir con la transacción. En caso afirmativo, se vuelve a pasar la tarjeta de crédito; en su defecto, se cancela definitivamente la venta.</t>
  </si>
  <si>
    <t>Se informa de la  negación del pago al cliente, posterior el mismo cliente decide si quier volver a intentarlo o si desea dar por terminado el proceso.</t>
  </si>
  <si>
    <t>Genera un error</t>
  </si>
  <si>
    <t>Genera un error al cajero</t>
  </si>
  <si>
    <t>Da un error, por lo tanto, el pago no es autorizado, se informa la negación y se termina el proceso.</t>
  </si>
  <si>
    <t>Se produce un error y se le informa la negación al cliente</t>
  </si>
  <si>
    <t>Descripción del caso.</t>
  </si>
  <si>
    <t>El cliente entrega las vueltas y se registra el pago como exitoso</t>
  </si>
  <si>
    <t>El cajero las entrega, registra la transacción, actualiza sistema de inventario y finaliza.</t>
  </si>
  <si>
    <t>Se entrega el cambio y es exitoso el pago y se procede según el modelo.</t>
  </si>
  <si>
    <t>Se le entregan las ventas al cliente</t>
  </si>
  <si>
    <t>Después, el cajero da las vueltas y se realiza un proceso exitoso. Registra el pago Actializan el sistema de inventario Genera factura Retirar los productos</t>
  </si>
  <si>
    <t>Se entregan las vueltas.</t>
  </si>
  <si>
    <t>Simplemente se entregan</t>
  </si>
  <si>
    <t>no aplica</t>
  </si>
  <si>
    <t>De acuerdo al Caso los documentos de soporte son revisados antes de llegar al comite.</t>
  </si>
  <si>
    <t>Sí-El cajero envía una solicitud de descuento e ingresa la identificación del cliente, luego el sistema presenta un total del descuento.</t>
  </si>
  <si>
    <t>Sí-Ingresar solicitud de descuento, identificación de cliente y presentación del descuento total</t>
  </si>
  <si>
    <t>Sí-Se informan los datos del cupón, este se registra y una vez se tiene el precio y total parcial se aplica el descuento</t>
  </si>
  <si>
    <t>Sí-Se registra el cupón al principio del proceso y se aplica el descuento cuando se han pasado por todo el sistema los ítems en el sistema</t>
  </si>
  <si>
    <t>Sí-Infromar datos del cupon, registrar el cupón y pasar el articulo</t>
  </si>
  <si>
    <t>Sí-Cuando se inicia una nueva venta, se verifica si el cliente tiene un cupón. Si sí tiene cupón, se informan los datos del cupón y se registra el cupón.</t>
  </si>
  <si>
    <t>Sí-Se le pide al comprador informar los datos de cupón, luego el cajero registra cupón.</t>
  </si>
  <si>
    <t>Primero debe cumplir con una serie de requerimientos que estan previamente definidos por la compañia para luego, adjuntar una serie de soportes que exige la compañia.</t>
  </si>
  <si>
    <t>La pareja debe ingresar al sistema e ir al link donde dice solicitar crédito, diligenciar el respectivo formulario con los datos solicitados y adjuntar los soportes requeridos por la fundación; finalizado el cargue de la información y los soportes el usuario debe dar enviar información para que el analista verifique si información y soportes cargados por la pareja son correctos.</t>
  </si>
  <si>
    <t>la pareja deberá encargarse de llenar el formulario de solicitud del crédito, en donde deberán adjuntar los soportes necesarios para el mismo, una vez diligenciado el formulario con sus respectivos documentos adjuntos la pareja hace entrega de estos y la entidad se encarga de evaluar que los datos del formulario y ver si los documentos adjuntos se encuentran completos, en caso de haber algún faltante, se le notificara a la pareja que tienen 15 días calendario para actualizar la información o de lo contrario el proceso sera cerrado;  en el caso de esta completa la información la entidad pasa a evaluar detalladamente si la pareja cumple con los requerimientos de evaluación para otorgarles el crédito. Una vez finalizado el proceso se otorga o niega el préstamo y se hacen los desembolso pertinentes.</t>
  </si>
  <si>
    <t>La pareja debe verificar si cumple o no con las condiciones solicitadas por la fundación si es así continua con el paso de diligenciar un formulario y anexar los soportes solicitados, luego de registrada la solicitud la pareja debe estar pendiente de si la solicitud es correcta si no es así tiene un plazo de 15 días para realizar las correcciones respectivas de lo contrario la solicitud se rechaza</t>
  </si>
  <si>
    <t>La pareje debe dirigirse a diligenciar el formulario de solicitud de crédito, adjuntar documentos de soporte y enviar los datos solicitados al sistema o operador y esperar el tiempo requerido para su respuesta en este procesos</t>
  </si>
  <si>
    <t>el cajero, Lo genera un disparador que se genera a la hora de dar imprimir recibo.</t>
  </si>
  <si>
    <t>El cajero ingresa la información de la venta para generar la factura.</t>
  </si>
  <si>
    <t>El sistema genera la factura, apenas se finaliza la compra</t>
  </si>
  <si>
    <t>El sistema de punto de venta por medio del cajero</t>
  </si>
  <si>
    <t>El analista de crédito.</t>
  </si>
  <si>
    <t>Especificacion de casos de uso y caso de estudio</t>
  </si>
  <si>
    <t>diagrama de caso de uso / escenificares  "FMSG-Especificación de Casos de Uso"</t>
  </si>
  <si>
    <t>En este caso el analista es quien verifica si los soportes cumplen los filtros validos, diligencia formato y unas observaciones finales y usa la opción del sistema Revisar soportes.</t>
  </si>
  <si>
    <t>Punto de venta-especificación de casos de uso</t>
  </si>
  <si>
    <t>se registra la factura, luego se actualiza el inventario del stock se le entrega la factura para concluir retira el producto</t>
  </si>
  <si>
    <t>Punto de Venta - Modelo BPMN</t>
  </si>
  <si>
    <t>Actualizar el sistema de inventarios</t>
  </si>
  <si>
    <t>Caso de estudio - Especificación de casos de uso</t>
  </si>
  <si>
    <t>El sistema actualiza la contabilidad y actualiza el inventario de los artículos.</t>
  </si>
  <si>
    <t>Depende: - Si paga en efectivo, se genera la devolución de cambio y factura. - Si paga con la tarjeta débito o crédito, se genera solo la factura.</t>
  </si>
  <si>
    <t>Caso de Estudio, Especificación de casos de uso</t>
  </si>
  <si>
    <t>1. Si es en efectivo, el cajero entrega las vueltas. 2. El cajero imprime la factura</t>
  </si>
  <si>
    <t>Caso de estudio y especificación</t>
  </si>
  <si>
    <t>El sistema registra la venta completada y envía la información al sistema externo de Inventario para actualizar el stock El sistema de PdV imprime el recibo usando imprimir recibo El cliente se va con el recibo y los bienes</t>
  </si>
  <si>
    <t>El analista de credito y las parejas</t>
  </si>
  <si>
    <t>Son los matrimonios entre 1 a 10 años.</t>
  </si>
  <si>
    <t>La pareja, el analista del credito y la junta directiva</t>
  </si>
  <si>
    <t>la pareja solicitante y el analista de credito</t>
  </si>
  <si>
    <t>CASO DE USOS Usuario documento "FMSG-Especificación de Casos de Uso "</t>
  </si>
  <si>
    <t>El analista de crédito , la pareja y la junta directiva  Actor principal : La pareja</t>
  </si>
  <si>
    <t>punto de venta - modelo BPMN</t>
  </si>
  <si>
    <t>toma el articulo y es pasado por un lector de código de barras que es leído por el PDV lo cual genera el nombre y el valor del articulo para así continuar con el siguiente proceso</t>
  </si>
  <si>
    <t>Recupera información del sistema de catalogo</t>
  </si>
  <si>
    <t>El sistema lee el código de barras del artículo, luego muestra el nombre del artículo y el precio.</t>
  </si>
  <si>
    <t>El caso de estudio y documento de especificación de caso de uso</t>
  </si>
  <si>
    <t>Con un escáner de código de barras para identificar el el articulo.</t>
  </si>
  <si>
    <t>Código de barras</t>
  </si>
  <si>
    <t>Por medio de un lector de código de barras o ingresando directamente el identificador</t>
  </si>
  <si>
    <t>Caso de Uso</t>
  </si>
  <si>
    <t>CASO DE USOS documento "FMSG-Especificación de Casos de Uso "</t>
  </si>
  <si>
    <t>punto de venta- caso de uso</t>
  </si>
  <si>
    <t>los usuarios son  el cliente, El cajero como principales</t>
  </si>
  <si>
    <t>El cajero, el comprador</t>
  </si>
  <si>
    <t>El cajero es quien interactua con el sistema, pero cuando el pago es con tarjeta el cliente debe ingresar información para realizar el pago.</t>
  </si>
  <si>
    <t>Caso de estudio y Especificación de caso de uso.</t>
  </si>
  <si>
    <t>Cajero es el usuario principal. Cliente usuario indirecto. Otros sistemas - Inventarios. - Catalogo. - Sistemas de pago.</t>
  </si>
  <si>
    <t>Cliente, Cajero, Inventario, Sistema</t>
  </si>
  <si>
    <t>Caso de estudio y especificación de casos de uso</t>
  </si>
  <si>
    <t>Cliente  Cajero Catálogo Inventario Sistema autorización de pago</t>
  </si>
  <si>
    <t>1. Se evalua si este credito es aprobado o rechazado.  2. Si es rechazado, se le informa a la pareja que su credito ha sido rechazado junto con las razones.  3. Si el credito ha sido aprobado, se actualizan los fondos disponibles y se le notifica a la pareja sobre la aprobación.</t>
  </si>
  <si>
    <t>Una vez analista haya validado que la información y los soportes sean correctos, este los envía al comité de crédito para que realicen la respectiva evaluación, si la evaluación es satisfactoria se le notifica a la pareja y se le informa el procedimiento a seguir para la legalización.</t>
  </si>
  <si>
    <t>El comite hace una evaluacion de los fondos disponibles para validar que tiene los recursos necesarios para hacer el prestamo, teniendo en cuentas los creditos vigentes, en caso de tener aprueba los creditos y si hay saldo restante hace inversiones que les traeran retorno mensual</t>
  </si>
  <si>
    <t>casos de uso y caso de estudio</t>
  </si>
  <si>
    <t>Se valida si las condiciones de solicitud se cumplen por parte de la pareja que solicita, ademas de verificar si la fundación cuenta con los recursos para la compra de la vivienda realizando un calculo definido para esta tarea , luego establece la cuota de pago que debera realizar la pareja solicitante según los ingresos que esta presenta en los documentos adjuntos  a la solicitud</t>
  </si>
  <si>
    <t>CASO DE USOS  documento "FMSG-Especificación de Casos de Uso "</t>
  </si>
  <si>
    <t>después de que el analista diligencie el formatos requeridos en la validación de soportes y de su observaciones.  Proceso de solicitud de crédito es enviada a comité:  El analista selecciona opcional para enviar a comité crédito. El sistema envía un menaje al área de comité de créditos. El sistema retira la solicitud de la consulta de  solicitudes validadas satisfactoriamente.  El sistema agrega la solicitud a la consulta de solicitudes para comité de crédito.</t>
  </si>
  <si>
    <t>Punto de venta - Especificación de casos de uso</t>
  </si>
  <si>
    <t>solo se puede imprimir la factura si se ha completado la transacción ya sea efectivo o con TC</t>
  </si>
  <si>
    <t>Luego de que se actualiza el sistema de inventario, despues de registrado el pago.</t>
  </si>
  <si>
    <t>Se imprime la factura cuando se confirme el pago y el inventario se actualice.</t>
  </si>
  <si>
    <t>Documento de especificación de caso de uso.</t>
  </si>
  <si>
    <t>Después de finalizar la venta.  - Que el cliente realiza su pago con efectivo o tarjeta crédito/débito. - Al aplicar un bono.</t>
  </si>
  <si>
    <t>Si se ha realizado correctamente el pago total de los articulos(items)</t>
  </si>
  <si>
    <t>Cuando el pago es confirmado, el cajero le da en imprimir recibo</t>
  </si>
  <si>
    <t>Pueden ser de dos tipos:  1. Aprobada, cuando esta cumple con todos los requerimientos.  2. Rechazada, cuando esta presenta alguna inconsistencia.  Y me atreveria adecir que hay una tercera la cual seria anulada.</t>
  </si>
  <si>
    <t>Puede ser aprobada, rechazada o error en los soportes.</t>
  </si>
  <si>
    <t>Documentos faltantes en la solicitud del credito Aprovacion del credito Negacion del credito</t>
  </si>
  <si>
    <t>1. Documentos adjuntos no sean correctos o completos 2. La pareja solicitante no cumple con las condiciones iniciales como tiempo de matrimonio y se encuentran empleados entre otros 3. solicitud rechazada debido a que el formulario de solicitud no se encuentra correcto 4. se encuentra en estudio por el comite  5. la solicitud puede ser aceptada por el comite  6. la solicitud se rechaza por parte del comite 7. la solicitud se encuentra en espera de correcciones por parte de la pareja que solicita</t>
  </si>
  <si>
    <t>caso de usos Documento"FMSG-Especificación de Casos de Uso"</t>
  </si>
  <si>
    <t>Una solicitud de crédito ha sido validada satisfactoriamente para enviar a comité de crédito.</t>
  </si>
  <si>
    <t>punto de venta - caso de estudio</t>
  </si>
  <si>
    <t>Solicita una firma al cliente para comprobar que se ha realizado un pago exitoso.</t>
  </si>
  <si>
    <t>Si es en efectivo, registra el dinero recibido, si es con TC  solicita la firma , registra el pago, genera la factura y entrega el producto al comprador</t>
  </si>
  <si>
    <t>Caso de estudio y especificación de casos de uso.</t>
  </si>
  <si>
    <t>El cajero ingresa el valor recibido, luego el sistema calcula el valor a devolver y abre el cajón con el efectivo. El cajero entrega el cambio, los artículos y el recibo al cliente.</t>
  </si>
  <si>
    <t>Documento de caso de estudio y caso de uso.</t>
  </si>
  <si>
    <t>Ingresa el valor recibido al sistema, para finalizar la compra.</t>
  </si>
  <si>
    <t>Envía solicitud de actualizar el inventarios e imprime la factura</t>
  </si>
  <si>
    <t>En efectivo: *El cajero registra el valor del efectivo *El sistema calcula el valor a devolver *El sistema abre la caja de efectivo *El cajero entrega al cliente su cambio  Tarjeta de crédito: *El cajero solicita datos de la tarjeta *El sistema hace la solicitud a un externo *El sistema muestra Aprobada *El cajero devuelve al cliente la tarjeta  Pago exitoso: Imprimir el recibo y entregar recibo y bienes al cliente</t>
  </si>
  <si>
    <t>Entenderia que seria en caso de ser aprobada, en ese caso el sistema deberia hacer lo siguiente:  1. Dividir en 12 el total de ingresos de sus inversiones. 2. Le resta el estimado anual de gastos de sostenimiento dividido en 12. 3. Le resta el estimado de los subsidios que otorgará este mes</t>
  </si>
  <si>
    <t>Se le notifica a la pareja el resultado del estudio de crédito, si es aprobado se le informa cual es el proceso para legalización del crédito.</t>
  </si>
  <si>
    <t>Una vez se ha estudiado la solicitud y si esa probado el credito se establecen las cuotas del credito, en donde se tiene en cuenta el salario mensual de la pareja, pues en algunos casos la fundacion puede asumir pagos del credito como subsidios.</t>
  </si>
  <si>
    <t>luego de que el comité verifica si cuenta con los fondos para adquirir la vivienda y si la pareja solicitante ha cumplido con los requisitos, se define la cuota fija que se deberá cancelar mensualmente. tanto como si la solicitud es rechazada o aceptada se actualiza el estado en el sistema para que la pareja pueda realizar la consulta</t>
  </si>
  <si>
    <t>Casos de uso Documento: "FMSG-Especificación de Casos de Uso"</t>
  </si>
  <si>
    <t>El analista envía la solicitud al comité de crédito. -Si este proceso obtiene una una solicitud validad para el envió a comité de crédito. -Si todo cumple las indicaciones requeridas por los filtros de requerimientos se valida satisfactoriamente el sistema agrega la  solicitud a la consulta de solicitudes para comité de crédito.   Si este proceso de la validación de que se encontró un erro "El analista envía un mensaje a la pareja notificándole los errores encontrados en los soportes y comunicándole que tiene 15 dias calendario para subsanar y volver a pasar la solicitud. " -El analista selecciona una solicitud validada para notificar error en soportes.  -El analista selecciona notificar a pareja.  -El sistema notifica a la pareja  El sistema agreda consulta de solicitudes pendientes de subsanar error en soportes.</t>
  </si>
  <si>
    <t>Al acercarme a la caja, el cajero debe iniciar una nueva venta verifica si tiene cupones disponibles para realizar un descuento, si no se pasa el producto por el lector para obtener la información del producto y su valor se calcula el valor con o sin descuento dependiendo el caso se muestra el valor para proceder con el pago se registra el dinero se entrega las devueltas si es con TC se ingresan los datos y autorizar pago se solicita una firma para que quede registrado el pago se actualiza el sistema  de inventario que me generen la factura y ya poder llevar los artículos</t>
  </si>
  <si>
    <t>Llega a la caja luego de haber seleccionado el producto e inicia una nueva venta.</t>
  </si>
  <si>
    <t>Especificación casos de uso.</t>
  </si>
  <si>
    <t>Me acerco al cajero para que registre los artículos que voy a comprar en el sistema y pagar.</t>
  </si>
  <si>
    <t>Documentos de caso de estudio y especificación.</t>
  </si>
  <si>
    <t>El cajero recibe los artículos: - Por medio del escáner lee los códigos de barras. -  Se identifica los productos. -  Se calcula el precio. - Si tiene bono el cliente lo pasa.    - Se hace el descuento. - Se genera el pago  - Elige la opción de pago. - Se finaliza la compra.</t>
  </si>
  <si>
    <t>Un disparador (trigger)</t>
  </si>
  <si>
    <t>Cajero inicie la nueva venta Identifique el artículo Devuelve el nombre y el valor Solicita el pago en efectivo o tarjeta Imprime el recibe</t>
  </si>
  <si>
    <t>punto de venta- BPMN</t>
  </si>
  <si>
    <t>Se debe registrar el dinero recibido en el sistema y entregar las vueltas y entregar las vueltas al comprador</t>
  </si>
  <si>
    <t>El cliente le dice al cajero que va a realizar el pago en efectivo, luego el cajero registra el efectivo recibido y el sistema calcula el cambio y abre el cajón con el efectivo.</t>
  </si>
  <si>
    <t>Al elegir que el medio de pago es en efectivo. - El cajero ingresa el monto recibido. - El sistema calcula cual es el monto a devolver al cliente. - Abre el cajón monedero. - El cajero ingresa el efectivo. - El cajero da el cambio al cliente.</t>
  </si>
  <si>
    <t>Caso de uso "pagar en efectivo"</t>
  </si>
  <si>
    <t>El cajero registra el valor del efectivo El sistema calcula el valor a devolver El sistema abre la caja El cajero entrega al cliente</t>
  </si>
  <si>
    <t>Sí-Es por el estudio que se hace para calcular la inversion que se tiene que hacer</t>
  </si>
  <si>
    <t>Sí-Si la fundación tiene fondos suficientes para el crédito lo aprueba.</t>
  </si>
  <si>
    <t>Sí-Debido a que si la entidad no tiene los fondos necesarios para financiar los creditos, estos no podrian ser ejecutados</t>
  </si>
  <si>
    <t>caso de estudio y casos de uso</t>
  </si>
  <si>
    <t>Sí-fondos para la inversion y valor de vivienda</t>
  </si>
  <si>
    <t>Sí-ase parte de los interesados en el proceso de Envió a comité</t>
  </si>
  <si>
    <t>al haber registrado los datos de la tarjeta y no funciona debe mostrar un mensaje de error avisando que el pago no pudo ser completado y me devuelve para volver a realizar el pago ya sea con otra tarjeta o con efectivo</t>
  </si>
  <si>
    <t>El cajero informa la comprador de la negación al momento de autorizar el pago y se pregunta si se continua o si se devuelve a pagar en efectivo</t>
  </si>
  <si>
    <t>El sistema muestra que se no se puede realizar el pago con la tarjeta de crédito y el cajero se lo comunica al cliente. También el cajero le comunica al cliente que el sistema externo esta caído.</t>
  </si>
  <si>
    <t>El sistema genera una negación. El cajero informa al cliente. Para que cambie la opción de pago o la tarjeta. Cancelar la venta</t>
  </si>
  <si>
    <t>Notifica al cliente que no se ha podido realizar la transacción. Si el cliente no tiene otro medio de pago, el cajero cancela la venta.</t>
  </si>
  <si>
    <t>El cajero informa al cliente la negación El cajero informa al cliente la falta de comunicación Pagar en efectivo Finalizar la venta</t>
  </si>
  <si>
    <t>Punto de venta - especificacion de casos de uso</t>
  </si>
  <si>
    <t>para proceder ha realizar el cambio o vueltas. El cajero registra el valor recibido en efectivo, el sistema muestra el valor a devolver y abre el cajón con efectivo.</t>
  </si>
  <si>
    <t>luego del cambio o las vueltas se registra el pago en el sistema, se actualiza el sistema de inventario y se genera la factura.</t>
  </si>
  <si>
    <t>El cajero ingresa el efectivo recibido y el sistema muestra el valor del cambio a entregar al cliente y se abre el cajón con el efectivo.</t>
  </si>
  <si>
    <t>Especificación de caso de uso.</t>
  </si>
  <si>
    <t>Como el pago fue en efectivo.  - El sistema abre el cajón monedero.  - El cajero ingresa el efectivo.  - El saca el cambio del cliente.  - El cajero cierra el cajón.  - El cajero le da el cambio al cliente.</t>
  </si>
  <si>
    <t>1. Transacción realizada correctamente 2. El sistema abre el cajón de efectivo</t>
  </si>
  <si>
    <t>El sistema calcula el valor a devolver El sistema abre la caja El cajero entrega el cambio</t>
  </si>
  <si>
    <t>punto de venta - Especificación de casos de uso</t>
  </si>
  <si>
    <t>Sí-después de iniciar la venta se solicita el cupón, el cliente me informa los datos del cupón, se registra el cupón luego paso el articulo luego me muestra valores parciales en el cual se aplica el descuento para calcular el valor</t>
  </si>
  <si>
    <t>Sí-luego de recuperada la información del sistema y que se muestre el total parcial, se pregunta al comprador si tiene cupon de regalo para proceder a aplicarlo.</t>
  </si>
  <si>
    <t>Sí-Si el cliente tiene cupones se le puede generar un descuento en la compra que realice.</t>
  </si>
  <si>
    <t>Documentos de especificación de caso de uso y caso de estudio</t>
  </si>
  <si>
    <t>Sí-El cajero ingresa la cantidad del bono al sistema y aplica el descuento</t>
  </si>
  <si>
    <t>Sí-Se envia solicitud de descuento y se ingresa la identificación</t>
  </si>
  <si>
    <t>Sí-Elegible para un descuento, el cajero envia una solicitud de descuento e ingresa la identificación del cliente, luego el sistema presenta el nuevo total</t>
  </si>
  <si>
    <t>El caso de Uso</t>
  </si>
  <si>
    <t>Unill-EIS</t>
  </si>
  <si>
    <t>Para solicitar un crédito en el sistema de información basados en las funcionalidades del sistema la pareja debe  1. Diligenciar el formulario 2. Adjuntar los soportes correspondientes</t>
  </si>
  <si>
    <t>Debe autenticarse, registrar formulario de solicitud, y adjuntas archivos de soporte.</t>
  </si>
  <si>
    <t>El cajero genera la factura, despues de haber actualizado el sistema de inventario.</t>
  </si>
  <si>
    <t>La factura es generada por el vendedor segun las especificaciones del caso de uso.</t>
  </si>
  <si>
    <t>El sistema PdV imprime el recibo</t>
  </si>
  <si>
    <t>El comité hace la revisión.</t>
  </si>
  <si>
    <t>Una vez el pago es exitoso, el sistema registra el pago, actualiza el sistema de inventario, el cajero genera la factura al cliente, y el cliente retira los productos.</t>
  </si>
  <si>
    <t>Punto de venta- Especificacion Casos de Uso</t>
  </si>
  <si>
    <t>La Venta es guardada, ademas de esto se actualizan el inventario y la contabilidad y se imprime la factura generada</t>
  </si>
  <si>
    <t>Si el cliente paga en efectivo el cajero entrega el cambio y si es con tarjeta el cliente recibe su tarjeta.</t>
  </si>
  <si>
    <t>El sistema registra la venta completada y envía la información al sistema externo, luego el sistema imprime el recibo y finalmente el cliente se va con el recibo y los bienes</t>
  </si>
  <si>
    <t>El sistema registra la venta y envía la información al sistema externo de inventario para actualizar el stock y se imprime el recibo.</t>
  </si>
  <si>
    <t>'-Pareja  -Analista de créditos</t>
  </si>
  <si>
    <t>Las parejas solicitantes y sus respectivos analistas.</t>
  </si>
  <si>
    <t>Mediante codigo de barras que tiene el articulo, cuando es leido por el sistema, este recupera el nombre y el precio, e interactua con el sistema de inventario.</t>
  </si>
  <si>
    <t>Punto de venta- Especificacion Casos de uso</t>
  </si>
  <si>
    <t>Un articulo es identificado de acuerdo al codigo de barras, el cual es leido por un scanner de codigo de barras</t>
  </si>
  <si>
    <t>El cajero ingresa el identificador del articulo y así el sistema lo reconoce</t>
  </si>
  <si>
    <t>puede ser escaneado el código de barras del producto, o el cajero ingresa identificador del articulo</t>
  </si>
  <si>
    <t>Por medio de un código de barras leído por el sistema PdV.</t>
  </si>
  <si>
    <t>Punto de venta - Caso de estudio</t>
  </si>
  <si>
    <t>Modelo BPMN: Cajero Comprador Especificacion de casos de uso: Cliente, cajero, catálogo, inventario, sistema autorizacion pago</t>
  </si>
  <si>
    <t>Punto de Venta - Caso de estudio</t>
  </si>
  <si>
    <t>Los usuarios de este sistema son los cajeros asignados.</t>
  </si>
  <si>
    <t>Caso de estudio y especificación del caso de uso</t>
  </si>
  <si>
    <t>Casos de uso - Vender</t>
  </si>
  <si>
    <t>El cliente y el cajero.</t>
  </si>
  <si>
    <t>Registrar resultado de comité</t>
  </si>
  <si>
    <t>El comité valida que los soportes sean correctos y da un resultado, el cual es crédito aprobado o negado.</t>
  </si>
  <si>
    <t>Modelo BPMN/Especificacion casos de uso</t>
  </si>
  <si>
    <t>Cuando el pago es aprobado, y es un pago exitoso.</t>
  </si>
  <si>
    <t>Punto de Venta- Especificación Casos de uso</t>
  </si>
  <si>
    <t>Despues de confirmado el pago el sistema imprime la factura.</t>
  </si>
  <si>
    <t>El sistema registra la venta completada y envía la información al sistema externo de Inventario para actualizar el stock</t>
  </si>
  <si>
    <t>especificación del caso de uso</t>
  </si>
  <si>
    <t>que el pago sea confirmado y que el sistema registre la venta completada</t>
  </si>
  <si>
    <t>Diagrama de Casos de Uso</t>
  </si>
  <si>
    <t>Una vez el sistema registra la venta después de haber usado pagar con efectivo o con tarjeta de crédito.</t>
  </si>
  <si>
    <t>'- Errores en soportes - Solicitud negada - Aprobación e instrucciones de legalización</t>
  </si>
  <si>
    <t>Error en los soportes Crédito aprobado Crédito negado</t>
  </si>
  <si>
    <t>Evalua el medio de pago, si es por TC o en efectivo, si es con TC ingresa los datos de la TC, autoriza el pago, si no es autorizado ocurre un error, si es aprobado solicita una firma, si es pago en efectivo, registra el dinero recibido y entraga las vueltas.</t>
  </si>
  <si>
    <t>Puntos de venta- Caso de estudio ; Puntos de venta-Especificaciones casos de uso</t>
  </si>
  <si>
    <t>Si el cajero recibe el pago en efectivo, el cajero ingresa el monto recibido, Abre el cajon, deposita el dinero y entrega las vueltas.  Si el cajero recibe el pago con tarjeta, el cajero pide la informacion del cliente, ingresa informacion de su cuenta y envia un autorizacion a un sistema externo de autorizacion de pagos y solicita la aprobacion de pago, luego solicita al cliente su firma de pago en el comprobante.</t>
  </si>
  <si>
    <t>Especificaciones de un caso de uso</t>
  </si>
  <si>
    <t>Entrega al cambio al cliente si este paga con efectivo, si paga con tarjeta este le regresa su tarjeta</t>
  </si>
  <si>
    <t>Caso de estudio y la especificación del caso de uso</t>
  </si>
  <si>
    <t>Si el pago fue realizado con efectivo el cajero deposita el dinero y le entrega las vueltas al cliente, si el pago fue realizado con tarjeta, el cliente ingresa la información de su cuenta de crédito, la cual se validara en un sistema externo y finalmente se validara la aprobación, luego de todo esto, se solicita la firma del cliente como comprobante de pago para completar la venta</t>
  </si>
  <si>
    <t>Especificaciones de casos de uso - Vender</t>
  </si>
  <si>
    <t>Si el pago fué por efectivo el cajero registra el valor del efectivo en el sistema y entrega al cliente su cambio. En cambio si fué por tarjeta le solicita al cliente que digite unos datos de la tarjeta de crédito y le devuelve la tarjeta</t>
  </si>
  <si>
    <t>Registrar resultado de comite</t>
  </si>
  <si>
    <t>Una vez se ha terminado el estudio de una solicitud, se debe notificar un resultado, en caso de que el resultado sea "aprobado", el sistema de infromar instrucciones de legalización y actualizar los fondos disponibles de la fundación. En el caso de que la notifiación sea "negado", se termina el proceso.</t>
  </si>
  <si>
    <t>Primero el cajero incia una nueva transaccion de venta, con el lector del codigo de barras, lee el codigo de barras del producto que quiero comprar, me dice el monto total del producto, y me pregunta si tengo un cupon de regalo, dependiendo de mi respuesta, aplica el descuento y calcula el total a cancelar, me dice cuanto es lo que tengo que pagar, y me pregunta porque medio de pago, si es en efectivo o TC, dependiendo de que opcion elija, me pide los datos de la TC, o registra las el dinero, y me entrega las vueltas, si es con TC, una vez ingresado los datos, este autoriza el pago, solicita firma y si son correcto los datos, registra el pago, actualiza el sistema de inventario, genera la factura, y yo como comprador, retiro el producto.</t>
  </si>
  <si>
    <t>Punto de venta - caso de estudio  ; Punto de venta - especificacion casos de uso</t>
  </si>
  <si>
    <t>El cajero inicia una nueva transaccion, comienza a registrar mis bienes con el lector del codigo de barras, calcula un precio, y solicita el pago total de la venta y tipo de pago, por ultimo se imprime una factura y se actualiza el sistema.</t>
  </si>
  <si>
    <t>Si me acerca al punto de venta, El cajero inicia una nueva venta  2 El cajero ingresa el identificador el artículo, etc...</t>
  </si>
  <si>
    <t>el cajero inicia el proceso de venta</t>
  </si>
  <si>
    <t>El sistema lee por medio de un código de barras los artículos a vender.</t>
  </si>
  <si>
    <t>Modelo BPMN/Punto de Venta-Caso de estudio</t>
  </si>
  <si>
    <t>Si es por medio de pago en efectivo, el sistema registra el dinero recibido, entrega las vueltas, y una vez que el pago sea exitoso, registra el pago, actualiza el sistema de inventario y genera la factura.</t>
  </si>
  <si>
    <t>El cajero Ingresa el monto , el sistema presenta el monto a devolver y abre el cajon de efectivo. El cajero ingresa el dinero en efectivo y entrega las vueltas; Una vez finalizado el sistema registra el pago en efectivo.</t>
  </si>
  <si>
    <t>1 El cajero registra el valor del efectivo en el sistema.   2 El sistema calcula el valor a devolver.  3 El sistema abre la caja de efectivo.   4 El cajero entrega al cliente su cambio</t>
  </si>
  <si>
    <t>diagrama de casos de uso</t>
  </si>
  <si>
    <t>El cajero registra el valor del efectivo en el sistema, el sistema calcula el valor a devolver , el sistema abre la caja de efectivo y el cajero entrega al cliente su cambio</t>
  </si>
  <si>
    <t>El cajero ingresa el monto recibido y el sistema le presenta el valor a devolver, abre el cajón de efectivo y el cajero deposita el efectivo y entrega las vueltas al cliente.</t>
  </si>
  <si>
    <t>Casos de uso - Los pagos  las devoluciones</t>
  </si>
  <si>
    <t>El cajero informa al cliente la negación o el cajero informa al cliente la falta de comunicación</t>
  </si>
  <si>
    <t>especificaciones del caso uso</t>
  </si>
  <si>
    <t>El sistema muestra que el servicio externo rechaza la solicitud de pago con la tarjeta de crédito: El cajero informa al cliente la negación.    El servicio externo de aprobación de crédito no funciona:  El cajero informa al cliente la falta de comunicación.</t>
  </si>
  <si>
    <t>El sistema muestra que el servicio externo rechaza la solicitud de pago con tarjeta de credito; El servicio externo de aprobacion de credito no funciona.</t>
  </si>
  <si>
    <t>Punto de Venta - Casos de estudio ; Punto de Venta - Especificacion casos de uso</t>
  </si>
  <si>
    <t>Manda una tarea al comprador, con error de informacion, y el comprador decide si continua o no, si decide continuar, el cajero de nuevo le hara la pregunta porque medio de pago, y si no decide continuar, finaliza la compra.</t>
  </si>
  <si>
    <t>Sí-La relación está dada por los fondos disponibles que tenga la fundación.</t>
  </si>
  <si>
    <t>Sí-La solicitud depende de los fondos disponibles</t>
  </si>
  <si>
    <t>El cajero deposita el dinero en efectivo, y entrega las vueltas al cliente.</t>
  </si>
  <si>
    <t>Punto de Venta - Especificacion casos de uso</t>
  </si>
  <si>
    <t>El cajero Ingresa el monto de efectivo, el sistema presenta el valor a devolver y abre el cajon de efectivo</t>
  </si>
  <si>
    <t>El sistema calcula el valor a devolver.  El sistema abre la caja de efectivo.</t>
  </si>
  <si>
    <t>el cajero registra el efectivo recibido en el sistema, el sistema calcula el cambio que se le debe entregar al cliente, el sistema abre la caja de efectivo y el ajero entrega el cambio al cliente</t>
  </si>
  <si>
    <t>Especificaciones.</t>
  </si>
  <si>
    <t>Punto de venta - Caso estudio.</t>
  </si>
  <si>
    <t>Sí-El cajero pregunta si tiene cupon de regalo, el comprador Informa de datos de cupon, el cajero registra el cupon</t>
  </si>
  <si>
    <t>Sí-El cajero envia la solicitud e ingresa la informacion del cliente, luego de esto el sistema presenta un total de descuento basado en las reglas de descuento</t>
  </si>
  <si>
    <t>Sí-Si gracias al diagrama de casos de uso, pero no se especifica como tal la funcionalidad del sistema</t>
  </si>
  <si>
    <t>caso de estudio y especificación del caso de uso</t>
  </si>
  <si>
    <t>Sí-el cliente presenta el cupón, el cajero realiza solicitud en el sistema para descuento e ingresa la información del cliente y el sistema calcula el descuento total basado en las reglas de descuento</t>
  </si>
  <si>
    <t>Sí-El cajero envía una solicitud de descuento e ingresa la identificación del cliente, después el sistema le informa el descuento total</t>
  </si>
  <si>
    <t>Punto de Venta - caso de estudio</t>
  </si>
  <si>
    <t>Unill-FIS</t>
  </si>
  <si>
    <t>1) RECOPILAR SOPORTES Que incluyen tener entre 1 y 10 años de casados  demostrar ingresos  mostrar el valor de la casa y los ahorros que tiene la pareja 2) Escanear y adjuntar estos soportes 3) Llenar un formulario y enviarlo 4) en caso de novedad ajustar estos soportes en menos de 15 dias 5) esperar respuesta</t>
  </si>
  <si>
    <t>FMSG-MODELO BPMN Y FMSG CASO DE ESTUDIO</t>
  </si>
  <si>
    <t>Un Analista de credito de la fundacion</t>
  </si>
  <si>
    <t>Analista de credito Pareja</t>
  </si>
  <si>
    <t>1) se registra el resultado de la evaluación 2) esperar si es aprobada o negada 3) en caso de aprobada actualizar fondos disponibles 4) y notificar esta aprobacion</t>
  </si>
  <si>
    <t>Caso de estudio, modelo bpmn</t>
  </si>
  <si>
    <t>Error de soportes solicitud negada aprobacion e instructivo de legalizacion</t>
  </si>
  <si>
    <t>se establece la cuota fija compuesta de abono a capital y a intereses y se van haciendo pagos mensualmente de un maximo 28% de los ingresos</t>
  </si>
  <si>
    <t>caso de estudio, modelo bpmn</t>
  </si>
  <si>
    <t>uno de los items para aprobar la solicitud es que la fundacion cuente con los fondos suficientes para comprar la casa</t>
  </si>
  <si>
    <t>Modelo bpmn y caso de estudio</t>
  </si>
  <si>
    <t>debe cumplir las siguientes condiciones Es un matrimonio de entre 1 y 10 años.  La pareja demuestra que ambos están empleados de tiempo completo desde hace por lo menos un año.  El precio de la vivienda es inferior al precio promedio de los últimos 12 meses de las casas en el área.  El valor de la cuota excede el 28% de los ingresos de la pareja (La cuota se calcula con capital de 90% del valor de la casa, tasa fija y plazo de 30 años).  Los ahorros de la pareja son inferiores al 10% del valor de la casa.  La Fundación tiene fondos para comprar la casa.  esperar respuesta de si fue aprobado o no en caso de que es no sea aprobado antes de 15 dias debe presentar lo que hace falta o esta mal</t>
  </si>
  <si>
    <t>FMSG- Especificacion de Casos de uso</t>
  </si>
  <si>
    <t>pareja analista de credito</t>
  </si>
  <si>
    <t>FMSG- Especificacion de Casos de Uso</t>
  </si>
  <si>
    <t>FSMG- Especificacion de Casos de Uso</t>
  </si>
  <si>
    <t>Luego de eso se registra resultado comite hay notifican si es aprobado o negado en caso de que sea aprobado informan instrucciones de legalizacion y actualizan fondos disponibles</t>
  </si>
  <si>
    <t>1) error en soportes 2)aprobado o negado 3) anulacion por tiempo</t>
  </si>
  <si>
    <t>se resgistra el resultado del estudio realizado por el comite se notifica si es negado o aprobado si es aprobado se informan instrucciones de legalizacion y actualizan fondos disponibles</t>
  </si>
  <si>
    <t>FMSG-Especificación de Casos  de Uso.</t>
  </si>
  <si>
    <t>debe primero recopilar los soportes que deben entregar y también llenar el formulario, después escanear y adjuntar</t>
  </si>
  <si>
    <t>modelo de BPMN</t>
  </si>
  <si>
    <t>analista de crédito</t>
  </si>
  <si>
    <t>especificación de casos de usos</t>
  </si>
  <si>
    <t>la pareja</t>
  </si>
  <si>
    <t>El sistema envía un mensaje al área de comite,de crédito, luego el sistema sistema retira la solicitud de la consulta de solicitudes validadas satisfactoriamente.</t>
  </si>
  <si>
    <t>se pueden notificar el error o puede ser anulada.</t>
  </si>
  <si>
    <t>informa instrucciones de legalización y actualiza fondos disponibles</t>
  </si>
  <si>
    <t>MODELO BPMN</t>
  </si>
  <si>
    <t>La pareja diligencia el formulario. La pareja selecciona la opción guardar. El sistema valida que la pareja ingrese toda la información solicitada. El sistema realiza las siguientes validaciones:  La pareja tiene menos de 10 años de matrimonio.  La pareja ingresa datos de empleo de tiempo completo.  El valor posible de cuota es mayor al 28% de los ingresos conjuntos de la pareja.  El valor ingresado como ahorro de la pareja es inferior al 10% del valor de la casa. El sistema muestra la opción de aduntar un soporte. La pareja adjunta un soporte. El escenario anterior se repite hasta que la pareja adjunta los soportes. El sistema activa la opción Enviar. La pareja selecciona la opción Enviar.</t>
  </si>
  <si>
    <t>FMSG-Especificacio╠ün de Casos de Uso</t>
  </si>
  <si>
    <t>El sistema envía un mensaje al área de comité de crédito.  El sistema sistema retira la solicitud de la consulta de solicitudes validadas satisfactoriamente.  El sistema agrega la solicitud a la consulta de solicitudes para comité de crédito.</t>
  </si>
  <si>
    <t>Notificar Error por soportes Crédito Aprobado Crédito Negado</t>
  </si>
  <si>
    <t>Se Notifica los resultados (Negado o Aprobado) Si es Aprobado se actualiza los fondos disponibles y Informa las Instrucciones de legalización</t>
  </si>
  <si>
    <t>Actualizar los fondos disponibles</t>
  </si>
  <si>
    <t>La pareja debe diligenciar un formulario y adjuntar soportes</t>
  </si>
  <si>
    <t>Especificacion casos de  uso</t>
  </si>
  <si>
    <t>Pareja, analista de credito y reloj</t>
  </si>
  <si>
    <t>Se registra el estado de la evalucion</t>
  </si>
  <si>
    <t>Eliminado, valido, inconsistente</t>
  </si>
  <si>
    <t>Registrar resultado Notificar resultado si es aprobado, Informar instrucciones de legalizacion y actualizar fondos disponibles</t>
  </si>
  <si>
    <t>Casos de estudios</t>
  </si>
  <si>
    <t>Claro que hay una relacion debido a que al aprobar un credito y luego de informar, se desembolsa el dinero el cual afecta los fondos de la fundacion</t>
  </si>
  <si>
    <t>Para que una pareja pueda realizar el procedimiento debe presentar una solicitud de crédito, luego esperar respuesta, si esta es positiva entonces presentará los formularios y los archivos adjuntos y de esta manera continuar con el proceso.</t>
  </si>
  <si>
    <t>despues de leer ambos puedo entender con claridad " el diagrama de casos de uso" en " FMSG- Especificacion... ..pdf</t>
  </si>
  <si>
    <t>Lectura de ambos</t>
  </si>
  <si>
    <t>Las parejas que solicitan el crédito.</t>
  </si>
  <si>
    <t>ambos documentos.</t>
  </si>
  <si>
    <t>ambos</t>
  </si>
  <si>
    <t>se espera una respuesta de parte del analista de crédito, luego si esta respuesta es aprobada se los siguiientes casos de uso " informar instrucciones de legalizacion"  y " actualizar fondos disponibles "</t>
  </si>
  <si>
    <t>FMSG- especificacion... .pdf</t>
  </si>
  <si>
    <t>A corrección Aprodado Rechazado</t>
  </si>
  <si>
    <t>Caso de estudiio</t>
  </si>
  <si>
    <t>comite informa si es aprobada, negada o tiene errores corregibles, luego de esto y dependiendo el estado de la respuesta de comite se generan nuevos procedimientos segun sea el caso.</t>
  </si>
  <si>
    <t>si, por que en caso de que le crédito no pueda ser apoyado por la fundación esta no podrá aceptarlo.</t>
  </si>
  <si>
    <t>EL CAJERO</t>
  </si>
  <si>
    <t>actualizar sistema de inventario, generar factura y retiro de productos</t>
  </si>
  <si>
    <t>digrama BPMN</t>
  </si>
  <si>
    <t>lo identifica por medio de un codigo de barras</t>
  </si>
  <si>
    <t>cajero y comprador</t>
  </si>
  <si>
    <t>modelo pbmn</t>
  </si>
  <si>
    <t>despues de realizar el pago tanto como en efectivo o con tarjeta y sea confirmado el pago, se pude imprimir la factura</t>
  </si>
  <si>
    <t>en el archivo caso de estudio</t>
  </si>
  <si>
    <t>debe actualizar el sistema y generar una factura</t>
  </si>
  <si>
    <t>compro mi producto</t>
  </si>
  <si>
    <t>Hay dos modos de manejar los pagos: en efectivo o con tarjeta de crédito. Si es con efectivo, el cajero ingresa el monto recibido y el sistema presenta el valor a devolver y abre el cajón de efectivo. El cajero deposita dinero en efectivo y entrega las vueltas al cliente. Enseguida, el sistema registra el pago en efectivo.</t>
  </si>
  <si>
    <t>se de la negacion de pago y se busca otra forma de pago</t>
  </si>
  <si>
    <t>se realizao el pago de la compra</t>
  </si>
  <si>
    <t>Sí-el cajero envia una solicitud de descuento al sistema e ingresa la identificacion del cliente, luego el sistema presenta el total del descuento</t>
  </si>
  <si>
    <t>Cuando ocurre todo el tramite de venta el cajero finalmente le genera la factura.</t>
  </si>
  <si>
    <t>Cuando el pago es exitoso, se el cajero lo registra en el sistema y genera una factura al cliente.</t>
  </si>
  <si>
    <t>bizagi</t>
  </si>
  <si>
    <t>El sistema cuenta con un catalogo de cada articulo con su nombre y precio. Cada articulo tiene una ID, donde el cajero la ingresa al sistema y este identifica el tipo de articulo.</t>
  </si>
  <si>
    <t>especificación caso de uso</t>
  </si>
  <si>
    <t>Los usuarios del sistema son aquellos que intervienen en este. En este caso son 2 el comprador y el cajero.</t>
  </si>
  <si>
    <t>Para poder imprimir la factura, es necesario especificar el medio de pago, si en tarjeta de crédito o efectivo. De acuerdo a la elección y sea exitosa se podría generar la factura.</t>
  </si>
  <si>
    <t>Si el pago es efectivo, toma el dinero y devuelve las vueltas. Si es con TC ingresa los datos de esta al sistema y espera la respuesta de este.</t>
  </si>
  <si>
    <t>Cuando ya tenga los articulos seleccionados se dispone a realizar todo lo del respectivo registro de este.</t>
  </si>
  <si>
    <t>Se toma el dinero, se registra el dinero y se devuelven las vueltas.</t>
  </si>
  <si>
    <t>El sistema muestra que el servicio externo rechaza la solicitud de pago con la tarjeta de crédito</t>
  </si>
  <si>
    <t>El sistema calcula el valor a devolver.</t>
  </si>
  <si>
    <t>Sí-lo registra en el sistema y ese le realiza el descuento.</t>
  </si>
  <si>
    <t>Modeo BPMN</t>
  </si>
  <si>
    <t>Registrar pago Actualizar sistema de inventario Generar factura Retirar productos</t>
  </si>
  <si>
    <t>Leyendo el código de barras, así recupera la información del catalogo.</t>
  </si>
  <si>
    <t>En caso de ser exitoso el pago</t>
  </si>
  <si>
    <t>En caso de ser en efectivo, devuelve el dinero y entrega la factura. En caso de ser con Tarjeta de Crédito pide la información al cliente y espera la confirmación del pago. Seguido de estos en cualquiera de las dos formas registra el pago, actualiza el inventario y genera factura.</t>
  </si>
  <si>
    <t>Se inicia el proceso de venta, en caso de tener un cupón de descuento se aplica, seguidamente se inicia el paso de  los productos con el lector de código barras. Al finalizar el paso de producto el cajero indica el precio total (teniendo en cuenta los descuentos) y solicita al cliente la forma de pago (efectivo o tarjeta de crédito) en caso de efectivo el cajero recibe el dinero y entrega el cambio, registra el pago, imprime el recibo, genera factura. En caso de ser tarjeta de credito se ingresan los datos de la transacción, se espera confirmación, solicita firma, registra pago, imprime recibo y genera factura.   Finalizado el proceso el cliente sale con sus paquetes, vueltos y factura</t>
  </si>
  <si>
    <t>Modelo BPMN y Casos de uso</t>
  </si>
  <si>
    <t>El cajero solicita que el cliente diligencie la información de la tarjeta de crédito, el sistema solicita la aprobación de la transacción a un sistema externo,  en caso de aprobación el cajero regresa la tarjeta, en caso contrario informa al cliente del problema.</t>
  </si>
  <si>
    <t>El sistema solo muestra la información de la transacción fallida.</t>
  </si>
  <si>
    <t>El sistema informa el monto a devolver y abre el cajón del dinero.</t>
  </si>
  <si>
    <t>Sí-Registra la información del cupón de regalo y al finalizar el paso de productos realiza el respectivo descuento. Al finalizar la compra dependiendo de las condiciones del sistema genera o no cupones para próximas compras.</t>
  </si>
  <si>
    <t>SISTEMA</t>
  </si>
  <si>
    <t>ACTUALIZAR FONDOS, INFORMAR INSTRUCCIONES DE LEGALIZACION</t>
  </si>
  <si>
    <t>LA PAREJA</t>
  </si>
  <si>
    <t>APROBACION</t>
  </si>
  <si>
    <t>NOTOFICAR INSTRUCCIONES DE LEGALIZACION</t>
  </si>
  <si>
    <t>Punto de Venta - Especificación de casos de uso</t>
  </si>
  <si>
    <t>Registrar Pago, Actualizar sistema de inventario, Generar factura, Retirar productos.</t>
  </si>
  <si>
    <t>Usando el código de barras.</t>
  </si>
  <si>
    <t>Punto de Venta - Caso de Estudio</t>
  </si>
  <si>
    <t>Cuando el pago es exitoso.</t>
  </si>
  <si>
    <t>Punto de Venta - Modelo BPMN; Punto de Venta - Especificación de casos de uso; Punto de Venta - Caso de Estudio</t>
  </si>
  <si>
    <t>Dependiendo el medio de pago si es efectivo se entregan vueltas, si es con tarjeta y el pago fue autorizado se solicita la firma</t>
  </si>
  <si>
    <t>Se inicia el proceso de venta</t>
  </si>
  <si>
    <t>Punto de Venta - Modelo BPMN;</t>
  </si>
  <si>
    <t>Se informa al cliente de lo acontecido, según el BPNM se le pregunta si desea continuar.</t>
  </si>
  <si>
    <t>Punto de Venta - Modelo BPMN; Punto de Venta - Especificación de casos de uso</t>
  </si>
  <si>
    <t>el sistema presenta el valor a devolver y abre el cajón de efectivo.</t>
  </si>
  <si>
    <t>Punto de Venta - Especificación de casos de uso; Punto de Venta - Caso de Estudio</t>
  </si>
  <si>
    <t>Sí-El cajero envía una solicitud de descuento e ingresa la identificación del cliente, luego el sistema presenta un total de descuento basado en las reglas de descuento.</t>
  </si>
  <si>
    <t>La genera el sistema PdV en el caso de uso Vender como el postescenario de registrar la venta.</t>
  </si>
  <si>
    <t>Registra la venta  completada y envía la información al sistema de inventario para actualizar el stock</t>
  </si>
  <si>
    <t>Especificacion de Casos de Uso: Caso de uso vender.</t>
  </si>
  <si>
    <t>Mediante un código de barras recuperando la información mediante un sistema de catalogo para así lograr presentar la descripción y precio del articulo.</t>
  </si>
  <si>
    <t>caso de uso vender</t>
  </si>
  <si>
    <t>Los usuarios son el  cliente,cajero Y el sistema hace uso de catalogo,inventario y sistema de pago</t>
  </si>
  <si>
    <t>Que el sistema registre un pago ya sea en efectivo, o con tarjeta credito</t>
  </si>
  <si>
    <t>Caso de uso vender.</t>
  </si>
  <si>
    <t>el cajero puede entregar la factura si el pago es correcto en las dos modalidades, si falla en efectivo en el escenario de que el cajero no tenga el cambio, este acude al supervisor para recibir el cambio necesario; en el caso de de que falle con tarjeta crédito siendo rechazado el pago el cajero informa al cliente. Si ninguno de estos casos se dio el cajero entrega la factura y los bienes solicitados.</t>
  </si>
  <si>
    <t>Caso de uso: vender , caso de uso: pagar con efectivo, caso de uso: pagar con TC</t>
  </si>
  <si>
    <t>El sistema solo es activado dado el caso que yo llevara a la caja los bienes que deseo comprar.</t>
  </si>
  <si>
    <t>caso de uso : vender -disparador</t>
  </si>
  <si>
    <t>el cajero registra el valor del efectivo en el sistema el sistema calcula el valor a devolver el sistema abre la caja de efectivo  el cajero entrega al cliente su cambio.</t>
  </si>
  <si>
    <t>caso de uso vender.</t>
  </si>
  <si>
    <t>el sistema muestra que el servicio externo rechaza la solicitud de pago con la tarjeta, el cajero informa al cliente de la negación.  Si el sistema no conecta con el servicio externo, el cajero informa de la falla en la falta de comunicación con el sistema externo.</t>
  </si>
  <si>
    <t>Caso de uso pagar con  tarjeta de crédito.</t>
  </si>
  <si>
    <t>El sistema luego de registrar el valor en efectivo, calcula las vueltas ó el cambio, entonces el sistema abre la caja de efectivo para que el cajero devuelva el cambio que el sistema indica.</t>
  </si>
  <si>
    <t>Caso  de uso: Pagar con efectivo.</t>
  </si>
  <si>
    <t>Sí-el cajero informa al sistema al sistema para que este vea si el cliente tiene un descuento para ser aplicado segun las reglas de descuento en el total de la compra.</t>
  </si>
  <si>
    <t>el sistema pdV imprime el reviso pero quien calcula y presenta el precio el sistema en general</t>
  </si>
  <si>
    <t>Punto de Venta - Especificacio╠ün de casos de uso</t>
  </si>
  <si>
    <t>envía la información al sistema externo de Inventario para actualizar el stock. luego el sistema de PdV imprime el recibo usando Imprimir recibo</t>
  </si>
  <si>
    <t>Por medio del código de barras</t>
  </si>
  <si>
    <t>cliente cajero</t>
  </si>
  <si>
    <t>luego de realizar el pago, ya sea efectivo o tarjeta de crédito</t>
  </si>
  <si>
    <t>Si es con efectivo, el cajero ingresa el monto recibido y el sistema presenta el valor a devolver y abre el cajón de efectivo. El cajero deposita dinero en efectivo y entrega las vueltas al cliente si el cliente decide pagar con tarjeta de crédito el cajero solicita al cliente su firma de pago en el comprobante para completar la venta.</t>
  </si>
  <si>
    <t>luego de que yo me acerque con mis compras, el vendedor analizara los códigos de barras de mis productos, me dirá el costo de mi compra, cancelare mi compra bien sea con tarjeta o con efectivo, se me entrega mi recibo de pago y me retiro de la caja</t>
  </si>
  <si>
    <t>El sistema muestra que el servicio externo rechaza la solicitud de pago con la tarjeta de crédito.    1. El cajero informa al cliente la negación.    El servicio externo de aprobación de crédito no funciona.    1. El cajeron informa al cliente la falta de comunicación.</t>
  </si>
  <si>
    <t>El cajero deposita dinero en efectivo y entrega las vueltas al cliente. Enseguida, el sistema registra el pago en efectivo.</t>
  </si>
  <si>
    <t>Sí-Si el cliente tiene un cupón de regalo, entonces es elegible para un descuento (por ejemplo, de empleado, cliente preferido, titular del cupón). El cajero envía una solicitud de descuento e ingresa la identificación del cliente, luego el sistema presenta un total de descuento basado en las reglas de descuento.</t>
  </si>
  <si>
    <t>Unill-PrfIS-iii</t>
  </si>
  <si>
    <t>La pareja recopila la información, la escanea y adjunta, mientras diligencian el formulario, cuando se tenga eso listo se envía el formulario y esperan la respuesta del analista de crédito para conocer si el crédito es aprobado o denegado.</t>
  </si>
  <si>
    <t>El analista de crédito valida si los soportes son correctos.</t>
  </si>
  <si>
    <t>Modelo PBMN y Caso de Estudio</t>
  </si>
  <si>
    <t>Luego de enviar la solicitud al comité, se registra el resultado del comité, de ser negado, se le notificara a la pareja de la razón del rechazo, si es aprobado de actualiza los fondos disponibles y se notifica a la pareja de la aprobación e instrucción de legalización.</t>
  </si>
  <si>
    <t>Modelo BPMN y Caso de Estudio</t>
  </si>
  <si>
    <t>Solicitud anulada, aprobada o denegada.</t>
  </si>
  <si>
    <t>Se registra el resultado del comité, de ser negativo de notifica a la pareja de la razón del rechazo, si es aprobado, se actualiza los fondos disponibles y se notifica a la pareja de la aprobación e instrucción de legalización.</t>
  </si>
  <si>
    <t>Sí-La fundación determina si tiene fondos para aprobar un crédito.</t>
  </si>
  <si>
    <t>Recopilar Soportes Escanear y Adjuntar los Soportes Diligenciar formulario  Enviar formulario</t>
  </si>
  <si>
    <t>Caso de Estudio, Modelo BPMN</t>
  </si>
  <si>
    <t>Analistas de crédito</t>
  </si>
  <si>
    <t>Parejas casadas, jóvenes</t>
  </si>
  <si>
    <t>El analista registra los resultados y y luego los informa a la pareja.</t>
  </si>
  <si>
    <t>Aprobado, Cancelado</t>
  </si>
  <si>
    <t>Si cumple con los requerimientos la pareja y el comité cuenta con los fondos suficientes para el crédito, lo aprueba, en caso contrario lo cancela</t>
  </si>
  <si>
    <t>Sí-La pareja puede cumplir con los requisitos dados, pero la fundación debe contar con el capital necesario para subsidiarlos y hacer el prestamo</t>
  </si>
  <si>
    <t>la pareja deberá registrar la solicitud, dilogenciar el formulario y consigo adjuntar los archivos necesarios para la previa revisión.</t>
  </si>
  <si>
    <t>Casos de uso y BPMN</t>
  </si>
  <si>
    <t>los soportes son validados por el analista de credito</t>
  </si>
  <si>
    <t>Los usuarios del sistema son la pareja y el analista de credito</t>
  </si>
  <si>
    <t>BPMN y en casos de uso</t>
  </si>
  <si>
    <t>una vez es enviada a comité la solicitud de crédito, se pasa a registrar el resultado del comité, si el resultado del comité es negativo, se notifica el rechazo de la solicitud a la pareja; pero si la respuesta del comité es positiva , se procede a actualizar los fondos disponibles  y se le notifica la aprobación a la pareja con las instrucciones legales.</t>
  </si>
  <si>
    <t>1. Aprobada  2.Rechazada</t>
  </si>
  <si>
    <t>Una vez realizado el estudio por el comité, según la respuesta este sera aprobado o denegado el crédito, si es aprobado la fundación pasara a hacer el desembolso del dinero.</t>
  </si>
  <si>
    <t>Sí-Cuando el crédito es aprobado, se debe ver la disponibilidad de los fondos de la fundación</t>
  </si>
  <si>
    <t>la pareja diligencia el formulario, luego adjunta soportes y por ultimo envia el contenido.</t>
  </si>
  <si>
    <t>FMSG-Especificación de Casos de Uso.pdf</t>
  </si>
  <si>
    <t>FMSG-Modelo BPMN.jpg</t>
  </si>
  <si>
    <t>Registra el resultado comité, en caso de ser negado, se notifica a la pareja, caso contrario, se actualizan los fondos y se notifica a la pareja y se le proporcionan instrucciones de legalizacion.</t>
  </si>
  <si>
    <t>FMSG-Modelo BPMN.png</t>
  </si>
  <si>
    <t>1. Error en soportes 2. Rechazo de la solicitud 3. Aprobación de la solicitud</t>
  </si>
  <si>
    <t>Se notifica a la pareja el resultado, en caso de aprobado se actualilzan los fondos y se le envian a la pareja tanto la notificación como las intrucciones de legalización, en caso de rechazo solo se notifica a la pareja del rechazo.</t>
  </si>
  <si>
    <t>Sí-La fundacion necesita tener fondos para comprar la casa</t>
  </si>
  <si>
    <t>FMSG-Caso de Estudio.png</t>
  </si>
  <si>
    <t>1-La pareja diligencia el formulario. 2 -La pareja selecciona la opción guardar. 3 -El sistema valida que la pareja ingrese toda la información solicitada. 4 -El sistema realiza las siguientes validaciones:  4.1 -La pareja tiene menos de 10 años de matrimonio. 4.2 -ingresa datos de empleo de tiempo completo. 4.3 -El valor posible de cuota es mayor al 28% de los ingresos conjuntos de la pareja. 4.4 -El valor ingresado como ahorro de la pareja es inferior al 10% del valor de la casa. 5 -El sistema muestra la opción de adjuntar un soporte. 6 -La pareja adjunta un soporte. 7 -El escenario anterior se repite hasta que la pareja adjunta los soportes. 8 -El sistema activa la opción Enviar. 9 -La pareja selecciona la opción Enviar.</t>
  </si>
  <si>
    <t>El analista registrará el resultado y seleccionará aprobar, el sistema actualizará el saldo de compras en vivienda e informará sobre las instrucciones de legalización.</t>
  </si>
  <si>
    <t>'-La solicitud tiene inconsistencias o errores se informará a la pareja para que subsane la situación en un plazo no mayor a 15 días si no se cumple con esto la solicitud será borrada.  -Si los soportes son válidos, el analista de crédito envía al comité de crédito.  -La solicitud de crédito es negada por el comité.</t>
  </si>
  <si>
    <t>El comité da una respuesta al analista de crédito quien será el que registrará el resultado del comité y posteriormente será notificada la pareja de si el crédito fue negado o apobado.</t>
  </si>
  <si>
    <t>Sí-Puesto a que la fundación primero evalúa si tiene fondos disponibles</t>
  </si>
  <si>
    <t>La factura es generada por el cajero, se puede ver en el Modelo BPMN.</t>
  </si>
  <si>
    <t>El cajero realiza tres acciones, primero registra el pago en su sistema (su base de datos), luego, actualiza el sistema de inventario, descontando la cantidad de productos que ha adquirido el usuario, por último, el cajero genera una factura que será dada al cliente para que éste finalmente puede retirar sus productos. Finalizando así el proceso de realizar una compra.</t>
  </si>
  <si>
    <t>Es identificado a través del sistema PdV, el cuál lee el código de barras del producto, obteniendo el nombre y el precio.</t>
  </si>
  <si>
    <t>Por un lado está el cliente quien es el que compra productos. También está el cajero quien interactúa con el Sistema de Punto de Venta.</t>
  </si>
  <si>
    <t>La factura solo es generada e impresa cuando el pago es exitoso, se ha registrado el pago y el sistema de inventario se ha actualizado.</t>
  </si>
  <si>
    <t>El pago es procesado dependiendo del tipo de medio de pago elegido por el cliente, en este caso, el pago puede ser procesado como efectivo o con tarjeta de crédito.</t>
  </si>
  <si>
    <t>Punto de Venta - Caso de Estudio, Punto de Venta - Modelo BPMN</t>
  </si>
  <si>
    <t>El sistema inicia una nueva transacción de venta para preguntarle  después al cliente si tiene un cupón de regalo.</t>
  </si>
  <si>
    <t>El cajero registra el dinero recibido y después entrega las vueltas.</t>
  </si>
  <si>
    <t>Se le informa al cliente que el pago no ha sido autorizado.</t>
  </si>
  <si>
    <t>El sistema presenta el valor a devolver, luego abre el cajón de efectivo y entrega las vueltas al cliente.</t>
  </si>
  <si>
    <t>Sí-cajero envía una solicitud de descuento e ingresa la identifiación del cliente, luego el sistema presenta un total de descuento basado en las reglas de descuento.</t>
  </si>
  <si>
    <t>El sistema PdV genera la factura (El sistema de PdV imprime el recibo usando "Imprimir recibo")</t>
  </si>
  <si>
    <t>Una vez que el pago es exitoso se registra el pago en el sistema, se actualiza el sistema de inventario, se genera la factura y el usuario procede a retirar los productos.</t>
  </si>
  <si>
    <t>Mediante la lectura del código de barras del articulo.</t>
  </si>
  <si>
    <t>Los clientes, los cajeros, el catalogo y el sistema de inventario</t>
  </si>
  <si>
    <t>Se imprime la factura solo en caso de que el pago sea exitoso.</t>
  </si>
  <si>
    <t>Si el pago es en efectivo, el cajero ingresa el valor del efectivo en el sistema, entrega al cliente su cambio y la factura. Si el pago es con tarjeta de crédito, el cajero solicita al cliente que ingrese los datos de la tarjeta de crédito, el cajero devuelve la tarjeta de crédito al usuario y si el pago es autorizado le solicita la firma al usuario.</t>
  </si>
  <si>
    <t>El cajero iniciará una nueva transacción de venta. Pasara los productos por el lector de código de barras, mostrando el valor de cada producto y valor total parcial, el cajero informa el total a pagar y me pregunta el medio de pago, si es en efectivo entrego el dinero y espero mi cambio, si es con tarjeta de crédito ingreso los datos de la misma, y espero a firmar, recibo mi tarjeta. En ambos casos espero la factura de la compra y me puedo retirar con los bienes que compre.</t>
  </si>
  <si>
    <t>Después de que me informar en total a pagar, entrego mi dinero en efectivo, el cajero registra el dinero, el sistema calcula mi cambio, el cajero me lo entrega y luego mi factura.</t>
  </si>
  <si>
    <t>Punto de Venta - Modelo BPMN, Punto de Venta - Especificación de casos de uso</t>
  </si>
  <si>
    <t>Si no se autoriza el pago, el cajero le informa al cliente, si cliente desea continuar con otro medio de pago se regresa, para hacer otro intento de pago, o si el cliente decide declinar la compra, se finaliza el proceso.</t>
  </si>
  <si>
    <t>Esto se da en el caso de que el cliente pague en efectivo, el sistema calcula el cambio y el cajero le entrega el cambio al cliente.</t>
  </si>
  <si>
    <t>Sí-Si, si el cliente tiene cupones, le informa los datos del cupón al cajero, este los registra y continua pasando los artículos, si se ingreso cupón de regalo se aplica el descuento y se calcula el total.</t>
  </si>
  <si>
    <t>EL SISTEMA PDV</t>
  </si>
  <si>
    <t>REGISTRAR PAGO</t>
  </si>
  <si>
    <t>CON EL LECTOR DE BARRA DE CÓDIGO</t>
  </si>
  <si>
    <t>CAJERO</t>
  </si>
  <si>
    <t>ESPECIFICACIÓN DE CASOS DE USO</t>
  </si>
  <si>
    <t>HAYA SIDO UNA VENTA EXITOSA, SE HAYA REGISTRADO EL PAGO Y LUEGO DE ACTUALIZAR EL SISTEMA DE INVENTARIO</t>
  </si>
  <si>
    <t>SI EL PAGO ES EXITOSO, REGISTRA EL PAGO SINO INFORMA DE LA NEGACIÓN AL COMPRADOR</t>
  </si>
  <si>
    <t>INICIA UNA NUEVA VENTA</t>
  </si>
  <si>
    <t>REGISTRAR DINERO RECIBIDO</t>
  </si>
  <si>
    <t>INFORMA LA NEGACIÓN</t>
  </si>
  <si>
    <t>SE ENTREGAN LAS VUELTAS</t>
  </si>
  <si>
    <t>Sí-SE SOLICITA LOS DATOS DEL CUPÓN PARA LUEGO REGISTRARLO</t>
  </si>
  <si>
    <t>punto de venta-especificación de un caso de uso</t>
  </si>
  <si>
    <t>imprimir un recibo</t>
  </si>
  <si>
    <t>punto de venta-caso de estudio</t>
  </si>
  <si>
    <t>CLIENTE, CAJERO</t>
  </si>
  <si>
    <t>PUNTO DE VENTA- casos de especificacion</t>
  </si>
  <si>
    <t>Cuando se vende un producto</t>
  </si>
  <si>
    <t>Punto de ventas-especificación de los requerimientos</t>
  </si>
  <si>
    <t>Obtener un valor de cambio</t>
  </si>
  <si>
    <t>punto de venta especificación de los requerimientos</t>
  </si>
  <si>
    <t>el cajero iniciará el proceso de la venta, el sistema esperará a que le ingresen un código por medio del lector de barras el código del producto</t>
  </si>
  <si>
    <t>punto de venta estudio del caso</t>
  </si>
  <si>
    <t>el cajero ingresa el monto recibido y el sistema presenta el valor a devolver y abre el cajón de efectivo. El cajero deposita dinero en efectivo y entrega las vueltas al cliente. Enseguida, el sistema registra el pago en efectivo.</t>
  </si>
  <si>
    <t>punto de venta especificacion de un caso de uso</t>
  </si>
  <si>
    <t>asegura que todas las transacciones sensibles de estado y eventos pueden ser recuperados desde cualquier paso del escenario. El cajero reinicia el sistema, ingresa al sistema y solicita recuperar desde el anterior estado El sistema reconstruye el estado anterior</t>
  </si>
  <si>
    <t>especificación de los casos de uso</t>
  </si>
  <si>
    <t>El cajero registra el valor del efectivo en el sistema,después calcula el valor a devolver, abre la caja de efectivo.</t>
  </si>
  <si>
    <t>punto venta-especificación de un caso de uso</t>
  </si>
  <si>
    <t>Sí-el usuario puede ingresar o no un cupon a sistema</t>
  </si>
  <si>
    <t>Unill-PrfIS-i</t>
  </si>
  <si>
    <t>Poll Counting</t>
  </si>
  <si>
    <t>Punto de venta</t>
  </si>
  <si>
    <t>Caso de estudio:</t>
  </si>
  <si>
    <t>Solicitud crédito Fundación MSG</t>
  </si>
  <si>
    <t>Subject</t>
  </si>
  <si>
    <t>Artifacts</t>
  </si>
  <si>
    <t>Credit application on FMSG</t>
  </si>
  <si>
    <t>Point of sale</t>
  </si>
  <si>
    <t>Promedio de calificación por artefacto</t>
  </si>
  <si>
    <t># Subjects</t>
  </si>
  <si>
    <t>a</t>
  </si>
  <si>
    <t>Promedio de calificación por artefacto - Solicitud de crédito FMSG</t>
  </si>
  <si>
    <t>Promedio de calificación por artefacto - Punto de Venta</t>
  </si>
  <si>
    <t>Max</t>
  </si>
  <si>
    <t>Min</t>
  </si>
  <si>
    <t>Diferencia</t>
  </si>
  <si>
    <t>-</t>
  </si>
  <si>
    <t>Rajados en las preguntas</t>
  </si>
  <si>
    <t>Q09</t>
  </si>
  <si>
    <t>Average</t>
  </si>
  <si>
    <t>Hay confusión entre el lane en el que se presenta la actividad y quién la ejecuta. Sospechamos que no es de pleno conocimiento que una actividad de "sistema" no importa en qué pool se coloque</t>
  </si>
  <si>
    <t>Q06</t>
  </si>
  <si>
    <t>Q07</t>
  </si>
  <si>
    <t>AvgScore</t>
  </si>
  <si>
    <t>Question</t>
  </si>
  <si>
    <t xml:space="preserve">La frase "solicitud de crédito aprobada" fue interpretada como "solicitud de crédito", de forma que muchos explicaron la relación de la solicitud de crédito enviada, que depende de los fondos para ser aprobada. </t>
  </si>
  <si>
    <t>Q02</t>
  </si>
  <si>
    <t>Q01</t>
  </si>
  <si>
    <t xml:space="preserve">Esta pregunta fue contestada basada en la experiencia más que en el detalle del proceso. </t>
  </si>
  <si>
    <t>Q04</t>
  </si>
  <si>
    <t>Q05</t>
  </si>
  <si>
    <t>Preguntas para PC</t>
  </si>
  <si>
    <t xml:space="preserve">Preguntas para PB con diferencia en el puntaje de más de una unidad. </t>
  </si>
  <si>
    <t xml:space="preserve">Preguntas para FB con diferencia en el puntaje de más de una unidad. </t>
  </si>
  <si>
    <t>Preguntas para FC</t>
  </si>
  <si>
    <t>Preguntas para FBC</t>
  </si>
  <si>
    <t>Q03</t>
  </si>
  <si>
    <t xml:space="preserve">De mayor complejidad. Tanto para ubicarla en el bpmn como para ubicar la información en la especificación de los casos de uso. </t>
  </si>
  <si>
    <t>MSG-BU</t>
  </si>
  <si>
    <t>MSG-UC</t>
  </si>
  <si>
    <t>MSG-B</t>
  </si>
  <si>
    <t>PS-UC</t>
  </si>
  <si>
    <t>PS-B</t>
  </si>
  <si>
    <t>PS-BU</t>
  </si>
  <si>
    <t>Difference</t>
  </si>
  <si>
    <t>AVG DIFF B</t>
  </si>
  <si>
    <t>AVG DIFF UC</t>
  </si>
  <si>
    <t>Average Score &gt;= 3</t>
  </si>
  <si>
    <t>B is the highest</t>
  </si>
  <si>
    <t>UC is the highest</t>
  </si>
  <si>
    <t>Q08</t>
  </si>
  <si>
    <t>Sequence description</t>
  </si>
  <si>
    <t xml:space="preserve">Detail absent in the  BPMN model. </t>
  </si>
  <si>
    <t xml:space="preserve">Identification. </t>
  </si>
  <si>
    <t>BU is the highest</t>
  </si>
  <si>
    <t xml:space="preserve">Identification - Use case specification shows the information directly in the use case diagram, in a use case called "validate the application", and related only with the "credit advisor", while in the BPMN the related activity is named "review the application" and the validation is stated in a gateway. </t>
  </si>
  <si>
    <t>lowest dif</t>
  </si>
  <si>
    <t>highest dif</t>
  </si>
  <si>
    <t xml:space="preserve">MSG-BU </t>
  </si>
  <si>
    <t>highest diff</t>
  </si>
  <si>
    <t>lowest diff</t>
  </si>
  <si>
    <t>Frecuencias en las respuestas</t>
  </si>
  <si>
    <t>Likert Scale</t>
  </si>
  <si>
    <t>BU</t>
  </si>
  <si>
    <t>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</si>
</sst>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
      <b/>
      <sz val="22"/>
      <color theme="1"/>
      <name val="Calibri"/>
      <family val="2"/>
      <scheme val="minor"/>
    </font>
    <font>
      <sz val="12"/>
      <color rgb="FF000000"/>
      <name val="Calibri"/>
      <family val="2"/>
      <scheme val="minor"/>
    </font>
    <font>
      <sz val="12"/>
      <color rgb="FFFF0000"/>
      <name val="Calibri"/>
      <family val="2"/>
      <scheme val="minor"/>
    </font>
    <font>
      <sz val="12"/>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s>
  <borders count="14">
    <border>
      <left/>
      <right/>
      <top/>
      <bottom/>
      <diagonal/>
    </border>
    <border diagonalUp="1">
      <left/>
      <right/>
      <top/>
      <bottom/>
      <diagonal style="thin">
        <color auto="1"/>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1">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xf>
    <xf numFmtId="22" fontId="0" fillId="0" borderId="0" xfId="0" applyNumberFormat="1" applyAlignment="1">
      <alignment vertical="center"/>
    </xf>
    <xf numFmtId="0" fontId="0" fillId="0" borderId="1" xfId="0" applyBorder="1" applyAlignment="1">
      <alignment horizontal="center" vertical="center" wrapText="1"/>
    </xf>
    <xf numFmtId="0" fontId="4" fillId="0" borderId="2" xfId="0" applyFont="1" applyBorder="1" applyAlignment="1">
      <alignment vertical="center" wrapText="1"/>
    </xf>
    <xf numFmtId="0" fontId="1" fillId="2" borderId="2" xfId="0" applyFont="1" applyFill="1" applyBorder="1" applyAlignment="1">
      <alignment horizontal="center" vertical="center" wrapText="1"/>
    </xf>
    <xf numFmtId="0" fontId="0" fillId="0" borderId="2" xfId="0" applyBorder="1" applyAlignment="1">
      <alignment vertical="center" wrapText="1"/>
    </xf>
    <xf numFmtId="0" fontId="0" fillId="2" borderId="2" xfId="0" applyFill="1" applyBorder="1" applyAlignment="1">
      <alignment horizontal="center" vertical="center" wrapText="1"/>
    </xf>
    <xf numFmtId="0" fontId="1" fillId="0" borderId="2" xfId="0" applyFont="1" applyBorder="1" applyAlignment="1">
      <alignment horizontal="left" vertical="center" wrapText="1"/>
    </xf>
    <xf numFmtId="0" fontId="1" fillId="0" borderId="0" xfId="0" applyFont="1" applyBorder="1" applyAlignment="1">
      <alignment horizontal="left" vertical="center" wrapText="1"/>
    </xf>
    <xf numFmtId="0" fontId="1" fillId="0" borderId="0" xfId="0" applyFont="1" applyBorder="1" applyAlignment="1">
      <alignment vertical="center" wrapText="1"/>
    </xf>
    <xf numFmtId="0" fontId="1" fillId="0" borderId="3" xfId="0" applyFont="1" applyBorder="1" applyAlignment="1">
      <alignment vertical="center" wrapText="1"/>
    </xf>
    <xf numFmtId="0" fontId="1" fillId="0" borderId="2" xfId="0" applyFont="1" applyBorder="1" applyAlignment="1">
      <alignment vertical="center" wrapText="1"/>
    </xf>
    <xf numFmtId="0" fontId="0" fillId="0" borderId="0" xfId="0" applyAlignment="1">
      <alignment horizontal="left" vertical="center"/>
    </xf>
    <xf numFmtId="0" fontId="0" fillId="0" borderId="0" xfId="0" applyAlignment="1">
      <alignment horizontal="center" vertical="center"/>
    </xf>
    <xf numFmtId="0" fontId="0" fillId="3" borderId="2" xfId="0" applyFill="1" applyBorder="1" applyAlignment="1">
      <alignment vertical="center"/>
    </xf>
    <xf numFmtId="0" fontId="0" fillId="3" borderId="2" xfId="0" applyFill="1" applyBorder="1" applyAlignment="1">
      <alignment horizontal="center" vertical="center"/>
    </xf>
    <xf numFmtId="0" fontId="0" fillId="4" borderId="2" xfId="0" applyFill="1" applyBorder="1" applyAlignment="1">
      <alignment vertical="center"/>
    </xf>
    <xf numFmtId="0" fontId="0" fillId="4" borderId="2" xfId="0" applyFill="1" applyBorder="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0" fillId="7" borderId="0" xfId="0" applyFill="1"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0" borderId="0" xfId="0" applyAlignment="1">
      <alignment horizontal="center" vertical="center"/>
    </xf>
    <xf numFmtId="0" fontId="1" fillId="6" borderId="2" xfId="0" applyFont="1" applyFill="1" applyBorder="1" applyAlignment="1">
      <alignment vertical="center" wrapText="1"/>
    </xf>
    <xf numFmtId="0" fontId="0" fillId="6" borderId="2" xfId="0" applyFill="1" applyBorder="1" applyAlignment="1">
      <alignment vertical="center" wrapText="1"/>
    </xf>
    <xf numFmtId="0" fontId="1" fillId="6" borderId="2" xfId="0" applyFont="1" applyFill="1" applyBorder="1" applyAlignment="1">
      <alignment horizontal="left" vertical="center" wrapText="1"/>
    </xf>
    <xf numFmtId="0" fontId="0" fillId="2" borderId="0" xfId="0" applyFill="1" applyBorder="1" applyAlignment="1">
      <alignment horizontal="center" vertical="center" wrapText="1"/>
    </xf>
    <xf numFmtId="0" fontId="0" fillId="6" borderId="2" xfId="0" applyFill="1" applyBorder="1" applyAlignment="1">
      <alignment horizontal="left" vertical="center" wrapText="1"/>
    </xf>
    <xf numFmtId="0" fontId="0" fillId="0" borderId="0" xfId="0" applyFill="1" applyBorder="1" applyAlignment="1">
      <alignment vertical="center" wrapText="1"/>
    </xf>
    <xf numFmtId="0" fontId="0" fillId="0" borderId="0" xfId="0" applyFill="1" applyBorder="1" applyAlignment="1">
      <alignment horizontal="center" vertical="center" wrapText="1"/>
    </xf>
    <xf numFmtId="0" fontId="0" fillId="0" borderId="2" xfId="0" applyFill="1" applyBorder="1" applyAlignment="1">
      <alignment vertical="center" wrapText="1"/>
    </xf>
    <xf numFmtId="0" fontId="5" fillId="0" borderId="0" xfId="0" applyFont="1" applyAlignment="1">
      <alignment vertical="center"/>
    </xf>
    <xf numFmtId="0" fontId="0" fillId="0" borderId="0" xfId="0" applyFill="1" applyAlignment="1">
      <alignment horizontal="left" vertical="center" wrapText="1"/>
    </xf>
    <xf numFmtId="0" fontId="0" fillId="0" borderId="0" xfId="0" applyFill="1" applyBorder="1" applyAlignment="1">
      <alignment horizontal="left" vertical="center" wrapText="1"/>
    </xf>
    <xf numFmtId="0" fontId="0" fillId="7" borderId="0" xfId="0" applyFill="1" applyAlignment="1">
      <alignment horizontal="center" vertical="center" wrapText="1"/>
    </xf>
    <xf numFmtId="0" fontId="0" fillId="7" borderId="0" xfId="0" applyFill="1" applyAlignment="1">
      <alignment vertical="center" wrapText="1"/>
    </xf>
    <xf numFmtId="0" fontId="0" fillId="7" borderId="2" xfId="0" applyFill="1" applyBorder="1" applyAlignment="1">
      <alignment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Border="1" applyAlignment="1">
      <alignment vertical="center" wrapText="1"/>
    </xf>
    <xf numFmtId="2" fontId="0" fillId="0" borderId="0" xfId="0" applyNumberFormat="1" applyAlignment="1">
      <alignment horizontal="center" vertical="center"/>
    </xf>
    <xf numFmtId="2" fontId="0" fillId="0" borderId="0" xfId="0" applyNumberFormat="1" applyAlignment="1">
      <alignment horizontal="center"/>
    </xf>
    <xf numFmtId="2" fontId="0" fillId="0" borderId="0" xfId="0" applyNumberFormat="1" applyAlignment="1">
      <alignment horizontal="center" vertical="center" wrapText="1"/>
    </xf>
    <xf numFmtId="2" fontId="0" fillId="0" borderId="0" xfId="0" applyNumberFormat="1" applyAlignment="1">
      <alignment horizontal="center" wrapText="1"/>
    </xf>
    <xf numFmtId="0" fontId="6" fillId="0" borderId="0" xfId="0" applyFont="1" applyAlignment="1">
      <alignment horizontal="left"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xf>
    <xf numFmtId="0" fontId="1" fillId="0" borderId="0" xfId="0" applyFont="1" applyAlignment="1">
      <alignment horizontal="left" vertical="center"/>
    </xf>
    <xf numFmtId="0" fontId="0" fillId="0" borderId="0" xfId="0" applyAlignment="1">
      <alignment horizontal="center" vertical="center"/>
    </xf>
    <xf numFmtId="0" fontId="0" fillId="0" borderId="0" xfId="0" quotePrefix="1" applyAlignment="1">
      <alignment horizontal="center"/>
    </xf>
    <xf numFmtId="0" fontId="0" fillId="8" borderId="0" xfId="0" applyFill="1" applyAlignment="1">
      <alignment horizontal="center"/>
    </xf>
    <xf numFmtId="2" fontId="0" fillId="8" borderId="0" xfId="0" applyNumberFormat="1" applyFill="1" applyAlignment="1">
      <alignment horizontal="center"/>
    </xf>
    <xf numFmtId="2" fontId="7" fillId="0" borderId="0" xfId="0" applyNumberFormat="1" applyFont="1" applyAlignment="1">
      <alignment horizontal="center"/>
    </xf>
    <xf numFmtId="2" fontId="7" fillId="0" borderId="0" xfId="0" applyNumberFormat="1" applyFont="1" applyFill="1" applyAlignment="1">
      <alignment horizontal="center"/>
    </xf>
    <xf numFmtId="0" fontId="0" fillId="2" borderId="0" xfId="0" applyFill="1" applyAlignment="1">
      <alignment horizontal="center"/>
    </xf>
    <xf numFmtId="2" fontId="0" fillId="2" borderId="0" xfId="0" applyNumberFormat="1" applyFill="1" applyAlignment="1">
      <alignment horizontal="center"/>
    </xf>
    <xf numFmtId="0" fontId="0" fillId="5" borderId="0" xfId="0" applyFill="1" applyAlignment="1">
      <alignment horizontal="center"/>
    </xf>
    <xf numFmtId="2" fontId="0" fillId="5" borderId="0" xfId="0" applyNumberFormat="1" applyFill="1" applyAlignment="1">
      <alignment horizontal="center"/>
    </xf>
    <xf numFmtId="0" fontId="0" fillId="0" borderId="0" xfId="0" applyAlignment="1">
      <alignment horizontal="center" vertical="center"/>
    </xf>
    <xf numFmtId="0" fontId="6" fillId="0" borderId="0" xfId="0" applyFont="1" applyAlignment="1">
      <alignment horizontal="center" vertical="center"/>
    </xf>
    <xf numFmtId="2" fontId="8" fillId="0" borderId="5" xfId="0" applyNumberFormat="1" applyFont="1" applyFill="1" applyBorder="1" applyAlignment="1">
      <alignment horizontal="center"/>
    </xf>
    <xf numFmtId="0" fontId="0" fillId="8" borderId="6" xfId="0" applyFill="1" applyBorder="1" applyAlignment="1">
      <alignment horizontal="center"/>
    </xf>
    <xf numFmtId="2" fontId="0" fillId="8" borderId="7" xfId="0" applyNumberFormat="1" applyFill="1" applyBorder="1" applyAlignment="1">
      <alignment horizontal="center"/>
    </xf>
    <xf numFmtId="2" fontId="8" fillId="0" borderId="8" xfId="0" applyNumberFormat="1" applyFont="1" applyFill="1" applyBorder="1" applyAlignment="1">
      <alignment horizontal="center"/>
    </xf>
    <xf numFmtId="0" fontId="0" fillId="8" borderId="9" xfId="0" applyFill="1" applyBorder="1" applyAlignment="1">
      <alignment horizontal="center"/>
    </xf>
    <xf numFmtId="2" fontId="0" fillId="8" borderId="10" xfId="0" applyNumberFormat="1" applyFill="1" applyBorder="1" applyAlignment="1">
      <alignment horizontal="center"/>
    </xf>
    <xf numFmtId="0" fontId="0" fillId="0" borderId="0" xfId="0" applyBorder="1"/>
    <xf numFmtId="2" fontId="0" fillId="0" borderId="5" xfId="0" applyNumberFormat="1" applyBorder="1" applyAlignment="1">
      <alignment horizontal="center"/>
    </xf>
    <xf numFmtId="0" fontId="0" fillId="5" borderId="9" xfId="0" applyFill="1" applyBorder="1" applyAlignment="1">
      <alignment horizontal="center"/>
    </xf>
    <xf numFmtId="2" fontId="0" fillId="5" borderId="10" xfId="0" applyNumberFormat="1" applyFill="1" applyBorder="1" applyAlignment="1">
      <alignment horizontal="center"/>
    </xf>
    <xf numFmtId="2" fontId="8" fillId="0" borderId="11" xfId="0" applyNumberFormat="1" applyFont="1" applyFill="1" applyBorder="1" applyAlignment="1">
      <alignment horizontal="center"/>
    </xf>
    <xf numFmtId="0" fontId="0" fillId="5" borderId="12" xfId="0" applyFill="1" applyBorder="1" applyAlignment="1">
      <alignment horizontal="center"/>
    </xf>
    <xf numFmtId="2" fontId="0" fillId="5" borderId="13" xfId="0" applyNumberFormat="1" applyFill="1" applyBorder="1" applyAlignment="1">
      <alignment horizontal="center"/>
    </xf>
    <xf numFmtId="0" fontId="0" fillId="8" borderId="12" xfId="0" applyFill="1" applyBorder="1" applyAlignment="1">
      <alignment horizontal="center"/>
    </xf>
    <xf numFmtId="2" fontId="0" fillId="8" borderId="13" xfId="0" applyNumberFormat="1" applyFill="1" applyBorder="1" applyAlignment="1">
      <alignment horizontal="center"/>
    </xf>
    <xf numFmtId="2" fontId="0" fillId="0" borderId="11" xfId="0" applyNumberFormat="1" applyBorder="1" applyAlignment="1">
      <alignment horizontal="center"/>
    </xf>
    <xf numFmtId="2" fontId="0" fillId="0" borderId="8" xfId="0" applyNumberFormat="1" applyBorder="1" applyAlignment="1">
      <alignment horizontal="center"/>
    </xf>
    <xf numFmtId="0" fontId="0" fillId="2" borderId="9" xfId="0" applyFill="1" applyBorder="1" applyAlignment="1">
      <alignment horizontal="center"/>
    </xf>
    <xf numFmtId="2" fontId="0" fillId="2" borderId="10" xfId="0" applyNumberFormat="1" applyFill="1" applyBorder="1" applyAlignment="1">
      <alignment horizontal="center"/>
    </xf>
    <xf numFmtId="2" fontId="0" fillId="0" borderId="0" xfId="0" applyNumberFormat="1"/>
    <xf numFmtId="0" fontId="0" fillId="0" borderId="0" xfId="0" applyAlignment="1">
      <alignment horizontal="center" vertical="center"/>
    </xf>
    <xf numFmtId="0" fontId="1" fillId="0" borderId="0" xfId="0" applyFont="1"/>
    <xf numFmtId="0" fontId="0" fillId="0" borderId="0" xfId="0" applyAlignment="1">
      <alignment vertical="top" wrapText="1"/>
    </xf>
    <xf numFmtId="1" fontId="0" fillId="0" borderId="0" xfId="0" applyNumberFormat="1" applyAlignment="1">
      <alignment horizontal="center" vertical="center"/>
    </xf>
    <xf numFmtId="1" fontId="1" fillId="0" borderId="0" xfId="0" applyNumberFormat="1" applyFont="1" applyAlignment="1">
      <alignment horizontal="center" vertical="center" wrapText="1"/>
    </xf>
    <xf numFmtId="0" fontId="5" fillId="0" borderId="0" xfId="0" applyFont="1" applyAlignment="1">
      <alignment horizontal="left" vertical="center"/>
    </xf>
    <xf numFmtId="0" fontId="5" fillId="0" borderId="0" xfId="0" applyFont="1" applyFill="1" applyAlignment="1">
      <alignment horizontal="left" vertical="center"/>
    </xf>
    <xf numFmtId="0" fontId="5" fillId="0" borderId="4" xfId="0" applyFont="1" applyFill="1" applyBorder="1" applyAlignment="1">
      <alignment horizontal="left" vertical="center"/>
    </xf>
    <xf numFmtId="2" fontId="1" fillId="0" borderId="0" xfId="0" applyNumberFormat="1"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left" vertical="center" wrapText="1" indent="2"/>
    </xf>
    <xf numFmtId="0" fontId="0" fillId="0" borderId="0" xfId="0" applyAlignment="1">
      <alignment horizontal="left" indent="2"/>
    </xf>
    <xf numFmtId="0" fontId="6"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center"/>
    </xf>
    <xf numFmtId="0" fontId="0" fillId="6" borderId="0" xfId="0" applyFill="1" applyAlignment="1">
      <alignment horizontal="center" vertical="center" textRotation="90" wrapText="1"/>
    </xf>
  </cellXfs>
  <cellStyles count="1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PromValXCdE!$P$3</c:f>
              <c:strCache>
                <c:ptCount val="1"/>
                <c:pt idx="0">
                  <c:v>FB</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PromValXCdE!$Q$2:$AA$2</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PromValXCdE!$Q$3:$AA$3</c:f>
              <c:numCache>
                <c:formatCode>0.00</c:formatCode>
                <c:ptCount val="11"/>
                <c:pt idx="0">
                  <c:v>4</c:v>
                </c:pt>
                <c:pt idx="1">
                  <c:v>4.3</c:v>
                </c:pt>
                <c:pt idx="2">
                  <c:v>3.1</c:v>
                </c:pt>
                <c:pt idx="3">
                  <c:v>4</c:v>
                </c:pt>
                <c:pt idx="4">
                  <c:v>3.75</c:v>
                </c:pt>
                <c:pt idx="5">
                  <c:v>3.1</c:v>
                </c:pt>
                <c:pt idx="6">
                  <c:v>3.1</c:v>
                </c:pt>
                <c:pt idx="7">
                  <c:v>5</c:v>
                </c:pt>
                <c:pt idx="8">
                  <c:v>2.4</c:v>
                </c:pt>
                <c:pt idx="9">
                  <c:v>3.2</c:v>
                </c:pt>
                <c:pt idx="10">
                  <c:v>1.5</c:v>
                </c:pt>
              </c:numCache>
            </c:numRef>
          </c:val>
          <c:extLst>
            <c:ext xmlns:c16="http://schemas.microsoft.com/office/drawing/2014/chart" uri="{C3380CC4-5D6E-409C-BE32-E72D297353CC}">
              <c16:uniqueId val="{00000000-39C1-444D-B1C2-2A905924E080}"/>
            </c:ext>
          </c:extLst>
        </c:ser>
        <c:ser>
          <c:idx val="1"/>
          <c:order val="1"/>
          <c:tx>
            <c:strRef>
              <c:f>PromValXCdE!$P$4</c:f>
              <c:strCache>
                <c:ptCount val="1"/>
                <c:pt idx="0">
                  <c:v>FBC</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PromValXCdE!$Q$2:$AA$2</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PromValXCdE!$Q$4:$AA$4</c:f>
              <c:numCache>
                <c:formatCode>0.00</c:formatCode>
                <c:ptCount val="11"/>
                <c:pt idx="0">
                  <c:v>3.65</c:v>
                </c:pt>
                <c:pt idx="1">
                  <c:v>5</c:v>
                </c:pt>
                <c:pt idx="2">
                  <c:v>4.4000000000000004</c:v>
                </c:pt>
                <c:pt idx="3">
                  <c:v>3.2</c:v>
                </c:pt>
                <c:pt idx="4">
                  <c:v>3.05</c:v>
                </c:pt>
                <c:pt idx="5">
                  <c:v>2.8</c:v>
                </c:pt>
                <c:pt idx="6">
                  <c:v>2.6</c:v>
                </c:pt>
                <c:pt idx="7">
                  <c:v>5</c:v>
                </c:pt>
                <c:pt idx="8">
                  <c:v>1.85</c:v>
                </c:pt>
                <c:pt idx="9">
                  <c:v>3</c:v>
                </c:pt>
                <c:pt idx="10">
                  <c:v>2.2999999999999998</c:v>
                </c:pt>
              </c:numCache>
            </c:numRef>
          </c:val>
          <c:extLst>
            <c:ext xmlns:c16="http://schemas.microsoft.com/office/drawing/2014/chart" uri="{C3380CC4-5D6E-409C-BE32-E72D297353CC}">
              <c16:uniqueId val="{00000001-39C1-444D-B1C2-2A905924E080}"/>
            </c:ext>
          </c:extLst>
        </c:ser>
        <c:ser>
          <c:idx val="2"/>
          <c:order val="2"/>
          <c:tx>
            <c:strRef>
              <c:f>PromValXCdE!$P$5</c:f>
              <c:strCache>
                <c:ptCount val="1"/>
                <c:pt idx="0">
                  <c:v>FC</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PromValXCdE!$Q$2:$AA$2</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PromValXCdE!$Q$5:$AA$5</c:f>
              <c:numCache>
                <c:formatCode>0.00</c:formatCode>
                <c:ptCount val="11"/>
                <c:pt idx="0">
                  <c:v>3.75</c:v>
                </c:pt>
                <c:pt idx="1">
                  <c:v>4.5999999999999996</c:v>
                </c:pt>
                <c:pt idx="2">
                  <c:v>3.75</c:v>
                </c:pt>
                <c:pt idx="3">
                  <c:v>3</c:v>
                </c:pt>
                <c:pt idx="4">
                  <c:v>2.75</c:v>
                </c:pt>
                <c:pt idx="5">
                  <c:v>2.65</c:v>
                </c:pt>
                <c:pt idx="6">
                  <c:v>2.4</c:v>
                </c:pt>
                <c:pt idx="7">
                  <c:v>5</c:v>
                </c:pt>
                <c:pt idx="8">
                  <c:v>2.25</c:v>
                </c:pt>
                <c:pt idx="9">
                  <c:v>2.8</c:v>
                </c:pt>
                <c:pt idx="10">
                  <c:v>2.5499999999999998</c:v>
                </c:pt>
              </c:numCache>
            </c:numRef>
          </c:val>
          <c:extLst>
            <c:ext xmlns:c16="http://schemas.microsoft.com/office/drawing/2014/chart" uri="{C3380CC4-5D6E-409C-BE32-E72D297353CC}">
              <c16:uniqueId val="{00000002-39C1-444D-B1C2-2A905924E080}"/>
            </c:ext>
          </c:extLst>
        </c:ser>
        <c:dLbls>
          <c:showLegendKey val="0"/>
          <c:showVal val="0"/>
          <c:showCatName val="0"/>
          <c:showSerName val="0"/>
          <c:showPercent val="0"/>
          <c:showBubbleSize val="0"/>
        </c:dLbls>
        <c:axId val="-838435952"/>
        <c:axId val="-660808608"/>
      </c:radarChart>
      <c:catAx>
        <c:axId val="-838435952"/>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808608"/>
        <c:crosses val="autoZero"/>
        <c:auto val="1"/>
        <c:lblAlgn val="ctr"/>
        <c:lblOffset val="100"/>
        <c:noMultiLvlLbl val="0"/>
      </c:catAx>
      <c:valAx>
        <c:axId val="-6608086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4359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PromValXCdE!$AD$3</c:f>
              <c:strCache>
                <c:ptCount val="1"/>
                <c:pt idx="0">
                  <c:v>PB</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PromValXCdE!$AE$2:$AO$2</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PromValXCdE!$AE$3:$AO$3</c:f>
              <c:numCache>
                <c:formatCode>0.00</c:formatCode>
                <c:ptCount val="11"/>
                <c:pt idx="0">
                  <c:v>2.15</c:v>
                </c:pt>
                <c:pt idx="1">
                  <c:v>3.35</c:v>
                </c:pt>
                <c:pt idx="2">
                  <c:v>4.5999999999999996</c:v>
                </c:pt>
                <c:pt idx="3">
                  <c:v>3.9</c:v>
                </c:pt>
                <c:pt idx="4">
                  <c:v>4.8</c:v>
                </c:pt>
                <c:pt idx="5">
                  <c:v>4.05</c:v>
                </c:pt>
                <c:pt idx="6">
                  <c:v>3.4</c:v>
                </c:pt>
                <c:pt idx="7">
                  <c:v>4.5999999999999996</c:v>
                </c:pt>
                <c:pt idx="8">
                  <c:v>3.65</c:v>
                </c:pt>
                <c:pt idx="9">
                  <c:v>3</c:v>
                </c:pt>
                <c:pt idx="10">
                  <c:v>4.25</c:v>
                </c:pt>
              </c:numCache>
            </c:numRef>
          </c:val>
          <c:extLst>
            <c:ext xmlns:c16="http://schemas.microsoft.com/office/drawing/2014/chart" uri="{C3380CC4-5D6E-409C-BE32-E72D297353CC}">
              <c16:uniqueId val="{00000000-4D9B-4265-A7E4-B62DB6C1DECC}"/>
            </c:ext>
          </c:extLst>
        </c:ser>
        <c:ser>
          <c:idx val="1"/>
          <c:order val="1"/>
          <c:tx>
            <c:strRef>
              <c:f>PromValXCdE!$AD$4</c:f>
              <c:strCache>
                <c:ptCount val="1"/>
                <c:pt idx="0">
                  <c:v>PBC</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PromValXCdE!$AE$2:$AO$2</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PromValXCdE!$AE$4:$AO$4</c:f>
              <c:numCache>
                <c:formatCode>0.00</c:formatCode>
                <c:ptCount val="11"/>
                <c:pt idx="0">
                  <c:v>2.75</c:v>
                </c:pt>
                <c:pt idx="1">
                  <c:v>2.95</c:v>
                </c:pt>
                <c:pt idx="2">
                  <c:v>4.2</c:v>
                </c:pt>
                <c:pt idx="3">
                  <c:v>3.75</c:v>
                </c:pt>
                <c:pt idx="4">
                  <c:v>4.5999999999999996</c:v>
                </c:pt>
                <c:pt idx="5">
                  <c:v>3.9</c:v>
                </c:pt>
                <c:pt idx="6">
                  <c:v>2.9</c:v>
                </c:pt>
                <c:pt idx="7">
                  <c:v>3.9</c:v>
                </c:pt>
                <c:pt idx="8">
                  <c:v>3.8</c:v>
                </c:pt>
                <c:pt idx="9">
                  <c:v>3.55</c:v>
                </c:pt>
                <c:pt idx="10">
                  <c:v>3.65</c:v>
                </c:pt>
              </c:numCache>
            </c:numRef>
          </c:val>
          <c:extLst>
            <c:ext xmlns:c16="http://schemas.microsoft.com/office/drawing/2014/chart" uri="{C3380CC4-5D6E-409C-BE32-E72D297353CC}">
              <c16:uniqueId val="{00000001-4D9B-4265-A7E4-B62DB6C1DECC}"/>
            </c:ext>
          </c:extLst>
        </c:ser>
        <c:ser>
          <c:idx val="2"/>
          <c:order val="2"/>
          <c:tx>
            <c:strRef>
              <c:f>PromValXCdE!$AD$5</c:f>
              <c:strCache>
                <c:ptCount val="1"/>
                <c:pt idx="0">
                  <c:v>PC</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PromValXCdE!$AE$2:$AO$2</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PromValXCdE!$AE$5:$AO$5</c:f>
              <c:numCache>
                <c:formatCode>0.00</c:formatCode>
                <c:ptCount val="11"/>
                <c:pt idx="0">
                  <c:v>3.3</c:v>
                </c:pt>
                <c:pt idx="1">
                  <c:v>2.15</c:v>
                </c:pt>
                <c:pt idx="2">
                  <c:v>4.8</c:v>
                </c:pt>
                <c:pt idx="3">
                  <c:v>3.05</c:v>
                </c:pt>
                <c:pt idx="4">
                  <c:v>3.55</c:v>
                </c:pt>
                <c:pt idx="5">
                  <c:v>3.05</c:v>
                </c:pt>
                <c:pt idx="6">
                  <c:v>2.5</c:v>
                </c:pt>
                <c:pt idx="7">
                  <c:v>4.45</c:v>
                </c:pt>
                <c:pt idx="8">
                  <c:v>3.9</c:v>
                </c:pt>
                <c:pt idx="9">
                  <c:v>4.3</c:v>
                </c:pt>
                <c:pt idx="10">
                  <c:v>3.15</c:v>
                </c:pt>
              </c:numCache>
            </c:numRef>
          </c:val>
          <c:extLst>
            <c:ext xmlns:c16="http://schemas.microsoft.com/office/drawing/2014/chart" uri="{C3380CC4-5D6E-409C-BE32-E72D297353CC}">
              <c16:uniqueId val="{00000002-4D9B-4265-A7E4-B62DB6C1DECC}"/>
            </c:ext>
          </c:extLst>
        </c:ser>
        <c:dLbls>
          <c:showLegendKey val="0"/>
          <c:showVal val="0"/>
          <c:showCatName val="0"/>
          <c:showSerName val="0"/>
          <c:showPercent val="0"/>
          <c:showBubbleSize val="0"/>
        </c:dLbls>
        <c:axId val="-697363488"/>
        <c:axId val="-697369264"/>
      </c:radarChart>
      <c:catAx>
        <c:axId val="-69736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369264"/>
        <c:crosses val="autoZero"/>
        <c:auto val="1"/>
        <c:lblAlgn val="ctr"/>
        <c:lblOffset val="100"/>
        <c:noMultiLvlLbl val="0"/>
      </c:catAx>
      <c:valAx>
        <c:axId val="-6973692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3634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ScSumTCSVal!$P$3</c:f>
              <c:strCache>
                <c:ptCount val="1"/>
                <c:pt idx="0">
                  <c:v>B</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ScSumTCSVal!$Q$2:$AA$2</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ScSumTCSVal!$Q$3:$AA$3</c:f>
              <c:numCache>
                <c:formatCode>0.00</c:formatCode>
                <c:ptCount val="11"/>
                <c:pt idx="0">
                  <c:v>3.08</c:v>
                </c:pt>
                <c:pt idx="1">
                  <c:v>3.83</c:v>
                </c:pt>
                <c:pt idx="2">
                  <c:v>3.95</c:v>
                </c:pt>
                <c:pt idx="3">
                  <c:v>3.95</c:v>
                </c:pt>
                <c:pt idx="4">
                  <c:v>4.28</c:v>
                </c:pt>
                <c:pt idx="5">
                  <c:v>3.58</c:v>
                </c:pt>
                <c:pt idx="6">
                  <c:v>3.25</c:v>
                </c:pt>
                <c:pt idx="7">
                  <c:v>4.8</c:v>
                </c:pt>
                <c:pt idx="8">
                  <c:v>3.03</c:v>
                </c:pt>
                <c:pt idx="9">
                  <c:v>3.1</c:v>
                </c:pt>
                <c:pt idx="10">
                  <c:v>2.88</c:v>
                </c:pt>
              </c:numCache>
            </c:numRef>
          </c:val>
          <c:extLst>
            <c:ext xmlns:c16="http://schemas.microsoft.com/office/drawing/2014/chart" uri="{C3380CC4-5D6E-409C-BE32-E72D297353CC}">
              <c16:uniqueId val="{00000000-FD2C-CE43-87AD-A289180EED5D}"/>
            </c:ext>
          </c:extLst>
        </c:ser>
        <c:ser>
          <c:idx val="1"/>
          <c:order val="1"/>
          <c:tx>
            <c:strRef>
              <c:f>ScSumTCSVal!$P$4</c:f>
              <c:strCache>
                <c:ptCount val="1"/>
                <c:pt idx="0">
                  <c:v>BC</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ScSumTCSVal!$Q$2:$AA$2</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ScSumTCSVal!$Q$4:$AA$4</c:f>
              <c:numCache>
                <c:formatCode>0.00</c:formatCode>
                <c:ptCount val="11"/>
                <c:pt idx="0">
                  <c:v>3.2</c:v>
                </c:pt>
                <c:pt idx="1">
                  <c:v>3.98</c:v>
                </c:pt>
                <c:pt idx="2">
                  <c:v>3.48</c:v>
                </c:pt>
                <c:pt idx="3">
                  <c:v>3.48</c:v>
                </c:pt>
                <c:pt idx="4">
                  <c:v>3.83</c:v>
                </c:pt>
                <c:pt idx="5">
                  <c:v>3.35</c:v>
                </c:pt>
                <c:pt idx="6">
                  <c:v>2.75</c:v>
                </c:pt>
                <c:pt idx="7">
                  <c:v>4.45</c:v>
                </c:pt>
                <c:pt idx="8">
                  <c:v>2.83</c:v>
                </c:pt>
                <c:pt idx="9">
                  <c:v>3.28</c:v>
                </c:pt>
                <c:pt idx="10">
                  <c:v>2.98</c:v>
                </c:pt>
              </c:numCache>
            </c:numRef>
          </c:val>
          <c:extLst>
            <c:ext xmlns:c16="http://schemas.microsoft.com/office/drawing/2014/chart" uri="{C3380CC4-5D6E-409C-BE32-E72D297353CC}">
              <c16:uniqueId val="{00000001-FD2C-CE43-87AD-A289180EED5D}"/>
            </c:ext>
          </c:extLst>
        </c:ser>
        <c:ser>
          <c:idx val="2"/>
          <c:order val="2"/>
          <c:tx>
            <c:strRef>
              <c:f>ScSumTCSVal!$P$5</c:f>
              <c:strCache>
                <c:ptCount val="1"/>
                <c:pt idx="0">
                  <c:v>C</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ScSumTCSVal!$Q$2:$AA$2</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ScSumTCSVal!$Q$5:$AA$5</c:f>
              <c:numCache>
                <c:formatCode>0.00</c:formatCode>
                <c:ptCount val="11"/>
                <c:pt idx="0">
                  <c:v>3.53</c:v>
                </c:pt>
                <c:pt idx="1">
                  <c:v>3.38</c:v>
                </c:pt>
                <c:pt idx="2">
                  <c:v>3.03</c:v>
                </c:pt>
                <c:pt idx="3">
                  <c:v>3.03</c:v>
                </c:pt>
                <c:pt idx="4">
                  <c:v>3.15</c:v>
                </c:pt>
                <c:pt idx="5">
                  <c:v>2.85</c:v>
                </c:pt>
                <c:pt idx="6">
                  <c:v>2.4500000000000002</c:v>
                </c:pt>
                <c:pt idx="7">
                  <c:v>4.7300000000000004</c:v>
                </c:pt>
                <c:pt idx="8">
                  <c:v>3.08</c:v>
                </c:pt>
                <c:pt idx="9">
                  <c:v>3.55</c:v>
                </c:pt>
                <c:pt idx="10">
                  <c:v>2.85</c:v>
                </c:pt>
              </c:numCache>
            </c:numRef>
          </c:val>
          <c:extLst>
            <c:ext xmlns:c16="http://schemas.microsoft.com/office/drawing/2014/chart" uri="{C3380CC4-5D6E-409C-BE32-E72D297353CC}">
              <c16:uniqueId val="{00000002-FD2C-CE43-87AD-A289180EED5D}"/>
            </c:ext>
          </c:extLst>
        </c:ser>
        <c:dLbls>
          <c:showLegendKey val="0"/>
          <c:showVal val="0"/>
          <c:showCatName val="0"/>
          <c:showSerName val="0"/>
          <c:showPercent val="0"/>
          <c:showBubbleSize val="0"/>
        </c:dLbls>
        <c:axId val="-837864768"/>
        <c:axId val="-698059584"/>
      </c:radarChart>
      <c:catAx>
        <c:axId val="-837864768"/>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059584"/>
        <c:crosses val="autoZero"/>
        <c:auto val="1"/>
        <c:lblAlgn val="ctr"/>
        <c:lblOffset val="100"/>
        <c:noMultiLvlLbl val="0"/>
      </c:catAx>
      <c:valAx>
        <c:axId val="-6980595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786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8287024467934298E-2"/>
          <c:y val="0.116591497175927"/>
          <c:w val="0.89228346918906298"/>
          <c:h val="0.75436618346734896"/>
        </c:manualLayout>
      </c:layout>
      <c:bar3DChart>
        <c:barDir val="col"/>
        <c:grouping val="percentStacked"/>
        <c:varyColors val="0"/>
        <c:ser>
          <c:idx val="2"/>
          <c:order val="0"/>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 by Question'!$C$69:$C$71</c:f>
              <c:strCache>
                <c:ptCount val="3"/>
                <c:pt idx="0">
                  <c:v>FB</c:v>
                </c:pt>
                <c:pt idx="1">
                  <c:v>FBC</c:v>
                </c:pt>
                <c:pt idx="2">
                  <c:v>FC</c:v>
                </c:pt>
              </c:strCache>
            </c:strRef>
          </c:cat>
          <c:val>
            <c:numRef>
              <c:f>'DA by Question'!$D$69:$D$71</c:f>
              <c:numCache>
                <c:formatCode>General</c:formatCode>
                <c:ptCount val="3"/>
                <c:pt idx="0">
                  <c:v>0</c:v>
                </c:pt>
                <c:pt idx="1">
                  <c:v>0</c:v>
                </c:pt>
                <c:pt idx="2">
                  <c:v>0</c:v>
                </c:pt>
              </c:numCache>
            </c:numRef>
          </c:val>
          <c:extLst>
            <c:ext xmlns:c16="http://schemas.microsoft.com/office/drawing/2014/chart" uri="{C3380CC4-5D6E-409C-BE32-E72D297353CC}">
              <c16:uniqueId val="{00000000-4069-4ED5-8425-5BF9D7C19F35}"/>
            </c:ext>
          </c:extLst>
        </c:ser>
        <c:ser>
          <c:idx val="3"/>
          <c:order val="1"/>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 by Question'!$C$69:$C$71</c:f>
              <c:strCache>
                <c:ptCount val="3"/>
                <c:pt idx="0">
                  <c:v>FB</c:v>
                </c:pt>
                <c:pt idx="1">
                  <c:v>FBC</c:v>
                </c:pt>
                <c:pt idx="2">
                  <c:v>FC</c:v>
                </c:pt>
              </c:strCache>
            </c:strRef>
          </c:cat>
          <c:val>
            <c:numRef>
              <c:f>'DA by Question'!$E$69:$E$71</c:f>
              <c:numCache>
                <c:formatCode>General</c:formatCode>
                <c:ptCount val="3"/>
                <c:pt idx="0">
                  <c:v>0</c:v>
                </c:pt>
                <c:pt idx="1">
                  <c:v>0</c:v>
                </c:pt>
                <c:pt idx="2">
                  <c:v>0</c:v>
                </c:pt>
              </c:numCache>
            </c:numRef>
          </c:val>
          <c:extLst>
            <c:ext xmlns:c16="http://schemas.microsoft.com/office/drawing/2014/chart" uri="{C3380CC4-5D6E-409C-BE32-E72D297353CC}">
              <c16:uniqueId val="{00000001-4069-4ED5-8425-5BF9D7C19F35}"/>
            </c:ext>
          </c:extLst>
        </c:ser>
        <c:ser>
          <c:idx val="4"/>
          <c:order val="2"/>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 by Question'!$C$69:$C$71</c:f>
              <c:strCache>
                <c:ptCount val="3"/>
                <c:pt idx="0">
                  <c:v>FB</c:v>
                </c:pt>
                <c:pt idx="1">
                  <c:v>FBC</c:v>
                </c:pt>
                <c:pt idx="2">
                  <c:v>FC</c:v>
                </c:pt>
              </c:strCache>
            </c:strRef>
          </c:cat>
          <c:val>
            <c:numRef>
              <c:f>'DA by Question'!$F$69:$F$71</c:f>
              <c:numCache>
                <c:formatCode>General</c:formatCode>
                <c:ptCount val="3"/>
                <c:pt idx="0">
                  <c:v>1</c:v>
                </c:pt>
                <c:pt idx="1">
                  <c:v>0</c:v>
                </c:pt>
                <c:pt idx="2">
                  <c:v>0</c:v>
                </c:pt>
              </c:numCache>
            </c:numRef>
          </c:val>
          <c:extLst>
            <c:ext xmlns:c16="http://schemas.microsoft.com/office/drawing/2014/chart" uri="{C3380CC4-5D6E-409C-BE32-E72D297353CC}">
              <c16:uniqueId val="{00000002-4069-4ED5-8425-5BF9D7C19F35}"/>
            </c:ext>
          </c:extLst>
        </c:ser>
        <c:ser>
          <c:idx val="5"/>
          <c:order val="3"/>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 by Question'!$C$69:$C$71</c:f>
              <c:strCache>
                <c:ptCount val="3"/>
                <c:pt idx="0">
                  <c:v>FB</c:v>
                </c:pt>
                <c:pt idx="1">
                  <c:v>FBC</c:v>
                </c:pt>
                <c:pt idx="2">
                  <c:v>FC</c:v>
                </c:pt>
              </c:strCache>
            </c:strRef>
          </c:cat>
          <c:val>
            <c:numRef>
              <c:f>'DA by Question'!$G$69:$G$71</c:f>
              <c:numCache>
                <c:formatCode>General</c:formatCode>
                <c:ptCount val="3"/>
                <c:pt idx="0">
                  <c:v>0</c:v>
                </c:pt>
                <c:pt idx="1">
                  <c:v>0</c:v>
                </c:pt>
                <c:pt idx="2">
                  <c:v>1</c:v>
                </c:pt>
              </c:numCache>
            </c:numRef>
          </c:val>
          <c:extLst>
            <c:ext xmlns:c16="http://schemas.microsoft.com/office/drawing/2014/chart" uri="{C3380CC4-5D6E-409C-BE32-E72D297353CC}">
              <c16:uniqueId val="{00000003-4069-4ED5-8425-5BF9D7C19F35}"/>
            </c:ext>
          </c:extLst>
        </c:ser>
        <c:ser>
          <c:idx val="0"/>
          <c:order val="4"/>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 by Question'!$C$69:$C$71</c:f>
              <c:strCache>
                <c:ptCount val="3"/>
                <c:pt idx="0">
                  <c:v>FB</c:v>
                </c:pt>
                <c:pt idx="1">
                  <c:v>FBC</c:v>
                </c:pt>
                <c:pt idx="2">
                  <c:v>FC</c:v>
                </c:pt>
              </c:strCache>
            </c:strRef>
          </c:cat>
          <c:val>
            <c:numRef>
              <c:f>'DA by Question'!$H$69:$H$71</c:f>
              <c:numCache>
                <c:formatCode>General</c:formatCode>
                <c:ptCount val="3"/>
                <c:pt idx="0">
                  <c:v>2</c:v>
                </c:pt>
                <c:pt idx="1">
                  <c:v>3</c:v>
                </c:pt>
                <c:pt idx="2">
                  <c:v>1</c:v>
                </c:pt>
              </c:numCache>
            </c:numRef>
          </c:val>
          <c:extLst>
            <c:ext xmlns:c16="http://schemas.microsoft.com/office/drawing/2014/chart" uri="{C3380CC4-5D6E-409C-BE32-E72D297353CC}">
              <c16:uniqueId val="{00000004-4069-4ED5-8425-5BF9D7C19F35}"/>
            </c:ext>
          </c:extLst>
        </c:ser>
        <c:dLbls>
          <c:showLegendKey val="0"/>
          <c:showVal val="1"/>
          <c:showCatName val="0"/>
          <c:showSerName val="0"/>
          <c:showPercent val="0"/>
          <c:showBubbleSize val="0"/>
        </c:dLbls>
        <c:gapWidth val="150"/>
        <c:shape val="box"/>
        <c:axId val="-835618032"/>
        <c:axId val="-734211184"/>
        <c:axId val="0"/>
      </c:bar3DChart>
      <c:catAx>
        <c:axId val="-835618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734211184"/>
        <c:crosses val="autoZero"/>
        <c:auto val="1"/>
        <c:lblAlgn val="ctr"/>
        <c:lblOffset val="100"/>
        <c:noMultiLvlLbl val="0"/>
      </c:catAx>
      <c:valAx>
        <c:axId val="-734211184"/>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618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'DA by Question'!$Q$5</c:f>
              <c:strCache>
                <c:ptCount val="1"/>
                <c:pt idx="0">
                  <c:v>FB</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 by Question'!$R$4:$AB$4</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 by Question'!$R$5:$AB$5</c:f>
              <c:numCache>
                <c:formatCode>General</c:formatCode>
                <c:ptCount val="11"/>
                <c:pt idx="0">
                  <c:v>5</c:v>
                </c:pt>
                <c:pt idx="1">
                  <c:v>2</c:v>
                </c:pt>
                <c:pt idx="2">
                  <c:v>3</c:v>
                </c:pt>
                <c:pt idx="3">
                  <c:v>5</c:v>
                </c:pt>
                <c:pt idx="4">
                  <c:v>5</c:v>
                </c:pt>
                <c:pt idx="5">
                  <c:v>4</c:v>
                </c:pt>
                <c:pt idx="6">
                  <c:v>5</c:v>
                </c:pt>
                <c:pt idx="7">
                  <c:v>5</c:v>
                </c:pt>
                <c:pt idx="8">
                  <c:v>1</c:v>
                </c:pt>
                <c:pt idx="9">
                  <c:v>5</c:v>
                </c:pt>
                <c:pt idx="10">
                  <c:v>1</c:v>
                </c:pt>
              </c:numCache>
            </c:numRef>
          </c:val>
          <c:extLst>
            <c:ext xmlns:c16="http://schemas.microsoft.com/office/drawing/2014/chart" uri="{C3380CC4-5D6E-409C-BE32-E72D297353CC}">
              <c16:uniqueId val="{00000000-48FD-48B3-9EB2-E2C605CDF299}"/>
            </c:ext>
          </c:extLst>
        </c:ser>
        <c:ser>
          <c:idx val="1"/>
          <c:order val="1"/>
          <c:tx>
            <c:strRef>
              <c:f>'DA by Question'!$Q$6</c:f>
              <c:strCache>
                <c:ptCount val="1"/>
                <c:pt idx="0">
                  <c:v>FBC</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 by Question'!$R$4:$AB$4</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 by Question'!$R$6:$AB$6</c:f>
              <c:numCache>
                <c:formatCode>General</c:formatCode>
                <c:ptCount val="11"/>
                <c:pt idx="0">
                  <c:v>5</c:v>
                </c:pt>
                <c:pt idx="1">
                  <c:v>5</c:v>
                </c:pt>
                <c:pt idx="2">
                  <c:v>5</c:v>
                </c:pt>
                <c:pt idx="3">
                  <c:v>5</c:v>
                </c:pt>
                <c:pt idx="4">
                  <c:v>2</c:v>
                </c:pt>
                <c:pt idx="5">
                  <c:v>3</c:v>
                </c:pt>
                <c:pt idx="6">
                  <c:v>2</c:v>
                </c:pt>
                <c:pt idx="7">
                  <c:v>5</c:v>
                </c:pt>
                <c:pt idx="8">
                  <c:v>1</c:v>
                </c:pt>
                <c:pt idx="9">
                  <c:v>5</c:v>
                </c:pt>
                <c:pt idx="10">
                  <c:v>1</c:v>
                </c:pt>
              </c:numCache>
            </c:numRef>
          </c:val>
          <c:extLst>
            <c:ext xmlns:c16="http://schemas.microsoft.com/office/drawing/2014/chart" uri="{C3380CC4-5D6E-409C-BE32-E72D297353CC}">
              <c16:uniqueId val="{00000001-48FD-48B3-9EB2-E2C605CDF299}"/>
            </c:ext>
          </c:extLst>
        </c:ser>
        <c:ser>
          <c:idx val="2"/>
          <c:order val="2"/>
          <c:tx>
            <c:strRef>
              <c:f>'DA by Question'!$Q$7</c:f>
              <c:strCache>
                <c:ptCount val="1"/>
                <c:pt idx="0">
                  <c:v>FC</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 by Question'!$R$4:$AB$4</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 by Question'!$R$7:$AB$7</c:f>
              <c:numCache>
                <c:formatCode>General</c:formatCode>
                <c:ptCount val="11"/>
                <c:pt idx="0">
                  <c:v>4</c:v>
                </c:pt>
                <c:pt idx="1">
                  <c:v>5</c:v>
                </c:pt>
                <c:pt idx="2">
                  <c:v>5</c:v>
                </c:pt>
                <c:pt idx="3">
                  <c:v>5</c:v>
                </c:pt>
                <c:pt idx="4">
                  <c:v>2</c:v>
                </c:pt>
                <c:pt idx="5">
                  <c:v>2</c:v>
                </c:pt>
                <c:pt idx="6">
                  <c:v>1</c:v>
                </c:pt>
                <c:pt idx="7">
                  <c:v>5</c:v>
                </c:pt>
                <c:pt idx="8">
                  <c:v>1</c:v>
                </c:pt>
                <c:pt idx="9">
                  <c:v>5</c:v>
                </c:pt>
                <c:pt idx="10">
                  <c:v>2</c:v>
                </c:pt>
              </c:numCache>
            </c:numRef>
          </c:val>
          <c:extLst>
            <c:ext xmlns:c16="http://schemas.microsoft.com/office/drawing/2014/chart" uri="{C3380CC4-5D6E-409C-BE32-E72D297353CC}">
              <c16:uniqueId val="{00000002-48FD-48B3-9EB2-E2C605CDF299}"/>
            </c:ext>
          </c:extLst>
        </c:ser>
        <c:dLbls>
          <c:showLegendKey val="0"/>
          <c:showVal val="0"/>
          <c:showCatName val="0"/>
          <c:showSerName val="0"/>
          <c:showPercent val="0"/>
          <c:showBubbleSize val="0"/>
        </c:dLbls>
        <c:axId val="-838756608"/>
        <c:axId val="-838754560"/>
      </c:radarChart>
      <c:catAx>
        <c:axId val="-8387566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754560"/>
        <c:crosses val="autoZero"/>
        <c:auto val="1"/>
        <c:lblAlgn val="ctr"/>
        <c:lblOffset val="100"/>
        <c:noMultiLvlLbl val="0"/>
      </c:catAx>
      <c:valAx>
        <c:axId val="-83875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756608"/>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r>
              <a:rPr lang="en-US"/>
              <a:t>Solicitud de Crédito</a:t>
            </a:r>
          </a:p>
        </c:rich>
      </c:tx>
      <c:overlay val="0"/>
      <c:spPr>
        <a:noFill/>
        <a:ln>
          <a:noFill/>
        </a:ln>
        <a:effectLst/>
      </c:spPr>
      <c:txPr>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endParaRPr lang="en-US"/>
        </a:p>
      </c:txPr>
    </c:title>
    <c:autoTitleDeleted val="0"/>
    <c:plotArea>
      <c:layout/>
      <c:radarChart>
        <c:radarStyle val="filled"/>
        <c:varyColors val="0"/>
        <c:ser>
          <c:idx val="0"/>
          <c:order val="0"/>
          <c:tx>
            <c:strRef>
              <c:f>'DA by Question'!$C$25</c:f>
              <c:strCache>
                <c:ptCount val="1"/>
                <c:pt idx="0">
                  <c:v>B</c:v>
                </c:pt>
              </c:strCache>
            </c:strRef>
          </c:tx>
          <c:spPr>
            <a:solidFill>
              <a:schemeClr val="accent1">
                <a:alpha val="10196"/>
              </a:schemeClr>
            </a:solidFill>
            <a:ln w="50800">
              <a:solidFill>
                <a:schemeClr val="accent1">
                  <a:alpha val="30000"/>
                </a:schemeClr>
              </a:solidFill>
            </a:ln>
            <a:effectLst/>
          </c:spPr>
          <c:cat>
            <c:strRef>
              <c:f>'DA by Question'!$D$24:$N$24</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 by Question'!$D$25:$N$25</c:f>
              <c:numCache>
                <c:formatCode>General</c:formatCode>
                <c:ptCount val="11"/>
                <c:pt idx="0">
                  <c:v>4.333333333333333</c:v>
                </c:pt>
                <c:pt idx="1">
                  <c:v>4</c:v>
                </c:pt>
                <c:pt idx="2">
                  <c:v>2</c:v>
                </c:pt>
                <c:pt idx="3">
                  <c:v>2.3333333333333335</c:v>
                </c:pt>
                <c:pt idx="4">
                  <c:v>4.333333333333333</c:v>
                </c:pt>
                <c:pt idx="5">
                  <c:v>4</c:v>
                </c:pt>
                <c:pt idx="6">
                  <c:v>4.666666666666667</c:v>
                </c:pt>
                <c:pt idx="7">
                  <c:v>5</c:v>
                </c:pt>
                <c:pt idx="8">
                  <c:v>2.3333333333333335</c:v>
                </c:pt>
                <c:pt idx="9">
                  <c:v>3.6666666666666665</c:v>
                </c:pt>
                <c:pt idx="10">
                  <c:v>1.6666666666666667</c:v>
                </c:pt>
              </c:numCache>
            </c:numRef>
          </c:val>
          <c:extLst>
            <c:ext xmlns:c16="http://schemas.microsoft.com/office/drawing/2014/chart" uri="{C3380CC4-5D6E-409C-BE32-E72D297353CC}">
              <c16:uniqueId val="{00000000-9DFE-4D67-8B8D-A87CFF719039}"/>
            </c:ext>
          </c:extLst>
        </c:ser>
        <c:ser>
          <c:idx val="1"/>
          <c:order val="1"/>
          <c:tx>
            <c:strRef>
              <c:f>'DA by Question'!$C$26</c:f>
              <c:strCache>
                <c:ptCount val="1"/>
                <c:pt idx="0">
                  <c:v>BC</c:v>
                </c:pt>
              </c:strCache>
            </c:strRef>
          </c:tx>
          <c:spPr>
            <a:solidFill>
              <a:schemeClr val="accent2">
                <a:alpha val="10196"/>
              </a:schemeClr>
            </a:solidFill>
            <a:ln w="50800">
              <a:solidFill>
                <a:schemeClr val="accent2">
                  <a:alpha val="30000"/>
                </a:schemeClr>
              </a:solidFill>
            </a:ln>
            <a:effectLst/>
          </c:spPr>
          <c:cat>
            <c:strRef>
              <c:f>'DA by Question'!$D$24:$N$24</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 by Question'!$D$26:$N$26</c:f>
              <c:numCache>
                <c:formatCode>General</c:formatCode>
                <c:ptCount val="11"/>
                <c:pt idx="0">
                  <c:v>5</c:v>
                </c:pt>
                <c:pt idx="1">
                  <c:v>5</c:v>
                </c:pt>
                <c:pt idx="2">
                  <c:v>5</c:v>
                </c:pt>
                <c:pt idx="3">
                  <c:v>5</c:v>
                </c:pt>
                <c:pt idx="4">
                  <c:v>1.6666666666666667</c:v>
                </c:pt>
                <c:pt idx="5">
                  <c:v>3</c:v>
                </c:pt>
                <c:pt idx="6">
                  <c:v>2</c:v>
                </c:pt>
                <c:pt idx="7">
                  <c:v>5</c:v>
                </c:pt>
                <c:pt idx="8">
                  <c:v>1</c:v>
                </c:pt>
                <c:pt idx="9">
                  <c:v>3.6666666666666665</c:v>
                </c:pt>
                <c:pt idx="10">
                  <c:v>1.3333333333333333</c:v>
                </c:pt>
              </c:numCache>
            </c:numRef>
          </c:val>
          <c:extLst>
            <c:ext xmlns:c16="http://schemas.microsoft.com/office/drawing/2014/chart" uri="{C3380CC4-5D6E-409C-BE32-E72D297353CC}">
              <c16:uniqueId val="{00000001-9DFE-4D67-8B8D-A87CFF719039}"/>
            </c:ext>
          </c:extLst>
        </c:ser>
        <c:ser>
          <c:idx val="2"/>
          <c:order val="2"/>
          <c:tx>
            <c:strRef>
              <c:f>'DA by Question'!$C$27</c:f>
              <c:strCache>
                <c:ptCount val="1"/>
                <c:pt idx="0">
                  <c:v>C</c:v>
                </c:pt>
              </c:strCache>
            </c:strRef>
          </c:tx>
          <c:spPr>
            <a:solidFill>
              <a:schemeClr val="accent3">
                <a:alpha val="10196"/>
              </a:schemeClr>
            </a:solidFill>
            <a:ln w="50800">
              <a:solidFill>
                <a:schemeClr val="accent3">
                  <a:alpha val="30000"/>
                </a:schemeClr>
              </a:solidFill>
            </a:ln>
            <a:effectLst/>
          </c:spPr>
          <c:cat>
            <c:strRef>
              <c:f>'DA by Question'!$D$24:$N$24</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 by Question'!$D$27:$N$27</c:f>
              <c:numCache>
                <c:formatCode>General</c:formatCode>
                <c:ptCount val="11"/>
                <c:pt idx="0">
                  <c:v>4.5</c:v>
                </c:pt>
                <c:pt idx="1">
                  <c:v>5</c:v>
                </c:pt>
                <c:pt idx="2">
                  <c:v>3.5</c:v>
                </c:pt>
                <c:pt idx="3">
                  <c:v>5</c:v>
                </c:pt>
                <c:pt idx="4">
                  <c:v>3.5</c:v>
                </c:pt>
                <c:pt idx="5">
                  <c:v>3</c:v>
                </c:pt>
                <c:pt idx="6">
                  <c:v>3</c:v>
                </c:pt>
                <c:pt idx="7">
                  <c:v>5</c:v>
                </c:pt>
                <c:pt idx="8">
                  <c:v>3</c:v>
                </c:pt>
                <c:pt idx="9">
                  <c:v>5</c:v>
                </c:pt>
                <c:pt idx="10">
                  <c:v>2</c:v>
                </c:pt>
              </c:numCache>
            </c:numRef>
          </c:val>
          <c:extLst>
            <c:ext xmlns:c16="http://schemas.microsoft.com/office/drawing/2014/chart" uri="{C3380CC4-5D6E-409C-BE32-E72D297353CC}">
              <c16:uniqueId val="{00000002-9DFE-4D67-8B8D-A87CFF719039}"/>
            </c:ext>
          </c:extLst>
        </c:ser>
        <c:dLbls>
          <c:showLegendKey val="0"/>
          <c:showVal val="0"/>
          <c:showCatName val="0"/>
          <c:showSerName val="0"/>
          <c:showPercent val="0"/>
          <c:showBubbleSize val="0"/>
        </c:dLbls>
        <c:axId val="-834500288"/>
        <c:axId val="-834497968"/>
      </c:radarChart>
      <c:catAx>
        <c:axId val="-83450028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834497968"/>
        <c:crosses val="autoZero"/>
        <c:auto val="1"/>
        <c:lblAlgn val="ctr"/>
        <c:lblOffset val="100"/>
        <c:noMultiLvlLbl val="0"/>
      </c:catAx>
      <c:valAx>
        <c:axId val="-834497968"/>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834500288"/>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legend>
    <c:plotVisOnly val="1"/>
    <c:dispBlanksAs val="gap"/>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tx>
            <c:strRef>
              <c:f>'DA by Question'!$C$40</c:f>
              <c:strCache>
                <c:ptCount val="1"/>
                <c:pt idx="0">
                  <c:v>PB</c:v>
                </c:pt>
              </c:strCache>
            </c:strRef>
          </c:tx>
          <c:spPr>
            <a:solidFill>
              <a:schemeClr val="accent1">
                <a:alpha val="10196"/>
              </a:schemeClr>
            </a:solidFill>
            <a:ln w="50800">
              <a:solidFill>
                <a:schemeClr val="accent1">
                  <a:alpha val="30000"/>
                </a:schemeClr>
              </a:solidFill>
            </a:ln>
            <a:effectLst/>
          </c:spPr>
          <c:cat>
            <c:strRef>
              <c:f>'DA by Question'!$D$39:$N$39</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 by Question'!$D$40:$N$40</c:f>
              <c:numCache>
                <c:formatCode>General</c:formatCode>
                <c:ptCount val="11"/>
                <c:pt idx="0">
                  <c:v>2.3333333333333335</c:v>
                </c:pt>
                <c:pt idx="1">
                  <c:v>3.6666666666666665</c:v>
                </c:pt>
                <c:pt idx="2">
                  <c:v>5</c:v>
                </c:pt>
                <c:pt idx="3">
                  <c:v>3.6666666666666665</c:v>
                </c:pt>
                <c:pt idx="4">
                  <c:v>5</c:v>
                </c:pt>
                <c:pt idx="5">
                  <c:v>4.333333333333333</c:v>
                </c:pt>
                <c:pt idx="6">
                  <c:v>2.3333333333333335</c:v>
                </c:pt>
                <c:pt idx="7">
                  <c:v>5</c:v>
                </c:pt>
                <c:pt idx="8">
                  <c:v>3</c:v>
                </c:pt>
                <c:pt idx="9">
                  <c:v>2</c:v>
                </c:pt>
                <c:pt idx="10">
                  <c:v>4.333333333333333</c:v>
                </c:pt>
              </c:numCache>
            </c:numRef>
          </c:val>
          <c:extLst>
            <c:ext xmlns:c16="http://schemas.microsoft.com/office/drawing/2014/chart" uri="{C3380CC4-5D6E-409C-BE32-E72D297353CC}">
              <c16:uniqueId val="{00000000-4CED-491A-84B8-3A0D6BE55AB3}"/>
            </c:ext>
          </c:extLst>
        </c:ser>
        <c:ser>
          <c:idx val="1"/>
          <c:order val="1"/>
          <c:tx>
            <c:strRef>
              <c:f>'DA by Question'!$C$41</c:f>
              <c:strCache>
                <c:ptCount val="1"/>
                <c:pt idx="0">
                  <c:v>PBC</c:v>
                </c:pt>
              </c:strCache>
            </c:strRef>
          </c:tx>
          <c:spPr>
            <a:solidFill>
              <a:schemeClr val="accent2">
                <a:alpha val="10196"/>
              </a:schemeClr>
            </a:solidFill>
            <a:ln w="50800">
              <a:solidFill>
                <a:schemeClr val="accent2">
                  <a:alpha val="30000"/>
                </a:schemeClr>
              </a:solidFill>
            </a:ln>
            <a:effectLst/>
          </c:spPr>
          <c:cat>
            <c:strRef>
              <c:f>'DA by Question'!$D$39:$N$39</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 by Question'!$D$41:$N$41</c:f>
              <c:numCache>
                <c:formatCode>General</c:formatCode>
                <c:ptCount val="11"/>
                <c:pt idx="0">
                  <c:v>3</c:v>
                </c:pt>
                <c:pt idx="1">
                  <c:v>3.5</c:v>
                </c:pt>
                <c:pt idx="2">
                  <c:v>3</c:v>
                </c:pt>
                <c:pt idx="3">
                  <c:v>5</c:v>
                </c:pt>
                <c:pt idx="4">
                  <c:v>2</c:v>
                </c:pt>
                <c:pt idx="5">
                  <c:v>4.5</c:v>
                </c:pt>
                <c:pt idx="6">
                  <c:v>1</c:v>
                </c:pt>
                <c:pt idx="7">
                  <c:v>3</c:v>
                </c:pt>
                <c:pt idx="8">
                  <c:v>5</c:v>
                </c:pt>
                <c:pt idx="9">
                  <c:v>5</c:v>
                </c:pt>
                <c:pt idx="10">
                  <c:v>5</c:v>
                </c:pt>
              </c:numCache>
            </c:numRef>
          </c:val>
          <c:extLst>
            <c:ext xmlns:c16="http://schemas.microsoft.com/office/drawing/2014/chart" uri="{C3380CC4-5D6E-409C-BE32-E72D297353CC}">
              <c16:uniqueId val="{00000001-4CED-491A-84B8-3A0D6BE55AB3}"/>
            </c:ext>
          </c:extLst>
        </c:ser>
        <c:ser>
          <c:idx val="2"/>
          <c:order val="2"/>
          <c:tx>
            <c:strRef>
              <c:f>'DA by Question'!$C$42</c:f>
              <c:strCache>
                <c:ptCount val="1"/>
                <c:pt idx="0">
                  <c:v>PC</c:v>
                </c:pt>
              </c:strCache>
            </c:strRef>
          </c:tx>
          <c:spPr>
            <a:solidFill>
              <a:schemeClr val="accent3">
                <a:alpha val="10196"/>
              </a:schemeClr>
            </a:solidFill>
            <a:ln w="50800">
              <a:solidFill>
                <a:schemeClr val="accent3">
                  <a:alpha val="30000"/>
                </a:schemeClr>
              </a:solidFill>
            </a:ln>
            <a:effectLst/>
          </c:spPr>
          <c:cat>
            <c:strRef>
              <c:f>'DA by Question'!$D$39:$N$39</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 by Question'!$D$42:$N$42</c:f>
              <c:numCache>
                <c:formatCode>General</c:formatCode>
                <c:ptCount val="11"/>
                <c:pt idx="0">
                  <c:v>4.333333333333333</c:v>
                </c:pt>
                <c:pt idx="1">
                  <c:v>1.3333333333333333</c:v>
                </c:pt>
                <c:pt idx="2">
                  <c:v>5</c:v>
                </c:pt>
                <c:pt idx="3">
                  <c:v>1.6666666666666667</c:v>
                </c:pt>
                <c:pt idx="4">
                  <c:v>3.3333333333333335</c:v>
                </c:pt>
                <c:pt idx="5">
                  <c:v>2.6666666666666665</c:v>
                </c:pt>
                <c:pt idx="6">
                  <c:v>3</c:v>
                </c:pt>
                <c:pt idx="7">
                  <c:v>5</c:v>
                </c:pt>
                <c:pt idx="8">
                  <c:v>4.333333333333333</c:v>
                </c:pt>
                <c:pt idx="9">
                  <c:v>4.666666666666667</c:v>
                </c:pt>
                <c:pt idx="10">
                  <c:v>4</c:v>
                </c:pt>
              </c:numCache>
            </c:numRef>
          </c:val>
          <c:extLst>
            <c:ext xmlns:c16="http://schemas.microsoft.com/office/drawing/2014/chart" uri="{C3380CC4-5D6E-409C-BE32-E72D297353CC}">
              <c16:uniqueId val="{00000002-4CED-491A-84B8-3A0D6BE55AB3}"/>
            </c:ext>
          </c:extLst>
        </c:ser>
        <c:dLbls>
          <c:showLegendKey val="0"/>
          <c:showVal val="0"/>
          <c:showCatName val="0"/>
          <c:showSerName val="0"/>
          <c:showPercent val="0"/>
          <c:showBubbleSize val="0"/>
        </c:dLbls>
        <c:axId val="-734170496"/>
        <c:axId val="-734168176"/>
      </c:radarChart>
      <c:catAx>
        <c:axId val="-73417049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734168176"/>
        <c:crosses val="autoZero"/>
        <c:auto val="1"/>
        <c:lblAlgn val="ctr"/>
        <c:lblOffset val="100"/>
        <c:noMultiLvlLbl val="0"/>
      </c:catAx>
      <c:valAx>
        <c:axId val="-73416817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7341704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legend>
    <c:plotVisOnly val="1"/>
    <c:dispBlanksAs val="gap"/>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endParaRPr lang="en-US"/>
        </a:p>
      </c:txPr>
    </c:title>
    <c:autoTitleDeleted val="0"/>
    <c:plotArea>
      <c:layout/>
      <c:radarChart>
        <c:radarStyle val="filled"/>
        <c:varyColors val="0"/>
        <c:ser>
          <c:idx val="0"/>
          <c:order val="0"/>
          <c:tx>
            <c:strRef>
              <c:f>'DA by Question'!$C$50</c:f>
              <c:strCache>
                <c:ptCount val="1"/>
                <c:pt idx="0">
                  <c:v>B</c:v>
                </c:pt>
              </c:strCache>
            </c:strRef>
          </c:tx>
          <c:spPr>
            <a:solidFill>
              <a:schemeClr val="accent1">
                <a:alpha val="10196"/>
              </a:schemeClr>
            </a:solidFill>
            <a:ln w="50800">
              <a:solidFill>
                <a:schemeClr val="accent1">
                  <a:alpha val="30000"/>
                </a:schemeClr>
              </a:solidFill>
            </a:ln>
            <a:effectLst/>
          </c:spPr>
          <c:cat>
            <c:strRef>
              <c:f>'DA by Question'!$D$49:$N$49</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 by Question'!$D$50:$N$50</c:f>
              <c:numCache>
                <c:formatCode>General</c:formatCode>
                <c:ptCount val="11"/>
                <c:pt idx="0">
                  <c:v>3.3333333333333335</c:v>
                </c:pt>
                <c:pt idx="1">
                  <c:v>3.8333333333333335</c:v>
                </c:pt>
                <c:pt idx="2">
                  <c:v>3.5</c:v>
                </c:pt>
                <c:pt idx="3">
                  <c:v>3</c:v>
                </c:pt>
                <c:pt idx="4">
                  <c:v>4.666666666666667</c:v>
                </c:pt>
                <c:pt idx="5">
                  <c:v>4.166666666666667</c:v>
                </c:pt>
                <c:pt idx="6">
                  <c:v>3.5</c:v>
                </c:pt>
                <c:pt idx="7">
                  <c:v>5</c:v>
                </c:pt>
                <c:pt idx="8">
                  <c:v>2.6666666666666665</c:v>
                </c:pt>
                <c:pt idx="9">
                  <c:v>2.8333333333333335</c:v>
                </c:pt>
                <c:pt idx="10">
                  <c:v>3</c:v>
                </c:pt>
              </c:numCache>
            </c:numRef>
          </c:val>
          <c:extLst>
            <c:ext xmlns:c16="http://schemas.microsoft.com/office/drawing/2014/chart" uri="{C3380CC4-5D6E-409C-BE32-E72D297353CC}">
              <c16:uniqueId val="{00000000-AA9B-42B1-A423-D01E6E15A3F5}"/>
            </c:ext>
          </c:extLst>
        </c:ser>
        <c:ser>
          <c:idx val="1"/>
          <c:order val="1"/>
          <c:tx>
            <c:strRef>
              <c:f>'DA by Question'!$C$51</c:f>
              <c:strCache>
                <c:ptCount val="1"/>
                <c:pt idx="0">
                  <c:v>BC</c:v>
                </c:pt>
              </c:strCache>
            </c:strRef>
          </c:tx>
          <c:spPr>
            <a:solidFill>
              <a:schemeClr val="accent2">
                <a:alpha val="10196"/>
              </a:schemeClr>
            </a:solidFill>
            <a:ln w="50800">
              <a:solidFill>
                <a:schemeClr val="accent2">
                  <a:alpha val="30000"/>
                </a:schemeClr>
              </a:solidFill>
            </a:ln>
            <a:effectLst/>
          </c:spPr>
          <c:cat>
            <c:strRef>
              <c:f>'DA by Question'!$D$49:$N$49</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 by Question'!$D$51:$N$51</c:f>
              <c:numCache>
                <c:formatCode>General</c:formatCode>
                <c:ptCount val="11"/>
                <c:pt idx="0">
                  <c:v>4.2</c:v>
                </c:pt>
                <c:pt idx="1">
                  <c:v>4.4000000000000004</c:v>
                </c:pt>
                <c:pt idx="2">
                  <c:v>4.2</c:v>
                </c:pt>
                <c:pt idx="3">
                  <c:v>5</c:v>
                </c:pt>
                <c:pt idx="4">
                  <c:v>1.8</c:v>
                </c:pt>
                <c:pt idx="5">
                  <c:v>3.6</c:v>
                </c:pt>
                <c:pt idx="6">
                  <c:v>1.6</c:v>
                </c:pt>
                <c:pt idx="7">
                  <c:v>4.2</c:v>
                </c:pt>
                <c:pt idx="8">
                  <c:v>2.6</c:v>
                </c:pt>
                <c:pt idx="9">
                  <c:v>4.2</c:v>
                </c:pt>
                <c:pt idx="10">
                  <c:v>2.8</c:v>
                </c:pt>
              </c:numCache>
            </c:numRef>
          </c:val>
          <c:extLst>
            <c:ext xmlns:c16="http://schemas.microsoft.com/office/drawing/2014/chart" uri="{C3380CC4-5D6E-409C-BE32-E72D297353CC}">
              <c16:uniqueId val="{00000001-AA9B-42B1-A423-D01E6E15A3F5}"/>
            </c:ext>
          </c:extLst>
        </c:ser>
        <c:ser>
          <c:idx val="2"/>
          <c:order val="2"/>
          <c:tx>
            <c:strRef>
              <c:f>'DA by Question'!$C$52</c:f>
              <c:strCache>
                <c:ptCount val="1"/>
                <c:pt idx="0">
                  <c:v>C</c:v>
                </c:pt>
              </c:strCache>
            </c:strRef>
          </c:tx>
          <c:spPr>
            <a:solidFill>
              <a:schemeClr val="accent3">
                <a:alpha val="10196"/>
              </a:schemeClr>
            </a:solidFill>
            <a:ln w="50800">
              <a:solidFill>
                <a:schemeClr val="accent3">
                  <a:alpha val="30000"/>
                </a:schemeClr>
              </a:solidFill>
            </a:ln>
            <a:effectLst/>
          </c:spPr>
          <c:cat>
            <c:strRef>
              <c:f>'DA by Question'!$D$49:$N$49</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 by Question'!$D$52:$N$52</c:f>
              <c:numCache>
                <c:formatCode>General</c:formatCode>
                <c:ptCount val="11"/>
                <c:pt idx="0">
                  <c:v>4.4000000000000004</c:v>
                </c:pt>
                <c:pt idx="1">
                  <c:v>2.8</c:v>
                </c:pt>
                <c:pt idx="2">
                  <c:v>4.4000000000000004</c:v>
                </c:pt>
                <c:pt idx="3">
                  <c:v>3</c:v>
                </c:pt>
                <c:pt idx="4">
                  <c:v>3.4</c:v>
                </c:pt>
                <c:pt idx="5">
                  <c:v>2.8</c:v>
                </c:pt>
                <c:pt idx="6">
                  <c:v>3</c:v>
                </c:pt>
                <c:pt idx="7">
                  <c:v>5</c:v>
                </c:pt>
                <c:pt idx="8">
                  <c:v>3.8</c:v>
                </c:pt>
                <c:pt idx="9">
                  <c:v>4.8</c:v>
                </c:pt>
                <c:pt idx="10">
                  <c:v>3.2</c:v>
                </c:pt>
              </c:numCache>
            </c:numRef>
          </c:val>
          <c:extLst>
            <c:ext xmlns:c16="http://schemas.microsoft.com/office/drawing/2014/chart" uri="{C3380CC4-5D6E-409C-BE32-E72D297353CC}">
              <c16:uniqueId val="{00000002-AA9B-42B1-A423-D01E6E15A3F5}"/>
            </c:ext>
          </c:extLst>
        </c:ser>
        <c:dLbls>
          <c:showLegendKey val="0"/>
          <c:showVal val="0"/>
          <c:showCatName val="0"/>
          <c:showSerName val="0"/>
          <c:showPercent val="0"/>
          <c:showBubbleSize val="0"/>
        </c:dLbls>
        <c:axId val="-838717344"/>
        <c:axId val="-838715024"/>
      </c:radarChart>
      <c:catAx>
        <c:axId val="-83871734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838715024"/>
        <c:crosses val="autoZero"/>
        <c:auto val="1"/>
        <c:lblAlgn val="ctr"/>
        <c:lblOffset val="100"/>
        <c:noMultiLvlLbl val="0"/>
      </c:catAx>
      <c:valAx>
        <c:axId val="-838715024"/>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8387173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legend>
    <c:plotVisOnly val="1"/>
    <c:dispBlanksAs val="gap"/>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1"/>
          <c:order val="0"/>
          <c:tx>
            <c:strRef>
              <c:f>'DA by Question'!$C$69</c:f>
              <c:strCache>
                <c:ptCount val="1"/>
                <c:pt idx="0">
                  <c:v>FB</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17A-4B06-BC90-F1170B914CC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17A-4B06-BC90-F1170B914CC1}"/>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17A-4B06-BC90-F1170B914CC1}"/>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B17A-4B06-BC90-F1170B914CC1}"/>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B17A-4B06-BC90-F1170B914CC1}"/>
              </c:ext>
            </c:extLst>
          </c:dPt>
          <c:val>
            <c:numRef>
              <c:f>'DA by Question'!$D$69:$H$69</c:f>
              <c:numCache>
                <c:formatCode>General</c:formatCode>
                <c:ptCount val="5"/>
                <c:pt idx="0">
                  <c:v>0</c:v>
                </c:pt>
                <c:pt idx="1">
                  <c:v>0</c:v>
                </c:pt>
                <c:pt idx="2">
                  <c:v>1</c:v>
                </c:pt>
                <c:pt idx="3">
                  <c:v>0</c:v>
                </c:pt>
                <c:pt idx="4">
                  <c:v>2</c:v>
                </c:pt>
              </c:numCache>
            </c:numRef>
          </c:val>
          <c:extLst>
            <c:ext xmlns:c16="http://schemas.microsoft.com/office/drawing/2014/chart" uri="{C3380CC4-5D6E-409C-BE32-E72D297353CC}">
              <c16:uniqueId val="{0000000A-B17A-4B06-BC90-F1170B914CC1}"/>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8287024467934298E-2"/>
          <c:y val="0.116591497175927"/>
          <c:w val="0.89228346918906298"/>
          <c:h val="0.75436618346734896"/>
        </c:manualLayout>
      </c:layout>
      <c:bar3DChart>
        <c:barDir val="col"/>
        <c:grouping val="clustered"/>
        <c:varyColors val="0"/>
        <c:ser>
          <c:idx val="2"/>
          <c:order val="0"/>
          <c:tx>
            <c:strRef>
              <c:f>'Data Analysis'!$C$80</c:f>
              <c:strCache>
                <c:ptCount val="1"/>
                <c:pt idx="0">
                  <c:v>FB</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'Data Analysis'!$D$80:$H$80</c:f>
              <c:numCache>
                <c:formatCode>General</c:formatCode>
                <c:ptCount val="5"/>
                <c:pt idx="0">
                  <c:v>0</c:v>
                </c:pt>
                <c:pt idx="1">
                  <c:v>0</c:v>
                </c:pt>
                <c:pt idx="2">
                  <c:v>1</c:v>
                </c:pt>
                <c:pt idx="3">
                  <c:v>0</c:v>
                </c:pt>
                <c:pt idx="4">
                  <c:v>2</c:v>
                </c:pt>
              </c:numCache>
            </c:numRef>
          </c:val>
          <c:extLst>
            <c:ext xmlns:c16="http://schemas.microsoft.com/office/drawing/2014/chart" uri="{C3380CC4-5D6E-409C-BE32-E72D297353CC}">
              <c16:uniqueId val="{00000000-17DB-4652-9BF1-61D4A434A6EE}"/>
            </c:ext>
          </c:extLst>
        </c:ser>
        <c:ser>
          <c:idx val="3"/>
          <c:order val="1"/>
          <c:tx>
            <c:strRef>
              <c:f>'Data Analysis'!$C$81</c:f>
              <c:strCache>
                <c:ptCount val="1"/>
                <c:pt idx="0">
                  <c:v>FBC</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'Data Analysis'!$D$81:$H$81</c:f>
              <c:numCache>
                <c:formatCode>General</c:formatCode>
                <c:ptCount val="5"/>
                <c:pt idx="0">
                  <c:v>0</c:v>
                </c:pt>
                <c:pt idx="1">
                  <c:v>0</c:v>
                </c:pt>
                <c:pt idx="2">
                  <c:v>0</c:v>
                </c:pt>
                <c:pt idx="3">
                  <c:v>0</c:v>
                </c:pt>
                <c:pt idx="4">
                  <c:v>3</c:v>
                </c:pt>
              </c:numCache>
            </c:numRef>
          </c:val>
          <c:extLst>
            <c:ext xmlns:c16="http://schemas.microsoft.com/office/drawing/2014/chart" uri="{C3380CC4-5D6E-409C-BE32-E72D297353CC}">
              <c16:uniqueId val="{00000001-17DB-4652-9BF1-61D4A434A6EE}"/>
            </c:ext>
          </c:extLst>
        </c:ser>
        <c:ser>
          <c:idx val="4"/>
          <c:order val="2"/>
          <c:tx>
            <c:strRef>
              <c:f>'Data Analysis'!$C$82</c:f>
              <c:strCache>
                <c:ptCount val="1"/>
                <c:pt idx="0">
                  <c:v>FC</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'Data Analysis'!$D$82:$H$82</c:f>
              <c:numCache>
                <c:formatCode>General</c:formatCode>
                <c:ptCount val="5"/>
                <c:pt idx="0">
                  <c:v>0</c:v>
                </c:pt>
                <c:pt idx="1">
                  <c:v>0</c:v>
                </c:pt>
                <c:pt idx="2">
                  <c:v>0</c:v>
                </c:pt>
                <c:pt idx="3">
                  <c:v>1</c:v>
                </c:pt>
                <c:pt idx="4">
                  <c:v>1</c:v>
                </c:pt>
              </c:numCache>
            </c:numRef>
          </c:val>
          <c:extLst>
            <c:ext xmlns:c16="http://schemas.microsoft.com/office/drawing/2014/chart" uri="{C3380CC4-5D6E-409C-BE32-E72D297353CC}">
              <c16:uniqueId val="{00000002-17DB-4652-9BF1-61D4A434A6EE}"/>
            </c:ext>
          </c:extLst>
        </c:ser>
        <c:ser>
          <c:idx val="5"/>
          <c:order val="3"/>
          <c:tx>
            <c:strRef>
              <c:f>'Data Analysis'!$C$83</c:f>
              <c:strCache>
                <c:ptCount val="1"/>
                <c:pt idx="0">
                  <c:v>PB</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'Data Analysis'!$D$83:$H$83</c:f>
              <c:numCache>
                <c:formatCode>General</c:formatCode>
                <c:ptCount val="5"/>
                <c:pt idx="0">
                  <c:v>2</c:v>
                </c:pt>
                <c:pt idx="1">
                  <c:v>0</c:v>
                </c:pt>
                <c:pt idx="2">
                  <c:v>0</c:v>
                </c:pt>
                <c:pt idx="3">
                  <c:v>0</c:v>
                </c:pt>
                <c:pt idx="4">
                  <c:v>1</c:v>
                </c:pt>
              </c:numCache>
            </c:numRef>
          </c:val>
          <c:extLst>
            <c:ext xmlns:c16="http://schemas.microsoft.com/office/drawing/2014/chart" uri="{C3380CC4-5D6E-409C-BE32-E72D297353CC}">
              <c16:uniqueId val="{00000003-17DB-4652-9BF1-61D4A434A6EE}"/>
            </c:ext>
          </c:extLst>
        </c:ser>
        <c:ser>
          <c:idx val="0"/>
          <c:order val="4"/>
          <c:tx>
            <c:strRef>
              <c:f>'Data Analysis'!$C$84</c:f>
              <c:strCache>
                <c:ptCount val="1"/>
                <c:pt idx="0">
                  <c:v>PBC</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'Data Analysis'!$D$84:$H$84</c:f>
              <c:numCache>
                <c:formatCode>General</c:formatCode>
                <c:ptCount val="5"/>
                <c:pt idx="0">
                  <c:v>1</c:v>
                </c:pt>
                <c:pt idx="1">
                  <c:v>0</c:v>
                </c:pt>
                <c:pt idx="2">
                  <c:v>0</c:v>
                </c:pt>
                <c:pt idx="3">
                  <c:v>0</c:v>
                </c:pt>
                <c:pt idx="4">
                  <c:v>1</c:v>
                </c:pt>
              </c:numCache>
            </c:numRef>
          </c:val>
          <c:extLst>
            <c:ext xmlns:c16="http://schemas.microsoft.com/office/drawing/2014/chart" uri="{C3380CC4-5D6E-409C-BE32-E72D297353CC}">
              <c16:uniqueId val="{00000004-17DB-4652-9BF1-61D4A434A6EE}"/>
            </c:ext>
          </c:extLst>
        </c:ser>
        <c:ser>
          <c:idx val="6"/>
          <c:order val="5"/>
          <c:tx>
            <c:strRef>
              <c:f>'Data Analysis'!$C$85</c:f>
              <c:strCache>
                <c:ptCount val="1"/>
                <c:pt idx="0">
                  <c:v>PC</c:v>
                </c:pt>
              </c:strCache>
            </c:strRef>
          </c:tx>
          <c:spPr>
            <a:solidFill>
              <a:schemeClr val="accent1">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'Data Analysis'!$D$85:$H$85</c:f>
              <c:numCache>
                <c:formatCode>General</c:formatCode>
                <c:ptCount val="5"/>
                <c:pt idx="0">
                  <c:v>0</c:v>
                </c:pt>
                <c:pt idx="1">
                  <c:v>0</c:v>
                </c:pt>
                <c:pt idx="2">
                  <c:v>1</c:v>
                </c:pt>
                <c:pt idx="3">
                  <c:v>0</c:v>
                </c:pt>
                <c:pt idx="4">
                  <c:v>2</c:v>
                </c:pt>
              </c:numCache>
            </c:numRef>
          </c:val>
          <c:extLst>
            <c:ext xmlns:c16="http://schemas.microsoft.com/office/drawing/2014/chart" uri="{C3380CC4-5D6E-409C-BE32-E72D297353CC}">
              <c16:uniqueId val="{00000005-17DB-4652-9BF1-61D4A434A6EE}"/>
            </c:ext>
          </c:extLst>
        </c:ser>
        <c:dLbls>
          <c:showLegendKey val="0"/>
          <c:showVal val="1"/>
          <c:showCatName val="0"/>
          <c:showSerName val="0"/>
          <c:showPercent val="0"/>
          <c:showBubbleSize val="0"/>
        </c:dLbls>
        <c:gapWidth val="150"/>
        <c:shape val="box"/>
        <c:axId val="-835547360"/>
        <c:axId val="-835544528"/>
        <c:axId val="0"/>
      </c:bar3DChart>
      <c:catAx>
        <c:axId val="-8355473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835544528"/>
        <c:crosses val="autoZero"/>
        <c:auto val="1"/>
        <c:lblAlgn val="ctr"/>
        <c:lblOffset val="100"/>
        <c:noMultiLvlLbl val="0"/>
      </c:catAx>
      <c:valAx>
        <c:axId val="-83554452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547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'Data Analysis'!$Q$5</c:f>
              <c:strCache>
                <c:ptCount val="1"/>
                <c:pt idx="0">
                  <c:v>FB</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'Data Analysis'!$R$4:$AB$4</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'Data Analysis'!$R$5:$AB$5</c:f>
              <c:numCache>
                <c:formatCode>General</c:formatCode>
                <c:ptCount val="11"/>
                <c:pt idx="0">
                  <c:v>5</c:v>
                </c:pt>
                <c:pt idx="1">
                  <c:v>2</c:v>
                </c:pt>
                <c:pt idx="2">
                  <c:v>3</c:v>
                </c:pt>
                <c:pt idx="3">
                  <c:v>5</c:v>
                </c:pt>
                <c:pt idx="4">
                  <c:v>5</c:v>
                </c:pt>
                <c:pt idx="5">
                  <c:v>4</c:v>
                </c:pt>
                <c:pt idx="6">
                  <c:v>5</c:v>
                </c:pt>
                <c:pt idx="7">
                  <c:v>5</c:v>
                </c:pt>
                <c:pt idx="8">
                  <c:v>1</c:v>
                </c:pt>
                <c:pt idx="9">
                  <c:v>5</c:v>
                </c:pt>
                <c:pt idx="10">
                  <c:v>1</c:v>
                </c:pt>
              </c:numCache>
            </c:numRef>
          </c:val>
          <c:extLst>
            <c:ext xmlns:c16="http://schemas.microsoft.com/office/drawing/2014/chart" uri="{C3380CC4-5D6E-409C-BE32-E72D297353CC}">
              <c16:uniqueId val="{00000000-17F9-4AC1-8849-DBB5E4F5A920}"/>
            </c:ext>
          </c:extLst>
        </c:ser>
        <c:ser>
          <c:idx val="1"/>
          <c:order val="1"/>
          <c:tx>
            <c:strRef>
              <c:f>'Data Analysis'!$Q$6</c:f>
              <c:strCache>
                <c:ptCount val="1"/>
                <c:pt idx="0">
                  <c:v>FBC</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'Data Analysis'!$R$4:$AB$4</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'Data Analysis'!$R$6:$AB$6</c:f>
              <c:numCache>
                <c:formatCode>General</c:formatCode>
                <c:ptCount val="11"/>
                <c:pt idx="0">
                  <c:v>5</c:v>
                </c:pt>
                <c:pt idx="1">
                  <c:v>5</c:v>
                </c:pt>
                <c:pt idx="2">
                  <c:v>5</c:v>
                </c:pt>
                <c:pt idx="3">
                  <c:v>5</c:v>
                </c:pt>
                <c:pt idx="4">
                  <c:v>2</c:v>
                </c:pt>
                <c:pt idx="5">
                  <c:v>3</c:v>
                </c:pt>
                <c:pt idx="6">
                  <c:v>2</c:v>
                </c:pt>
                <c:pt idx="7">
                  <c:v>5</c:v>
                </c:pt>
                <c:pt idx="8">
                  <c:v>1</c:v>
                </c:pt>
                <c:pt idx="9">
                  <c:v>5</c:v>
                </c:pt>
                <c:pt idx="10">
                  <c:v>1</c:v>
                </c:pt>
              </c:numCache>
            </c:numRef>
          </c:val>
          <c:extLst>
            <c:ext xmlns:c16="http://schemas.microsoft.com/office/drawing/2014/chart" uri="{C3380CC4-5D6E-409C-BE32-E72D297353CC}">
              <c16:uniqueId val="{00000001-17F9-4AC1-8849-DBB5E4F5A920}"/>
            </c:ext>
          </c:extLst>
        </c:ser>
        <c:ser>
          <c:idx val="2"/>
          <c:order val="2"/>
          <c:tx>
            <c:strRef>
              <c:f>'Data Analysis'!$Q$7</c:f>
              <c:strCache>
                <c:ptCount val="1"/>
                <c:pt idx="0">
                  <c:v>FC</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'Data Analysis'!$R$4:$AB$4</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'Data Analysis'!$R$7:$AB$7</c:f>
              <c:numCache>
                <c:formatCode>General</c:formatCode>
                <c:ptCount val="11"/>
                <c:pt idx="0">
                  <c:v>4</c:v>
                </c:pt>
                <c:pt idx="1">
                  <c:v>5</c:v>
                </c:pt>
                <c:pt idx="2">
                  <c:v>5</c:v>
                </c:pt>
                <c:pt idx="3">
                  <c:v>5</c:v>
                </c:pt>
                <c:pt idx="4">
                  <c:v>2</c:v>
                </c:pt>
                <c:pt idx="5">
                  <c:v>2</c:v>
                </c:pt>
                <c:pt idx="6">
                  <c:v>1</c:v>
                </c:pt>
                <c:pt idx="7">
                  <c:v>5</c:v>
                </c:pt>
                <c:pt idx="8">
                  <c:v>1</c:v>
                </c:pt>
                <c:pt idx="9">
                  <c:v>5</c:v>
                </c:pt>
                <c:pt idx="10">
                  <c:v>2</c:v>
                </c:pt>
              </c:numCache>
            </c:numRef>
          </c:val>
          <c:extLst>
            <c:ext xmlns:c16="http://schemas.microsoft.com/office/drawing/2014/chart" uri="{C3380CC4-5D6E-409C-BE32-E72D297353CC}">
              <c16:uniqueId val="{00000002-17F9-4AC1-8849-DBB5E4F5A920}"/>
            </c:ext>
          </c:extLst>
        </c:ser>
        <c:dLbls>
          <c:showLegendKey val="0"/>
          <c:showVal val="0"/>
          <c:showCatName val="0"/>
          <c:showSerName val="0"/>
          <c:showPercent val="0"/>
          <c:showBubbleSize val="0"/>
        </c:dLbls>
        <c:axId val="-835511280"/>
        <c:axId val="-835509232"/>
      </c:radarChart>
      <c:catAx>
        <c:axId val="-8355112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509232"/>
        <c:crosses val="autoZero"/>
        <c:auto val="1"/>
        <c:lblAlgn val="ctr"/>
        <c:lblOffset val="100"/>
        <c:noMultiLvlLbl val="0"/>
      </c:catAx>
      <c:valAx>
        <c:axId val="-835509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511280"/>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r>
              <a:rPr lang="en-US"/>
              <a:t>Solicitud de Crédito</a:t>
            </a:r>
          </a:p>
        </c:rich>
      </c:tx>
      <c:overlay val="0"/>
      <c:spPr>
        <a:noFill/>
        <a:ln>
          <a:noFill/>
        </a:ln>
        <a:effectLst/>
      </c:spPr>
      <c:txPr>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endParaRPr lang="en-US"/>
        </a:p>
      </c:txPr>
    </c:title>
    <c:autoTitleDeleted val="0"/>
    <c:plotArea>
      <c:layout/>
      <c:radarChart>
        <c:radarStyle val="filled"/>
        <c:varyColors val="0"/>
        <c:ser>
          <c:idx val="0"/>
          <c:order val="0"/>
          <c:tx>
            <c:strRef>
              <c:f>'Data Analysis'!$C$25</c:f>
              <c:strCache>
                <c:ptCount val="1"/>
                <c:pt idx="0">
                  <c:v>B</c:v>
                </c:pt>
              </c:strCache>
            </c:strRef>
          </c:tx>
          <c:spPr>
            <a:solidFill>
              <a:schemeClr val="accent1">
                <a:alpha val="10196"/>
              </a:schemeClr>
            </a:solidFill>
            <a:ln w="50800">
              <a:solidFill>
                <a:schemeClr val="accent1">
                  <a:alpha val="30000"/>
                </a:schemeClr>
              </a:solidFill>
            </a:ln>
            <a:effectLst/>
          </c:spPr>
          <c:cat>
            <c:strRef>
              <c:f>'Data Analysis'!$D$24:$N$24</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'Data Analysis'!$D$25:$N$25</c:f>
              <c:numCache>
                <c:formatCode>General</c:formatCode>
                <c:ptCount val="11"/>
                <c:pt idx="0">
                  <c:v>4.333333333333333</c:v>
                </c:pt>
                <c:pt idx="1">
                  <c:v>4</c:v>
                </c:pt>
                <c:pt idx="2">
                  <c:v>2</c:v>
                </c:pt>
                <c:pt idx="3">
                  <c:v>2.3333333333333335</c:v>
                </c:pt>
                <c:pt idx="4">
                  <c:v>4.333333333333333</c:v>
                </c:pt>
                <c:pt idx="5">
                  <c:v>4</c:v>
                </c:pt>
                <c:pt idx="6">
                  <c:v>4.666666666666667</c:v>
                </c:pt>
                <c:pt idx="7">
                  <c:v>5</c:v>
                </c:pt>
                <c:pt idx="8">
                  <c:v>2.3333333333333335</c:v>
                </c:pt>
                <c:pt idx="9">
                  <c:v>3.6666666666666665</c:v>
                </c:pt>
                <c:pt idx="10">
                  <c:v>1.6666666666666667</c:v>
                </c:pt>
              </c:numCache>
            </c:numRef>
          </c:val>
          <c:extLst>
            <c:ext xmlns:c16="http://schemas.microsoft.com/office/drawing/2014/chart" uri="{C3380CC4-5D6E-409C-BE32-E72D297353CC}">
              <c16:uniqueId val="{00000000-D408-48CF-93F3-C65BD09AAFCA}"/>
            </c:ext>
          </c:extLst>
        </c:ser>
        <c:ser>
          <c:idx val="1"/>
          <c:order val="1"/>
          <c:tx>
            <c:strRef>
              <c:f>'Data Analysis'!$C$26</c:f>
              <c:strCache>
                <c:ptCount val="1"/>
                <c:pt idx="0">
                  <c:v>BC</c:v>
                </c:pt>
              </c:strCache>
            </c:strRef>
          </c:tx>
          <c:spPr>
            <a:solidFill>
              <a:schemeClr val="accent2">
                <a:alpha val="10196"/>
              </a:schemeClr>
            </a:solidFill>
            <a:ln w="50800">
              <a:solidFill>
                <a:schemeClr val="accent2">
                  <a:alpha val="30000"/>
                </a:schemeClr>
              </a:solidFill>
            </a:ln>
            <a:effectLst/>
          </c:spPr>
          <c:cat>
            <c:strRef>
              <c:f>'Data Analysis'!$D$24:$N$24</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'Data Analysis'!$D$26:$N$26</c:f>
              <c:numCache>
                <c:formatCode>General</c:formatCode>
                <c:ptCount val="11"/>
                <c:pt idx="0">
                  <c:v>5</c:v>
                </c:pt>
                <c:pt idx="1">
                  <c:v>5</c:v>
                </c:pt>
                <c:pt idx="2">
                  <c:v>5</c:v>
                </c:pt>
                <c:pt idx="3">
                  <c:v>5</c:v>
                </c:pt>
                <c:pt idx="4">
                  <c:v>1.6666666666666667</c:v>
                </c:pt>
                <c:pt idx="5">
                  <c:v>3</c:v>
                </c:pt>
                <c:pt idx="6">
                  <c:v>2</c:v>
                </c:pt>
                <c:pt idx="7">
                  <c:v>5</c:v>
                </c:pt>
                <c:pt idx="8">
                  <c:v>1</c:v>
                </c:pt>
                <c:pt idx="9">
                  <c:v>3.6666666666666665</c:v>
                </c:pt>
                <c:pt idx="10">
                  <c:v>1.3333333333333333</c:v>
                </c:pt>
              </c:numCache>
            </c:numRef>
          </c:val>
          <c:extLst>
            <c:ext xmlns:c16="http://schemas.microsoft.com/office/drawing/2014/chart" uri="{C3380CC4-5D6E-409C-BE32-E72D297353CC}">
              <c16:uniqueId val="{00000001-D408-48CF-93F3-C65BD09AAFCA}"/>
            </c:ext>
          </c:extLst>
        </c:ser>
        <c:ser>
          <c:idx val="2"/>
          <c:order val="2"/>
          <c:tx>
            <c:strRef>
              <c:f>'Data Analysis'!$C$27</c:f>
              <c:strCache>
                <c:ptCount val="1"/>
                <c:pt idx="0">
                  <c:v>C</c:v>
                </c:pt>
              </c:strCache>
            </c:strRef>
          </c:tx>
          <c:spPr>
            <a:solidFill>
              <a:schemeClr val="accent3">
                <a:alpha val="10196"/>
              </a:schemeClr>
            </a:solidFill>
            <a:ln w="50800">
              <a:solidFill>
                <a:schemeClr val="accent3">
                  <a:alpha val="30000"/>
                </a:schemeClr>
              </a:solidFill>
            </a:ln>
            <a:effectLst/>
          </c:spPr>
          <c:cat>
            <c:strRef>
              <c:f>'Data Analysis'!$D$24:$N$24</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'Data Analysis'!$D$27:$N$27</c:f>
              <c:numCache>
                <c:formatCode>General</c:formatCode>
                <c:ptCount val="11"/>
                <c:pt idx="0">
                  <c:v>4.5</c:v>
                </c:pt>
                <c:pt idx="1">
                  <c:v>5</c:v>
                </c:pt>
                <c:pt idx="2">
                  <c:v>3.5</c:v>
                </c:pt>
                <c:pt idx="3">
                  <c:v>5</c:v>
                </c:pt>
                <c:pt idx="4">
                  <c:v>3.5</c:v>
                </c:pt>
                <c:pt idx="5">
                  <c:v>3</c:v>
                </c:pt>
                <c:pt idx="6">
                  <c:v>3</c:v>
                </c:pt>
                <c:pt idx="7">
                  <c:v>5</c:v>
                </c:pt>
                <c:pt idx="8">
                  <c:v>3</c:v>
                </c:pt>
                <c:pt idx="9">
                  <c:v>5</c:v>
                </c:pt>
                <c:pt idx="10">
                  <c:v>2</c:v>
                </c:pt>
              </c:numCache>
            </c:numRef>
          </c:val>
          <c:extLst>
            <c:ext xmlns:c16="http://schemas.microsoft.com/office/drawing/2014/chart" uri="{C3380CC4-5D6E-409C-BE32-E72D297353CC}">
              <c16:uniqueId val="{00000002-D408-48CF-93F3-C65BD09AAFCA}"/>
            </c:ext>
          </c:extLst>
        </c:ser>
        <c:dLbls>
          <c:showLegendKey val="0"/>
          <c:showVal val="0"/>
          <c:showCatName val="0"/>
          <c:showSerName val="0"/>
          <c:showPercent val="0"/>
          <c:showBubbleSize val="0"/>
        </c:dLbls>
        <c:axId val="-835478528"/>
        <c:axId val="-835476208"/>
      </c:radarChart>
      <c:catAx>
        <c:axId val="-83547852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835476208"/>
        <c:crosses val="autoZero"/>
        <c:auto val="1"/>
        <c:lblAlgn val="ctr"/>
        <c:lblOffset val="100"/>
        <c:noMultiLvlLbl val="0"/>
      </c:catAx>
      <c:valAx>
        <c:axId val="-835476208"/>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835478528"/>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legend>
    <c:plotVisOnly val="1"/>
    <c:dispBlanksAs val="gap"/>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tx>
            <c:strRef>
              <c:f>'Data Analysis'!$C$40</c:f>
              <c:strCache>
                <c:ptCount val="1"/>
                <c:pt idx="0">
                  <c:v>PB</c:v>
                </c:pt>
              </c:strCache>
            </c:strRef>
          </c:tx>
          <c:spPr>
            <a:solidFill>
              <a:schemeClr val="accent1">
                <a:alpha val="10196"/>
              </a:schemeClr>
            </a:solidFill>
            <a:ln w="50800">
              <a:solidFill>
                <a:schemeClr val="accent1">
                  <a:alpha val="30000"/>
                </a:schemeClr>
              </a:solidFill>
            </a:ln>
            <a:effectLst/>
          </c:spPr>
          <c:cat>
            <c:strRef>
              <c:f>'Data Analysis'!$D$39:$N$39</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'Data Analysis'!$D$40:$N$40</c:f>
              <c:numCache>
                <c:formatCode>General</c:formatCode>
                <c:ptCount val="11"/>
                <c:pt idx="0">
                  <c:v>2.3333333333333335</c:v>
                </c:pt>
                <c:pt idx="1">
                  <c:v>3.6666666666666665</c:v>
                </c:pt>
                <c:pt idx="2">
                  <c:v>5</c:v>
                </c:pt>
                <c:pt idx="3">
                  <c:v>3.6666666666666665</c:v>
                </c:pt>
                <c:pt idx="4">
                  <c:v>5</c:v>
                </c:pt>
                <c:pt idx="5">
                  <c:v>4.333333333333333</c:v>
                </c:pt>
                <c:pt idx="6">
                  <c:v>2.3333333333333335</c:v>
                </c:pt>
                <c:pt idx="7">
                  <c:v>5</c:v>
                </c:pt>
                <c:pt idx="8">
                  <c:v>3</c:v>
                </c:pt>
                <c:pt idx="9">
                  <c:v>2</c:v>
                </c:pt>
                <c:pt idx="10">
                  <c:v>4.333333333333333</c:v>
                </c:pt>
              </c:numCache>
            </c:numRef>
          </c:val>
          <c:extLst>
            <c:ext xmlns:c16="http://schemas.microsoft.com/office/drawing/2014/chart" uri="{C3380CC4-5D6E-409C-BE32-E72D297353CC}">
              <c16:uniqueId val="{00000000-99CD-4153-B085-D404562729BD}"/>
            </c:ext>
          </c:extLst>
        </c:ser>
        <c:ser>
          <c:idx val="1"/>
          <c:order val="1"/>
          <c:tx>
            <c:strRef>
              <c:f>'Data Analysis'!$C$41</c:f>
              <c:strCache>
                <c:ptCount val="1"/>
                <c:pt idx="0">
                  <c:v>PBC</c:v>
                </c:pt>
              </c:strCache>
            </c:strRef>
          </c:tx>
          <c:spPr>
            <a:solidFill>
              <a:schemeClr val="accent2">
                <a:alpha val="10196"/>
              </a:schemeClr>
            </a:solidFill>
            <a:ln w="50800">
              <a:solidFill>
                <a:schemeClr val="accent2">
                  <a:alpha val="30000"/>
                </a:schemeClr>
              </a:solidFill>
            </a:ln>
            <a:effectLst/>
          </c:spPr>
          <c:cat>
            <c:strRef>
              <c:f>'Data Analysis'!$D$39:$N$39</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'Data Analysis'!$D$41:$N$41</c:f>
              <c:numCache>
                <c:formatCode>General</c:formatCode>
                <c:ptCount val="11"/>
                <c:pt idx="0">
                  <c:v>3</c:v>
                </c:pt>
                <c:pt idx="1">
                  <c:v>3.5</c:v>
                </c:pt>
                <c:pt idx="2">
                  <c:v>3</c:v>
                </c:pt>
                <c:pt idx="3">
                  <c:v>5</c:v>
                </c:pt>
                <c:pt idx="4">
                  <c:v>2</c:v>
                </c:pt>
                <c:pt idx="5">
                  <c:v>4.5</c:v>
                </c:pt>
                <c:pt idx="6">
                  <c:v>1</c:v>
                </c:pt>
                <c:pt idx="7">
                  <c:v>3</c:v>
                </c:pt>
                <c:pt idx="8">
                  <c:v>5</c:v>
                </c:pt>
                <c:pt idx="9">
                  <c:v>5</c:v>
                </c:pt>
                <c:pt idx="10">
                  <c:v>5</c:v>
                </c:pt>
              </c:numCache>
            </c:numRef>
          </c:val>
          <c:extLst>
            <c:ext xmlns:c16="http://schemas.microsoft.com/office/drawing/2014/chart" uri="{C3380CC4-5D6E-409C-BE32-E72D297353CC}">
              <c16:uniqueId val="{00000001-99CD-4153-B085-D404562729BD}"/>
            </c:ext>
          </c:extLst>
        </c:ser>
        <c:ser>
          <c:idx val="2"/>
          <c:order val="2"/>
          <c:tx>
            <c:strRef>
              <c:f>'Data Analysis'!$C$42</c:f>
              <c:strCache>
                <c:ptCount val="1"/>
                <c:pt idx="0">
                  <c:v>PC</c:v>
                </c:pt>
              </c:strCache>
            </c:strRef>
          </c:tx>
          <c:spPr>
            <a:solidFill>
              <a:schemeClr val="accent3">
                <a:alpha val="10196"/>
              </a:schemeClr>
            </a:solidFill>
            <a:ln w="50800">
              <a:solidFill>
                <a:schemeClr val="accent3">
                  <a:alpha val="30000"/>
                </a:schemeClr>
              </a:solidFill>
            </a:ln>
            <a:effectLst/>
          </c:spPr>
          <c:cat>
            <c:strRef>
              <c:f>'Data Analysis'!$D$39:$N$39</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'Data Analysis'!$D$42:$N$42</c:f>
              <c:numCache>
                <c:formatCode>General</c:formatCode>
                <c:ptCount val="11"/>
                <c:pt idx="0">
                  <c:v>4.333333333333333</c:v>
                </c:pt>
                <c:pt idx="1">
                  <c:v>1.3333333333333333</c:v>
                </c:pt>
                <c:pt idx="2">
                  <c:v>5</c:v>
                </c:pt>
                <c:pt idx="3">
                  <c:v>1.6666666666666667</c:v>
                </c:pt>
                <c:pt idx="4">
                  <c:v>3.3333333333333335</c:v>
                </c:pt>
                <c:pt idx="5">
                  <c:v>2.6666666666666665</c:v>
                </c:pt>
                <c:pt idx="6">
                  <c:v>3</c:v>
                </c:pt>
                <c:pt idx="7">
                  <c:v>5</c:v>
                </c:pt>
                <c:pt idx="8">
                  <c:v>4.333333333333333</c:v>
                </c:pt>
                <c:pt idx="9">
                  <c:v>4.666666666666667</c:v>
                </c:pt>
                <c:pt idx="10">
                  <c:v>4</c:v>
                </c:pt>
              </c:numCache>
            </c:numRef>
          </c:val>
          <c:extLst>
            <c:ext xmlns:c16="http://schemas.microsoft.com/office/drawing/2014/chart" uri="{C3380CC4-5D6E-409C-BE32-E72D297353CC}">
              <c16:uniqueId val="{00000002-99CD-4153-B085-D404562729BD}"/>
            </c:ext>
          </c:extLst>
        </c:ser>
        <c:dLbls>
          <c:showLegendKey val="0"/>
          <c:showVal val="0"/>
          <c:showCatName val="0"/>
          <c:showSerName val="0"/>
          <c:showPercent val="0"/>
          <c:showBubbleSize val="0"/>
        </c:dLbls>
        <c:axId val="-835446688"/>
        <c:axId val="-835444368"/>
      </c:radarChart>
      <c:catAx>
        <c:axId val="-83544668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835444368"/>
        <c:crosses val="autoZero"/>
        <c:auto val="1"/>
        <c:lblAlgn val="ctr"/>
        <c:lblOffset val="100"/>
        <c:noMultiLvlLbl val="0"/>
      </c:catAx>
      <c:valAx>
        <c:axId val="-835444368"/>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8354466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legend>
    <c:plotVisOnly val="1"/>
    <c:dispBlanksAs val="gap"/>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endParaRPr lang="en-US"/>
        </a:p>
      </c:txPr>
    </c:title>
    <c:autoTitleDeleted val="0"/>
    <c:plotArea>
      <c:layout/>
      <c:radarChart>
        <c:radarStyle val="filled"/>
        <c:varyColors val="0"/>
        <c:ser>
          <c:idx val="0"/>
          <c:order val="0"/>
          <c:tx>
            <c:strRef>
              <c:f>'Data Analysis'!$C$50</c:f>
              <c:strCache>
                <c:ptCount val="1"/>
                <c:pt idx="0">
                  <c:v>B</c:v>
                </c:pt>
              </c:strCache>
            </c:strRef>
          </c:tx>
          <c:spPr>
            <a:solidFill>
              <a:schemeClr val="accent1">
                <a:alpha val="10196"/>
              </a:schemeClr>
            </a:solidFill>
            <a:ln w="50800">
              <a:solidFill>
                <a:schemeClr val="accent1">
                  <a:alpha val="30000"/>
                </a:schemeClr>
              </a:solidFill>
            </a:ln>
            <a:effectLst/>
          </c:spPr>
          <c:cat>
            <c:strRef>
              <c:f>'Data Analysis'!$D$49:$N$49</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'Data Analysis'!$D$50:$N$50</c:f>
              <c:numCache>
                <c:formatCode>General</c:formatCode>
                <c:ptCount val="11"/>
                <c:pt idx="0">
                  <c:v>3.3333333333333335</c:v>
                </c:pt>
                <c:pt idx="1">
                  <c:v>3.8333333333333335</c:v>
                </c:pt>
                <c:pt idx="2">
                  <c:v>3.5</c:v>
                </c:pt>
                <c:pt idx="3">
                  <c:v>3</c:v>
                </c:pt>
                <c:pt idx="4">
                  <c:v>4.666666666666667</c:v>
                </c:pt>
                <c:pt idx="5">
                  <c:v>4.166666666666667</c:v>
                </c:pt>
                <c:pt idx="6">
                  <c:v>3.5</c:v>
                </c:pt>
                <c:pt idx="7">
                  <c:v>5</c:v>
                </c:pt>
                <c:pt idx="8">
                  <c:v>2.6666666666666665</c:v>
                </c:pt>
                <c:pt idx="9">
                  <c:v>2.8333333333333335</c:v>
                </c:pt>
                <c:pt idx="10">
                  <c:v>3</c:v>
                </c:pt>
              </c:numCache>
            </c:numRef>
          </c:val>
          <c:extLst>
            <c:ext xmlns:c16="http://schemas.microsoft.com/office/drawing/2014/chart" uri="{C3380CC4-5D6E-409C-BE32-E72D297353CC}">
              <c16:uniqueId val="{00000000-8261-4EDA-95F1-E924037990CD}"/>
            </c:ext>
          </c:extLst>
        </c:ser>
        <c:ser>
          <c:idx val="1"/>
          <c:order val="1"/>
          <c:tx>
            <c:strRef>
              <c:f>'Data Analysis'!$C$51</c:f>
              <c:strCache>
                <c:ptCount val="1"/>
                <c:pt idx="0">
                  <c:v>BC</c:v>
                </c:pt>
              </c:strCache>
            </c:strRef>
          </c:tx>
          <c:spPr>
            <a:solidFill>
              <a:schemeClr val="accent2">
                <a:alpha val="10196"/>
              </a:schemeClr>
            </a:solidFill>
            <a:ln w="50800">
              <a:solidFill>
                <a:schemeClr val="accent2">
                  <a:alpha val="30000"/>
                </a:schemeClr>
              </a:solidFill>
            </a:ln>
            <a:effectLst/>
          </c:spPr>
          <c:cat>
            <c:strRef>
              <c:f>'Data Analysis'!$D$49:$N$49</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'Data Analysis'!$D$51:$N$51</c:f>
              <c:numCache>
                <c:formatCode>General</c:formatCode>
                <c:ptCount val="11"/>
                <c:pt idx="0">
                  <c:v>4.2</c:v>
                </c:pt>
                <c:pt idx="1">
                  <c:v>4.4000000000000004</c:v>
                </c:pt>
                <c:pt idx="2">
                  <c:v>4.2</c:v>
                </c:pt>
                <c:pt idx="3">
                  <c:v>5</c:v>
                </c:pt>
                <c:pt idx="4">
                  <c:v>1.8</c:v>
                </c:pt>
                <c:pt idx="5">
                  <c:v>3.6</c:v>
                </c:pt>
                <c:pt idx="6">
                  <c:v>1.6</c:v>
                </c:pt>
                <c:pt idx="7">
                  <c:v>4.2</c:v>
                </c:pt>
                <c:pt idx="8">
                  <c:v>2.6</c:v>
                </c:pt>
                <c:pt idx="9">
                  <c:v>4.2</c:v>
                </c:pt>
                <c:pt idx="10">
                  <c:v>2.8</c:v>
                </c:pt>
              </c:numCache>
            </c:numRef>
          </c:val>
          <c:extLst>
            <c:ext xmlns:c16="http://schemas.microsoft.com/office/drawing/2014/chart" uri="{C3380CC4-5D6E-409C-BE32-E72D297353CC}">
              <c16:uniqueId val="{00000001-8261-4EDA-95F1-E924037990CD}"/>
            </c:ext>
          </c:extLst>
        </c:ser>
        <c:ser>
          <c:idx val="2"/>
          <c:order val="2"/>
          <c:tx>
            <c:strRef>
              <c:f>'Data Analysis'!$C$52</c:f>
              <c:strCache>
                <c:ptCount val="1"/>
                <c:pt idx="0">
                  <c:v>C</c:v>
                </c:pt>
              </c:strCache>
            </c:strRef>
          </c:tx>
          <c:spPr>
            <a:solidFill>
              <a:schemeClr val="accent3">
                <a:alpha val="10196"/>
              </a:schemeClr>
            </a:solidFill>
            <a:ln w="50800">
              <a:solidFill>
                <a:schemeClr val="accent3">
                  <a:alpha val="30000"/>
                </a:schemeClr>
              </a:solidFill>
            </a:ln>
            <a:effectLst/>
          </c:spPr>
          <c:cat>
            <c:strRef>
              <c:f>'Data Analysis'!$D$49:$N$49</c:f>
              <c:strCache>
                <c:ptCount val="11"/>
                <c:pt idx="0">
                  <c:v>Q1</c:v>
                </c:pt>
                <c:pt idx="1">
                  <c:v>Q2</c:v>
                </c:pt>
                <c:pt idx="2">
                  <c:v>Q3</c:v>
                </c:pt>
                <c:pt idx="3">
                  <c:v>Q4</c:v>
                </c:pt>
                <c:pt idx="4">
                  <c:v>Q5</c:v>
                </c:pt>
                <c:pt idx="5">
                  <c:v>Q6</c:v>
                </c:pt>
                <c:pt idx="6">
                  <c:v>Q7</c:v>
                </c:pt>
                <c:pt idx="7">
                  <c:v>Q8</c:v>
                </c:pt>
                <c:pt idx="8">
                  <c:v>Q9</c:v>
                </c:pt>
                <c:pt idx="9">
                  <c:v>Q10</c:v>
                </c:pt>
                <c:pt idx="10">
                  <c:v>Q11</c:v>
                </c:pt>
              </c:strCache>
            </c:strRef>
          </c:cat>
          <c:val>
            <c:numRef>
              <c:f>'Data Analysis'!$D$52:$N$52</c:f>
              <c:numCache>
                <c:formatCode>General</c:formatCode>
                <c:ptCount val="11"/>
                <c:pt idx="0">
                  <c:v>4.4000000000000004</c:v>
                </c:pt>
                <c:pt idx="1">
                  <c:v>2.8</c:v>
                </c:pt>
                <c:pt idx="2">
                  <c:v>4.4000000000000004</c:v>
                </c:pt>
                <c:pt idx="3">
                  <c:v>3</c:v>
                </c:pt>
                <c:pt idx="4">
                  <c:v>3.4</c:v>
                </c:pt>
                <c:pt idx="5">
                  <c:v>2.8</c:v>
                </c:pt>
                <c:pt idx="6">
                  <c:v>3</c:v>
                </c:pt>
                <c:pt idx="7">
                  <c:v>5</c:v>
                </c:pt>
                <c:pt idx="8">
                  <c:v>3.8</c:v>
                </c:pt>
                <c:pt idx="9">
                  <c:v>4.8</c:v>
                </c:pt>
                <c:pt idx="10">
                  <c:v>3.2</c:v>
                </c:pt>
              </c:numCache>
            </c:numRef>
          </c:val>
          <c:extLst>
            <c:ext xmlns:c16="http://schemas.microsoft.com/office/drawing/2014/chart" uri="{C3380CC4-5D6E-409C-BE32-E72D297353CC}">
              <c16:uniqueId val="{00000002-8261-4EDA-95F1-E924037990CD}"/>
            </c:ext>
          </c:extLst>
        </c:ser>
        <c:dLbls>
          <c:showLegendKey val="0"/>
          <c:showVal val="0"/>
          <c:showCatName val="0"/>
          <c:showSerName val="0"/>
          <c:showPercent val="0"/>
          <c:showBubbleSize val="0"/>
        </c:dLbls>
        <c:axId val="-835415568"/>
        <c:axId val="-835413248"/>
      </c:radarChart>
      <c:catAx>
        <c:axId val="-83541556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835413248"/>
        <c:crosses val="autoZero"/>
        <c:auto val="1"/>
        <c:lblAlgn val="ctr"/>
        <c:lblOffset val="100"/>
        <c:noMultiLvlLbl val="0"/>
      </c:catAx>
      <c:valAx>
        <c:axId val="-835413248"/>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8354155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legend>
    <c:plotVisOnly val="1"/>
    <c:dispBlanksAs val="gap"/>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19">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
  <cs:dataPoint3D>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3D>
  <cs:dataPointLine>
    <cs:lnRef idx="0">
      <cs:styleClr val="auto"/>
    </cs:lnRef>
    <cs:fillRef idx="0"/>
    <cs:effectRef idx="0"/>
    <cs:fontRef idx="minor">
      <a:schemeClr val="tx1"/>
    </cs:fontRef>
    <cs:spPr>
      <a:ln w="50800" cap="rnd" cmpd="sng" algn="ctr">
        <a:solidFill>
          <a:schemeClr val="phClr">
            <a:alpha val="30000"/>
          </a:schemeClr>
        </a:solidFill>
        <a:round/>
      </a:ln>
    </cs:spPr>
  </cs:dataPointLine>
  <cs:dataPointMarker>
    <cs:lnRef idx="0"/>
    <cs:fillRef idx="0">
      <cs:styleClr val="auto"/>
    </cs:fillRef>
    <cs:effectRef idx="0"/>
    <cs:fontRef idx="minor">
      <a:schemeClr val="tx1"/>
    </cs:fontRef>
    <cs:spPr>
      <a:solidFill>
        <a:schemeClr val="phClr"/>
      </a:solidFill>
      <a:ln w="12700" cap="flat" cmpd="sng" algn="ctr">
        <a:solidFill>
          <a:schemeClr val="lt1"/>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19">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
  <cs:dataPoint3D>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3D>
  <cs:dataPointLine>
    <cs:lnRef idx="0">
      <cs:styleClr val="auto"/>
    </cs:lnRef>
    <cs:fillRef idx="0"/>
    <cs:effectRef idx="0"/>
    <cs:fontRef idx="minor">
      <a:schemeClr val="tx1"/>
    </cs:fontRef>
    <cs:spPr>
      <a:ln w="50800" cap="rnd" cmpd="sng" algn="ctr">
        <a:solidFill>
          <a:schemeClr val="phClr">
            <a:alpha val="30000"/>
          </a:schemeClr>
        </a:solidFill>
        <a:round/>
      </a:ln>
    </cs:spPr>
  </cs:dataPointLine>
  <cs:dataPointMarker>
    <cs:lnRef idx="0"/>
    <cs:fillRef idx="0">
      <cs:styleClr val="auto"/>
    </cs:fillRef>
    <cs:effectRef idx="0"/>
    <cs:fontRef idx="minor">
      <a:schemeClr val="tx1"/>
    </cs:fontRef>
    <cs:spPr>
      <a:solidFill>
        <a:schemeClr val="phClr"/>
      </a:solidFill>
      <a:ln w="12700" cap="flat" cmpd="sng" algn="ctr">
        <a:solidFill>
          <a:schemeClr val="lt1"/>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19">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
  <cs:dataPoint3D>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3D>
  <cs:dataPointLine>
    <cs:lnRef idx="0">
      <cs:styleClr val="auto"/>
    </cs:lnRef>
    <cs:fillRef idx="0"/>
    <cs:effectRef idx="0"/>
    <cs:fontRef idx="minor">
      <a:schemeClr val="tx1"/>
    </cs:fontRef>
    <cs:spPr>
      <a:ln w="50800" cap="rnd" cmpd="sng" algn="ctr">
        <a:solidFill>
          <a:schemeClr val="phClr">
            <a:alpha val="30000"/>
          </a:schemeClr>
        </a:solidFill>
        <a:round/>
      </a:ln>
    </cs:spPr>
  </cs:dataPointLine>
  <cs:dataPointMarker>
    <cs:lnRef idx="0"/>
    <cs:fillRef idx="0">
      <cs:styleClr val="auto"/>
    </cs:fillRef>
    <cs:effectRef idx="0"/>
    <cs:fontRef idx="minor">
      <a:schemeClr val="tx1"/>
    </cs:fontRef>
    <cs:spPr>
      <a:solidFill>
        <a:schemeClr val="phClr"/>
      </a:solidFill>
      <a:ln w="12700" cap="flat" cmpd="sng" algn="ctr">
        <a:solidFill>
          <a:schemeClr val="lt1"/>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19">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
  <cs:dataPoint3D>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3D>
  <cs:dataPointLine>
    <cs:lnRef idx="0">
      <cs:styleClr val="auto"/>
    </cs:lnRef>
    <cs:fillRef idx="0"/>
    <cs:effectRef idx="0"/>
    <cs:fontRef idx="minor">
      <a:schemeClr val="tx1"/>
    </cs:fontRef>
    <cs:spPr>
      <a:ln w="50800" cap="rnd" cmpd="sng" algn="ctr">
        <a:solidFill>
          <a:schemeClr val="phClr">
            <a:alpha val="30000"/>
          </a:schemeClr>
        </a:solidFill>
        <a:round/>
      </a:ln>
    </cs:spPr>
  </cs:dataPointLine>
  <cs:dataPointMarker>
    <cs:lnRef idx="0"/>
    <cs:fillRef idx="0">
      <cs:styleClr val="auto"/>
    </cs:fillRef>
    <cs:effectRef idx="0"/>
    <cs:fontRef idx="minor">
      <a:schemeClr val="tx1"/>
    </cs:fontRef>
    <cs:spPr>
      <a:solidFill>
        <a:schemeClr val="phClr"/>
      </a:solidFill>
      <a:ln w="12700" cap="flat" cmpd="sng" algn="ctr">
        <a:solidFill>
          <a:schemeClr val="lt1"/>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19">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
  <cs:dataPoint3D>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3D>
  <cs:dataPointLine>
    <cs:lnRef idx="0">
      <cs:styleClr val="auto"/>
    </cs:lnRef>
    <cs:fillRef idx="0"/>
    <cs:effectRef idx="0"/>
    <cs:fontRef idx="minor">
      <a:schemeClr val="tx1"/>
    </cs:fontRef>
    <cs:spPr>
      <a:ln w="50800" cap="rnd" cmpd="sng" algn="ctr">
        <a:solidFill>
          <a:schemeClr val="phClr">
            <a:alpha val="30000"/>
          </a:schemeClr>
        </a:solidFill>
        <a:round/>
      </a:ln>
    </cs:spPr>
  </cs:dataPointLine>
  <cs:dataPointMarker>
    <cs:lnRef idx="0"/>
    <cs:fillRef idx="0">
      <cs:styleClr val="auto"/>
    </cs:fillRef>
    <cs:effectRef idx="0"/>
    <cs:fontRef idx="minor">
      <a:schemeClr val="tx1"/>
    </cs:fontRef>
    <cs:spPr>
      <a:solidFill>
        <a:schemeClr val="phClr"/>
      </a:solidFill>
      <a:ln w="12700" cap="flat" cmpd="sng" algn="ctr">
        <a:solidFill>
          <a:schemeClr val="lt1"/>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19">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
  <cs:dataPoint3D>
    <cs:lnRef idx="0">
      <cs:styleClr val="auto"/>
    </cs:lnRef>
    <cs:fillRef idx="0">
      <cs:styleClr val="auto"/>
    </cs:fillRef>
    <cs:effectRef idx="0"/>
    <cs:fontRef idx="minor">
      <a:schemeClr val="tx1"/>
    </cs:fontRef>
    <cs:spPr>
      <a:solidFill>
        <a:schemeClr val="phClr">
          <a:alpha val="10196"/>
        </a:schemeClr>
      </a:solidFill>
      <a:ln w="50800">
        <a:solidFill>
          <a:schemeClr val="phClr">
            <a:alpha val="30000"/>
          </a:schemeClr>
        </a:solidFill>
      </a:ln>
    </cs:spPr>
  </cs:dataPoint3D>
  <cs:dataPointLine>
    <cs:lnRef idx="0">
      <cs:styleClr val="auto"/>
    </cs:lnRef>
    <cs:fillRef idx="0"/>
    <cs:effectRef idx="0"/>
    <cs:fontRef idx="minor">
      <a:schemeClr val="tx1"/>
    </cs:fontRef>
    <cs:spPr>
      <a:ln w="50800" cap="rnd" cmpd="sng" algn="ctr">
        <a:solidFill>
          <a:schemeClr val="phClr">
            <a:alpha val="30000"/>
          </a:schemeClr>
        </a:solidFill>
        <a:round/>
      </a:ln>
    </cs:spPr>
  </cs:dataPointLine>
  <cs:dataPointMarker>
    <cs:lnRef idx="0"/>
    <cs:fillRef idx="0">
      <cs:styleClr val="auto"/>
    </cs:fillRef>
    <cs:effectRef idx="0"/>
    <cs:fontRef idx="minor">
      <a:schemeClr val="tx1"/>
    </cs:fontRef>
    <cs:spPr>
      <a:solidFill>
        <a:schemeClr val="phClr"/>
      </a:solidFill>
      <a:ln w="12700" cap="flat" cmpd="sng" algn="ctr">
        <a:solidFill>
          <a:schemeClr val="lt1"/>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14</xdr:col>
      <xdr:colOff>0</xdr:colOff>
      <xdr:row>128</xdr:row>
      <xdr:rowOff>0</xdr:rowOff>
    </xdr:from>
    <xdr:to>
      <xdr:col>26</xdr:col>
      <xdr:colOff>797125</xdr:colOff>
      <xdr:row>175</xdr:row>
      <xdr:rowOff>0</xdr:rowOff>
    </xdr:to>
    <xdr:graphicFrame macro="">
      <xdr:nvGraphicFramePr>
        <xdr:cNvPr id="5" name="Chart 4">
          <a:extLst>
            <a:ext uri="{FF2B5EF4-FFF2-40B4-BE49-F238E27FC236}">
              <a16:creationId xmlns:a16="http://schemas.microsoft.com/office/drawing/2014/main" id="{0BA5E95B-4381-4666-8BE3-F42994A114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78946</xdr:colOff>
      <xdr:row>128</xdr:row>
      <xdr:rowOff>0</xdr:rowOff>
    </xdr:from>
    <xdr:to>
      <xdr:col>41</xdr:col>
      <xdr:colOff>12700</xdr:colOff>
      <xdr:row>174</xdr:row>
      <xdr:rowOff>133779</xdr:rowOff>
    </xdr:to>
    <xdr:graphicFrame macro="">
      <xdr:nvGraphicFramePr>
        <xdr:cNvPr id="6" name="Chart 5">
          <a:extLst>
            <a:ext uri="{FF2B5EF4-FFF2-40B4-BE49-F238E27FC236}">
              <a16:creationId xmlns:a16="http://schemas.microsoft.com/office/drawing/2014/main" id="{94C443BD-4887-4501-82C6-6617023FAF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609600</xdr:colOff>
      <xdr:row>6</xdr:row>
      <xdr:rowOff>139700</xdr:rowOff>
    </xdr:from>
    <xdr:to>
      <xdr:col>26</xdr:col>
      <xdr:colOff>774700</xdr:colOff>
      <xdr:row>51</xdr:row>
      <xdr:rowOff>114300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156633</xdr:colOff>
      <xdr:row>65</xdr:row>
      <xdr:rowOff>177799</xdr:rowOff>
    </xdr:from>
    <xdr:to>
      <xdr:col>29</xdr:col>
      <xdr:colOff>25400</xdr:colOff>
      <xdr:row>84</xdr:row>
      <xdr:rowOff>118533</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71966</xdr:colOff>
      <xdr:row>7</xdr:row>
      <xdr:rowOff>173568</xdr:rowOff>
    </xdr:from>
    <xdr:to>
      <xdr:col>26</xdr:col>
      <xdr:colOff>262466</xdr:colOff>
      <xdr:row>20</xdr:row>
      <xdr:rowOff>16934</xdr:rowOff>
    </xdr:to>
    <xdr:graphicFrame macro="">
      <xdr:nvGraphicFramePr>
        <xdr:cNvPr id="3" name="Chart 2">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317502</xdr:colOff>
      <xdr:row>21</xdr:row>
      <xdr:rowOff>198967</xdr:rowOff>
    </xdr:from>
    <xdr:to>
      <xdr:col>24</xdr:col>
      <xdr:colOff>110068</xdr:colOff>
      <xdr:row>33</xdr:row>
      <xdr:rowOff>93133</xdr:rowOff>
    </xdr:to>
    <xdr:graphicFrame macro="">
      <xdr:nvGraphicFramePr>
        <xdr:cNvPr id="4" name="Chart 3">
          <a:extLst>
            <a:ext uri="{FF2B5EF4-FFF2-40B4-BE49-F238E27FC236}">
              <a16:creationId xmlns:a16="http://schemas.microsoft.com/office/drawing/2014/main" id="{00000000-0008-0000-09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8467</xdr:colOff>
      <xdr:row>35</xdr:row>
      <xdr:rowOff>182034</xdr:rowOff>
    </xdr:from>
    <xdr:to>
      <xdr:col>24</xdr:col>
      <xdr:colOff>135467</xdr:colOff>
      <xdr:row>46</xdr:row>
      <xdr:rowOff>76200</xdr:rowOff>
    </xdr:to>
    <xdr:graphicFrame macro="">
      <xdr:nvGraphicFramePr>
        <xdr:cNvPr id="5" name="Chart 4">
          <a:extLst>
            <a:ext uri="{FF2B5EF4-FFF2-40B4-BE49-F238E27FC236}">
              <a16:creationId xmlns:a16="http://schemas.microsoft.com/office/drawing/2014/main" id="{00000000-0008-0000-0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313266</xdr:colOff>
      <xdr:row>47</xdr:row>
      <xdr:rowOff>198967</xdr:rowOff>
    </xdr:from>
    <xdr:to>
      <xdr:col>27</xdr:col>
      <xdr:colOff>262466</xdr:colOff>
      <xdr:row>61</xdr:row>
      <xdr:rowOff>97367</xdr:rowOff>
    </xdr:to>
    <xdr:graphicFrame macro="">
      <xdr:nvGraphicFramePr>
        <xdr:cNvPr id="6" name="Chart 5">
          <a:extLst>
            <a:ext uri="{FF2B5EF4-FFF2-40B4-BE49-F238E27FC236}">
              <a16:creationId xmlns:a16="http://schemas.microsoft.com/office/drawing/2014/main" id="{00000000-0008-0000-09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30</xdr:col>
      <xdr:colOff>524933</xdr:colOff>
      <xdr:row>67</xdr:row>
      <xdr:rowOff>165101</xdr:rowOff>
    </xdr:from>
    <xdr:to>
      <xdr:col>36</xdr:col>
      <xdr:colOff>118533</xdr:colOff>
      <xdr:row>81</xdr:row>
      <xdr:rowOff>63501</xdr:rowOff>
    </xdr:to>
    <xdr:graphicFrame macro="">
      <xdr:nvGraphicFramePr>
        <xdr:cNvPr id="7" name="Chart 6">
          <a:extLst>
            <a:ext uri="{FF2B5EF4-FFF2-40B4-BE49-F238E27FC236}">
              <a16:creationId xmlns:a16="http://schemas.microsoft.com/office/drawing/2014/main" id="{00000000-0008-0000-09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156633</xdr:colOff>
      <xdr:row>76</xdr:row>
      <xdr:rowOff>177800</xdr:rowOff>
    </xdr:from>
    <xdr:to>
      <xdr:col>29</xdr:col>
      <xdr:colOff>25400</xdr:colOff>
      <xdr:row>93</xdr:row>
      <xdr:rowOff>63500</xdr:rowOff>
    </xdr:to>
    <xdr:graphicFrame macro="">
      <xdr:nvGraphicFramePr>
        <xdr:cNvPr id="4" name="Chart 3">
          <a:extLst>
            <a:ext uri="{FF2B5EF4-FFF2-40B4-BE49-F238E27FC236}">
              <a16:creationId xmlns:a16="http://schemas.microsoft.com/office/drawing/2014/main" id="{00000000-0008-0000-0A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71966</xdr:colOff>
      <xdr:row>7</xdr:row>
      <xdr:rowOff>173568</xdr:rowOff>
    </xdr:from>
    <xdr:to>
      <xdr:col>26</xdr:col>
      <xdr:colOff>262466</xdr:colOff>
      <xdr:row>20</xdr:row>
      <xdr:rowOff>16934</xdr:rowOff>
    </xdr:to>
    <xdr:graphicFrame macro="">
      <xdr:nvGraphicFramePr>
        <xdr:cNvPr id="8" name="Chart 7">
          <a:extLst>
            <a:ext uri="{FF2B5EF4-FFF2-40B4-BE49-F238E27FC236}">
              <a16:creationId xmlns:a16="http://schemas.microsoft.com/office/drawing/2014/main" id="{00000000-0008-0000-0A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317502</xdr:colOff>
      <xdr:row>21</xdr:row>
      <xdr:rowOff>198967</xdr:rowOff>
    </xdr:from>
    <xdr:to>
      <xdr:col>24</xdr:col>
      <xdr:colOff>110068</xdr:colOff>
      <xdr:row>33</xdr:row>
      <xdr:rowOff>93133</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8467</xdr:colOff>
      <xdr:row>35</xdr:row>
      <xdr:rowOff>182034</xdr:rowOff>
    </xdr:from>
    <xdr:to>
      <xdr:col>24</xdr:col>
      <xdr:colOff>135467</xdr:colOff>
      <xdr:row>46</xdr:row>
      <xdr:rowOff>76200</xdr:rowOff>
    </xdr:to>
    <xdr:graphicFrame macro="">
      <xdr:nvGraphicFramePr>
        <xdr:cNvPr id="3" name="Chart 2">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313266</xdr:colOff>
      <xdr:row>47</xdr:row>
      <xdr:rowOff>198967</xdr:rowOff>
    </xdr:from>
    <xdr:to>
      <xdr:col>27</xdr:col>
      <xdr:colOff>262466</xdr:colOff>
      <xdr:row>61</xdr:row>
      <xdr:rowOff>97367</xdr:rowOff>
    </xdr:to>
    <xdr:graphicFrame macro="">
      <xdr:nvGraphicFramePr>
        <xdr:cNvPr id="5" name="Chart 4">
          <a:extLst>
            <a:ext uri="{FF2B5EF4-FFF2-40B4-BE49-F238E27FC236}">
              <a16:creationId xmlns:a16="http://schemas.microsoft.com/office/drawing/2014/main" id="{00000000-0008-0000-0A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X128"/>
  <sheetViews>
    <sheetView zoomScale="130" zoomScaleNormal="130" workbookViewId="0">
      <selection activeCell="G4" sqref="G4"/>
    </sheetView>
  </sheetViews>
  <sheetFormatPr baseColWidth="10" defaultColWidth="10.83203125" defaultRowHeight="16" x14ac:dyDescent="0.2"/>
  <cols>
    <col min="1" max="1" width="10.83203125" style="2"/>
    <col min="2" max="2" width="11.6640625" style="2" bestFit="1" customWidth="1"/>
    <col min="3" max="4" width="10.83203125" style="2"/>
    <col min="5" max="5" width="8" style="1" bestFit="1" customWidth="1"/>
    <col min="6" max="6" width="11.83203125" style="2" customWidth="1"/>
    <col min="7" max="7" width="116.5" style="1" customWidth="1"/>
    <col min="8" max="8" width="10.33203125" style="2" bestFit="1" customWidth="1"/>
    <col min="9" max="9" width="22.1640625" style="1" customWidth="1"/>
    <col min="10" max="10" width="13.33203125" style="2" customWidth="1"/>
    <col min="11" max="11" width="71.6640625" style="1" customWidth="1"/>
    <col min="12" max="12" width="10.33203125" style="2" bestFit="1" customWidth="1"/>
    <col min="13" max="13" width="35.1640625" style="30" bestFit="1" customWidth="1"/>
    <col min="14" max="14" width="11.6640625" style="2" customWidth="1"/>
    <col min="15" max="15" width="71.6640625" style="1" customWidth="1"/>
    <col min="16" max="16" width="10.33203125" style="2" bestFit="1" customWidth="1"/>
    <col min="17" max="17" width="35.1640625" style="1" bestFit="1" customWidth="1"/>
    <col min="18" max="18" width="13.6640625" style="2" customWidth="1"/>
    <col min="19" max="19" width="46.5" style="1" customWidth="1"/>
    <col min="20" max="20" width="10.33203125" style="2" bestFit="1" customWidth="1"/>
    <col min="21" max="21" width="35.1640625" style="1" bestFit="1" customWidth="1"/>
    <col min="22" max="22" width="13.1640625" style="2" customWidth="1"/>
    <col min="23" max="23" width="57.1640625" style="1" customWidth="1"/>
    <col min="24" max="24" width="10.33203125" style="2" bestFit="1" customWidth="1"/>
    <col min="25" max="25" width="35.1640625" style="1" bestFit="1" customWidth="1"/>
    <col min="26" max="26" width="11.1640625" style="2" customWidth="1"/>
    <col min="27" max="27" width="59.6640625" style="1" customWidth="1"/>
    <col min="28" max="28" width="10.33203125" style="2" bestFit="1" customWidth="1"/>
    <col min="29" max="29" width="26.1640625" style="1" customWidth="1"/>
    <col min="30" max="30" width="12" style="2" customWidth="1"/>
    <col min="31" max="31" width="100.5" style="1" customWidth="1"/>
    <col min="32" max="32" width="10.33203125" style="2" bestFit="1" customWidth="1"/>
    <col min="33" max="33" width="35.1640625" style="1" bestFit="1" customWidth="1"/>
    <col min="34" max="34" width="12" style="2" customWidth="1"/>
    <col min="35" max="35" width="46.1640625" style="1" customWidth="1"/>
    <col min="36" max="36" width="10.33203125" style="2" bestFit="1" customWidth="1"/>
    <col min="37" max="37" width="35.1640625" style="1" bestFit="1" customWidth="1"/>
    <col min="38" max="38" width="12.33203125" style="2" customWidth="1"/>
    <col min="39" max="39" width="81.1640625" style="1" customWidth="1"/>
    <col min="40" max="40" width="10.33203125" style="2" bestFit="1" customWidth="1"/>
    <col min="41" max="41" width="35.1640625" style="1" bestFit="1" customWidth="1"/>
    <col min="42" max="42" width="12" style="2" customWidth="1"/>
    <col min="43" max="43" width="64" style="1" customWidth="1"/>
    <col min="44" max="44" width="10.33203125" style="2" bestFit="1" customWidth="1"/>
    <col min="45" max="45" width="35.1640625" style="1" bestFit="1" customWidth="1"/>
    <col min="46" max="46" width="10.83203125" style="2" customWidth="1"/>
    <col min="47" max="47" width="46.83203125" style="1" customWidth="1"/>
    <col min="48" max="48" width="10.33203125" style="2" bestFit="1" customWidth="1"/>
    <col min="49" max="49" width="35.1640625" style="1" bestFit="1" customWidth="1"/>
    <col min="50" max="16384" width="10.83203125" style="1"/>
  </cols>
  <sheetData>
    <row r="1" spans="1:49" ht="8" customHeight="1" x14ac:dyDescent="0.2">
      <c r="Y1" s="14"/>
      <c r="AI1" s="13"/>
    </row>
    <row r="2" spans="1:49" ht="29" x14ac:dyDescent="0.2">
      <c r="A2" s="98" t="s">
        <v>1864</v>
      </c>
      <c r="B2" s="98"/>
      <c r="C2" s="98"/>
      <c r="D2" s="98"/>
      <c r="F2" s="42"/>
      <c r="G2" s="42" t="s">
        <v>1865</v>
      </c>
      <c r="H2" s="37"/>
      <c r="I2" s="98" t="s">
        <v>1865</v>
      </c>
      <c r="J2" s="98"/>
      <c r="K2" s="98"/>
      <c r="L2" s="98"/>
      <c r="M2" s="98" t="s">
        <v>1865</v>
      </c>
      <c r="N2" s="98"/>
      <c r="O2" s="98"/>
      <c r="P2" s="37"/>
      <c r="Q2" s="98" t="s">
        <v>1865</v>
      </c>
      <c r="R2" s="98"/>
      <c r="S2" s="98"/>
      <c r="T2" s="37"/>
      <c r="U2" s="98" t="s">
        <v>1865</v>
      </c>
      <c r="V2" s="98"/>
      <c r="W2" s="98"/>
      <c r="X2" s="37"/>
      <c r="Y2" s="98" t="s">
        <v>1865</v>
      </c>
      <c r="Z2" s="98"/>
      <c r="AA2" s="98"/>
      <c r="AB2" s="37"/>
      <c r="AC2" s="98" t="s">
        <v>1865</v>
      </c>
      <c r="AD2" s="98"/>
      <c r="AE2" s="98"/>
      <c r="AF2" s="40"/>
      <c r="AG2" s="98" t="s">
        <v>1865</v>
      </c>
      <c r="AH2" s="98"/>
      <c r="AI2" s="98"/>
      <c r="AJ2" s="37"/>
      <c r="AK2" s="98" t="s">
        <v>1865</v>
      </c>
      <c r="AL2" s="98"/>
      <c r="AM2" s="98"/>
      <c r="AN2" s="40"/>
      <c r="AO2" s="98" t="s">
        <v>1865</v>
      </c>
      <c r="AP2" s="98"/>
      <c r="AQ2" s="98"/>
      <c r="AR2" s="37"/>
      <c r="AU2" s="98" t="s">
        <v>1865</v>
      </c>
      <c r="AV2" s="98"/>
      <c r="AW2" s="98"/>
    </row>
    <row r="3" spans="1:49" ht="8" customHeight="1" x14ac:dyDescent="0.2">
      <c r="E3" s="2"/>
    </row>
    <row r="4" spans="1:49" ht="64" x14ac:dyDescent="0.2">
      <c r="A4" s="2" t="s">
        <v>1862</v>
      </c>
      <c r="B4" s="2" t="s">
        <v>879</v>
      </c>
      <c r="C4" s="2" t="s">
        <v>590</v>
      </c>
      <c r="D4" s="48" t="s">
        <v>576</v>
      </c>
      <c r="E4" s="2" t="s">
        <v>617</v>
      </c>
      <c r="F4" s="2" t="str">
        <f>'Original data'!AA3</f>
        <v>Timing - Envío de página</v>
      </c>
      <c r="G4" s="7" t="s">
        <v>592</v>
      </c>
      <c r="H4" s="8" t="s">
        <v>618</v>
      </c>
      <c r="I4" s="1" t="str">
        <f>'Original data'!AF3</f>
        <v>Artefacto(s) donde encontró la respuesta:</v>
      </c>
      <c r="J4" s="2" t="str">
        <f>'Original data'!AI3</f>
        <v>Timing - Envío de página</v>
      </c>
      <c r="K4" s="7" t="s">
        <v>596</v>
      </c>
      <c r="L4" s="8" t="s">
        <v>618</v>
      </c>
      <c r="M4" s="2" t="str">
        <f>'Original data'!AL3</f>
        <v>Artefacto(s) donde encontró la respuesta:</v>
      </c>
      <c r="N4" s="2" t="str">
        <f>'Original data'!AO3</f>
        <v>Timing - Envío de página</v>
      </c>
      <c r="O4" s="7" t="s">
        <v>598</v>
      </c>
      <c r="P4" s="8" t="s">
        <v>618</v>
      </c>
      <c r="Q4" s="1" t="str">
        <f>'Original data'!AR3</f>
        <v>Artefacto(s) donde encontró la respuesta:</v>
      </c>
      <c r="R4" s="2" t="str">
        <f>'Original data'!AU3</f>
        <v>Timing - Envío de página</v>
      </c>
      <c r="S4" s="11" t="s">
        <v>600</v>
      </c>
      <c r="T4" s="8" t="s">
        <v>618</v>
      </c>
      <c r="U4" s="1" t="str">
        <f>'Original data'!AY3</f>
        <v>Artefacto(s) donde encontró la respuesta:</v>
      </c>
      <c r="V4" s="2" t="str">
        <f>'Original data'!BB3</f>
        <v>Timing - Envío de página</v>
      </c>
      <c r="W4" s="15" t="s">
        <v>602</v>
      </c>
      <c r="X4" s="8" t="s">
        <v>618</v>
      </c>
      <c r="Y4" s="1" t="str">
        <f>'Original data'!BE3</f>
        <v>Artefacto(s) donde encontró la respuesta:</v>
      </c>
      <c r="Z4" s="2" t="str">
        <f>'Original data'!BH3</f>
        <v>Timing - Envío de página</v>
      </c>
      <c r="AA4" s="15" t="s">
        <v>604</v>
      </c>
      <c r="AB4" s="8" t="s">
        <v>618</v>
      </c>
      <c r="AC4" s="1" t="str">
        <f>'Original data'!BK3</f>
        <v>Artefacto(s) donde encontró la respuesta:</v>
      </c>
      <c r="AD4" s="2" t="str">
        <f>'Original data'!BN3</f>
        <v>Timing - Envío de página</v>
      </c>
      <c r="AE4" s="34" t="s">
        <v>606</v>
      </c>
      <c r="AF4" s="8" t="s">
        <v>618</v>
      </c>
      <c r="AG4" s="1" t="str">
        <f>'Original data'!BQ3</f>
        <v>Artefacto(s) donde encontró la respuesta:</v>
      </c>
      <c r="AH4" s="2" t="str">
        <f>'Original data'!BT3</f>
        <v>Timing - Envío de página</v>
      </c>
      <c r="AI4" s="11" t="s">
        <v>608</v>
      </c>
      <c r="AJ4" s="8" t="s">
        <v>618</v>
      </c>
      <c r="AK4" s="1" t="str">
        <f>'Original data'!BX3</f>
        <v>Artefacto(s) donde encontró la respuesta:</v>
      </c>
      <c r="AL4" s="2" t="str">
        <f>'Original data'!CA3</f>
        <v>Timing - Envío de página</v>
      </c>
      <c r="AM4" s="11" t="s">
        <v>610</v>
      </c>
      <c r="AN4" s="8" t="s">
        <v>618</v>
      </c>
      <c r="AO4" s="1" t="str">
        <f>'Original data'!CF3</f>
        <v>Artefacto(s) donde encontró la respuesta:</v>
      </c>
      <c r="AP4" s="2" t="str">
        <f>'Original data'!CI3</f>
        <v>Timing - Envío de página</v>
      </c>
      <c r="AQ4" s="11" t="s">
        <v>612</v>
      </c>
      <c r="AR4" s="8" t="s">
        <v>618</v>
      </c>
      <c r="AS4" s="1" t="str">
        <f>'Original data'!CM3</f>
        <v>Artefacto(s) donde encontró la respuesta:</v>
      </c>
      <c r="AT4" s="2" t="str">
        <f>'Original data'!CP3</f>
        <v>Timing - Envío de página</v>
      </c>
      <c r="AU4" s="11" t="s">
        <v>614</v>
      </c>
      <c r="AV4" s="8" t="s">
        <v>618</v>
      </c>
      <c r="AW4" s="1" t="str">
        <f>'Original data'!CU3</f>
        <v>Artefacto(s) donde encontró la respuesta:</v>
      </c>
    </row>
    <row r="5" spans="1:49" ht="48" x14ac:dyDescent="0.2">
      <c r="A5" s="2">
        <v>1</v>
      </c>
      <c r="B5" s="2" t="s">
        <v>765</v>
      </c>
      <c r="C5" s="2">
        <v>1</v>
      </c>
      <c r="D5" s="2">
        <f>'Original data'!A6</f>
        <v>2</v>
      </c>
      <c r="E5" s="1" t="str">
        <f>'Original data'!S6</f>
        <v>FB</v>
      </c>
      <c r="F5" s="2">
        <f>'Original data'!AA6</f>
        <v>117.414</v>
      </c>
      <c r="G5" s="9" t="str">
        <f>'Original data'!AE6</f>
        <v>Radicar una solicitud de préstamo donde previamente buscaron toda la información pertinente para radicar de dicho formulario en la pagina web como se presenta en el diagrama de BPMN que solicitan escanear.</v>
      </c>
      <c r="H5" s="10">
        <v>3</v>
      </c>
      <c r="I5" s="1" t="str">
        <f>'Original data'!AF6</f>
        <v>BPMN, Documento pdf</v>
      </c>
      <c r="J5" s="2">
        <f>'Original data'!AI6</f>
        <v>147.691</v>
      </c>
      <c r="K5" s="9" t="str">
        <f>'Original data'!AK6</f>
        <v>El analista de credito</v>
      </c>
      <c r="L5" s="10">
        <v>5</v>
      </c>
      <c r="M5" s="30" t="str">
        <f>'Original data'!AL6</f>
        <v>FMSG-Caso de Estudio.pdf, modelo BPMN</v>
      </c>
      <c r="N5" s="2">
        <f>'Original data'!AO6</f>
        <v>122.217</v>
      </c>
      <c r="O5" s="9" t="str">
        <f>'Original data'!AQ6</f>
        <v>Pareja, Fundacion MSG, tal vez (vendedor y supernotariado)</v>
      </c>
      <c r="P5" s="10">
        <v>2</v>
      </c>
      <c r="Q5" s="30" t="str">
        <f>'Original data'!AR6</f>
        <v>FMSG-Caso de Estudio.pdf</v>
      </c>
      <c r="R5" s="2">
        <f>'Original data'!AU6</f>
        <v>53.4</v>
      </c>
      <c r="S5" s="9" t="str">
        <f>'Original data'!AW6</f>
        <v>Verdadero</v>
      </c>
      <c r="T5" s="10">
        <v>1</v>
      </c>
      <c r="U5" s="1" t="str">
        <f>'Original data'!AY6</f>
        <v>FMSG-Caso de Estudio.pdf, modelo BPMN</v>
      </c>
      <c r="V5" s="2">
        <f>'Original data'!BB6</f>
        <v>182.99799999999999</v>
      </c>
      <c r="W5" s="9" t="str">
        <f>'Original data'!BD6</f>
        <v>Se registran los resultados y si es de carácter positivo(se actualizaran fondos) e informara para iniciar los papeleos de carácter legal</v>
      </c>
      <c r="X5" s="10">
        <v>3</v>
      </c>
      <c r="Y5" s="1" t="str">
        <f>'Original data'!BE6</f>
        <v>Modelo BPMN</v>
      </c>
      <c r="Z5" s="2">
        <f>'Original data'!BH6</f>
        <v>164.05500000000001</v>
      </c>
      <c r="AA5" s="9" t="str">
        <f>'Original data'!BJ6</f>
        <v>Aprobada e instrucciones de legalizacion Rechazada y razones Error en soportes Anulacion</v>
      </c>
      <c r="AB5" s="10">
        <v>5</v>
      </c>
      <c r="AC5" s="1" t="str">
        <f>'Original data'!BK6</f>
        <v>Modelo BPMN</v>
      </c>
      <c r="AD5" s="2">
        <f>'Original data'!BN6</f>
        <v>319.714</v>
      </c>
      <c r="AE5" s="35" t="str">
        <f>'Original data'!BP6</f>
        <v>Se actualizaran datos de fondos disponibles en caso de ser aprobado y también se comenzara la solicitud de cuota fija de cobro y luego el reporte de aceptación e inicio de instrucciones de legalización. En caso de negarlo se reporta las razones de dicha respuesta</v>
      </c>
      <c r="AF5" s="10">
        <v>4</v>
      </c>
      <c r="AG5" s="1" t="str">
        <f>'Original data'!BQ6</f>
        <v>FMSG-Caso de Estudio.pdf, modelo BPMN</v>
      </c>
      <c r="AH5" s="2">
        <f>'Original data'!BT6</f>
        <v>10.366</v>
      </c>
      <c r="AI5" s="9" t="str">
        <f>'Original data'!BV6</f>
        <v>15 días</v>
      </c>
      <c r="AJ5" s="10">
        <v>5</v>
      </c>
      <c r="AK5" s="1" t="str">
        <f>'Original data'!BX6</f>
        <v>FMSG-Caso de Estudio.pdf</v>
      </c>
      <c r="AL5" s="2">
        <f>'Original data'!CA6</f>
        <v>38.256999999999998</v>
      </c>
      <c r="AM5" s="9" t="str">
        <f>'Original data'!CD6</f>
        <v>Se actualizaran los datos de los fondos disponibles</v>
      </c>
      <c r="AN5" s="10">
        <v>5</v>
      </c>
      <c r="AO5" s="1" t="str">
        <f>'Original data'!CF6</f>
        <v>Modelo BPMN</v>
      </c>
      <c r="AP5" s="2">
        <f>'Original data'!CI6</f>
        <v>54.744</v>
      </c>
      <c r="AQ5" s="32" t="str">
        <f>'Original data'!CK6</f>
        <v>Verdadero</v>
      </c>
      <c r="AR5" s="10">
        <v>1</v>
      </c>
      <c r="AS5" s="1" t="str">
        <f>'Original data'!CM6</f>
        <v>Modelo BPMN</v>
      </c>
      <c r="AT5" s="2">
        <f>'Original data'!CP6</f>
        <v>38.026000000000003</v>
      </c>
      <c r="AU5" s="9" t="str">
        <f>'Original data'!CR6</f>
        <v>La pareja,El sistema</v>
      </c>
      <c r="AV5" s="10">
        <v>2</v>
      </c>
      <c r="AW5" s="1" t="str">
        <f>'Original data'!CU6</f>
        <v>Modelo BPMN</v>
      </c>
    </row>
    <row r="6" spans="1:49" ht="96" x14ac:dyDescent="0.2">
      <c r="A6" s="2">
        <v>2</v>
      </c>
      <c r="B6" s="2" t="s">
        <v>765</v>
      </c>
      <c r="C6" s="2">
        <v>2</v>
      </c>
      <c r="D6" s="2">
        <f>'Original data'!A11</f>
        <v>7</v>
      </c>
      <c r="E6" s="1" t="str">
        <f>'Original data'!S11</f>
        <v>FB</v>
      </c>
      <c r="F6" s="2">
        <f>'Original data'!AA11</f>
        <v>205.00299999999999</v>
      </c>
      <c r="G6" s="9" t="str">
        <f>'Original data'!AE11</f>
        <v>para enviar la solicitud de crédito, que es la primera parte del proceso, la pareja debe llenar un formulario, recopilar los soportes y escanear los documentos para luego enviarlos al analista de crédito.</v>
      </c>
      <c r="H6" s="10">
        <v>5</v>
      </c>
      <c r="I6" s="1" t="str">
        <f>'Original data'!AF11</f>
        <v>BPMN</v>
      </c>
      <c r="J6" s="2">
        <f>'Original data'!AI11</f>
        <v>75.819000000000003</v>
      </c>
      <c r="K6" s="9" t="str">
        <f>'Original data'!AK11</f>
        <v>Quien valida los soportes es el analista de crédito</v>
      </c>
      <c r="L6" s="10">
        <v>5</v>
      </c>
      <c r="M6" s="30" t="str">
        <f>'Original data'!AL11</f>
        <v>Caso de Estudio</v>
      </c>
      <c r="N6" s="2">
        <f>'Original data'!AO11</f>
        <v>152.06800000000001</v>
      </c>
      <c r="O6" s="9" t="str">
        <f>'Original data'!AQ11</f>
        <v>Los usuarios del sistema son matrimonios jóvenes que quieran adquirir vivienda propia, y cuyo matrimonio este entre 1 y 10 años, ambos empleados de tiempo completo y los otros requisitos descritos en el caso de estudio</v>
      </c>
      <c r="P6" s="10">
        <v>1</v>
      </c>
      <c r="Q6" s="30" t="str">
        <f>'Original data'!AR11</f>
        <v>Caso de estudio</v>
      </c>
      <c r="R6" s="2">
        <f>'Original data'!AU11</f>
        <v>62.328000000000003</v>
      </c>
      <c r="S6" s="9" t="str">
        <f>'Original data'!AW11</f>
        <v>Verdadero</v>
      </c>
      <c r="T6" s="10">
        <v>1</v>
      </c>
      <c r="U6" s="1" t="str">
        <f>'Original data'!AY11</f>
        <v>Caso de estudio</v>
      </c>
      <c r="V6" s="2">
        <f>'Original data'!BB11</f>
        <v>204.86099999999999</v>
      </c>
      <c r="W6" s="9" t="str">
        <f>'Original data'!BD11</f>
        <v>Una vez que es enviada al comité, se registra el resultado del comité, y entonces, si es negado, se le notifica a la pareja y finaliza el proceso, en caso de que sea aprobada, se actualizan que fondos hay disponibles y luego se le notifica la aprobación a la pareja también.</v>
      </c>
      <c r="X6" s="10">
        <v>5</v>
      </c>
      <c r="Y6" s="1" t="str">
        <f>'Original data'!BE11</f>
        <v>BPMN</v>
      </c>
      <c r="Z6" s="2">
        <f>'Original data'!BH11</f>
        <v>271.95299999999997</v>
      </c>
      <c r="AA6" s="9" t="str">
        <f>'Original data'!BJ11</f>
        <v>'- Si el formulario contiene errores y no se envía una corrección después de 15 días, el proceso finaliza - Si el formulario no contiene errores pero no es aprobado por el comité, se notifica y finaliza el proceso. - Si el formulario no contiene errores y es aprobado por el comité, se actualizan los fondos y se notifica la aprobación. El proceso finaliza</v>
      </c>
      <c r="AB6" s="10">
        <v>3</v>
      </c>
      <c r="AC6" s="1" t="str">
        <f>'Original data'!BK11</f>
        <v>BPMN</v>
      </c>
      <c r="AD6" s="2">
        <f>'Original data'!BN11</f>
        <v>161.452</v>
      </c>
      <c r="AE6" s="35" t="str">
        <f>'Original data'!BP11</f>
        <v>Luego de que se estudia la solicitud, se registra si es negado o aprobado, en el primer caso se notifica a la pareja y finaliza el proceso. En el segundo caso, se actualizan los fondos disponibles y se notifica la respuesta a la pareja.</v>
      </c>
      <c r="AF6" s="10">
        <v>5</v>
      </c>
      <c r="AG6" s="1" t="str">
        <f>'Original data'!BQ11</f>
        <v>BPMN</v>
      </c>
      <c r="AH6" s="2">
        <f>'Original data'!BT11</f>
        <v>14.208</v>
      </c>
      <c r="AI6" s="9" t="str">
        <f>'Original data'!BV11</f>
        <v>15 días</v>
      </c>
      <c r="AJ6" s="10">
        <v>5</v>
      </c>
      <c r="AK6" s="1" t="str">
        <f>'Original data'!BX11</f>
        <v>BPMN</v>
      </c>
      <c r="AL6" s="2">
        <f>'Original data'!CA11</f>
        <v>123.955</v>
      </c>
      <c r="AM6" s="9" t="str">
        <f>'Original data'!CD11</f>
        <v>Si, ya que solo se revisan los fondos si la solicitud es aprobada, de otra manera no se toman en cuenta los fondos.</v>
      </c>
      <c r="AN6" s="10">
        <v>1</v>
      </c>
      <c r="AO6" s="1" t="str">
        <f>'Original data'!CF11</f>
        <v>BPMN</v>
      </c>
      <c r="AP6" s="2">
        <f>'Original data'!CI11</f>
        <v>39.292000000000002</v>
      </c>
      <c r="AQ6" s="32" t="str">
        <f>'Original data'!CK11</f>
        <v>Falso</v>
      </c>
      <c r="AR6" s="10">
        <v>5</v>
      </c>
      <c r="AS6" s="1" t="str">
        <f>'Original data'!CM11</f>
        <v>BPMN</v>
      </c>
      <c r="AT6" s="2">
        <f>'Original data'!CP11</f>
        <v>76.561000000000007</v>
      </c>
      <c r="AU6" s="9" t="str">
        <f>'Original data'!CR11</f>
        <v>La pareja,El sistema</v>
      </c>
      <c r="AV6" s="10">
        <v>2</v>
      </c>
      <c r="AW6" s="1" t="str">
        <f>'Original data'!CU11</f>
        <v>BPMN</v>
      </c>
    </row>
    <row r="7" spans="1:49" ht="80" hidden="1" x14ac:dyDescent="0.2">
      <c r="A7" s="2">
        <v>3</v>
      </c>
      <c r="B7" s="2" t="s">
        <v>765</v>
      </c>
      <c r="C7" s="2">
        <v>3</v>
      </c>
      <c r="D7" s="2">
        <f>'Original data'!A13</f>
        <v>9</v>
      </c>
      <c r="E7" s="1" t="str">
        <f>'Original data'!S13</f>
        <v>FB</v>
      </c>
      <c r="F7" s="2">
        <f>'Original data'!AA13</f>
        <v>109.878</v>
      </c>
      <c r="G7" s="9" t="str">
        <f>'Original data'!AE13</f>
        <v>Recopilar soportes, Escanear y adjuntar y diligenciar formulario. Luego se envía.  Se ve más claramente en el BPMN, pero está en los dos.</v>
      </c>
      <c r="H7" s="10">
        <v>5</v>
      </c>
      <c r="I7" s="1" t="str">
        <f>'Original data'!AF13</f>
        <v>Caso de estudio, BPMN</v>
      </c>
      <c r="J7" s="2">
        <f>'Original data'!AI13</f>
        <v>91.903999999999996</v>
      </c>
      <c r="K7" s="9" t="str">
        <f>'Original data'!AK13</f>
        <v>El analista de crédito se ve en BPMN.  En el caso de estudio se lee analista de crédito y al comité de crédito, que se podría modelar como otro ente aparte.</v>
      </c>
      <c r="L7" s="10">
        <v>2</v>
      </c>
      <c r="M7" s="30" t="str">
        <f>'Original data'!AL13</f>
        <v>Caso de estudio, BPMN</v>
      </c>
      <c r="N7" s="2">
        <f>'Original data'!AO13</f>
        <v>22.760999999999999</v>
      </c>
      <c r="O7" s="9" t="str">
        <f>'Original data'!AQ13</f>
        <v>La pareja  El analista (Quizá el comité)</v>
      </c>
      <c r="P7" s="10">
        <v>3</v>
      </c>
      <c r="Q7" s="30" t="str">
        <f>'Original data'!AR13</f>
        <v>BPMN</v>
      </c>
      <c r="R7" s="2">
        <f>'Original data'!AU13</f>
        <v>44.747</v>
      </c>
      <c r="S7" s="9" t="str">
        <f>'Original data'!AW13</f>
        <v>Falso</v>
      </c>
      <c r="T7" s="10">
        <v>5</v>
      </c>
      <c r="U7" s="1" t="str">
        <f>'Original data'!AY13</f>
        <v>BPMN</v>
      </c>
      <c r="V7" s="2">
        <f>'Original data'!BB13</f>
        <v>113.968</v>
      </c>
      <c r="W7" s="9" t="str">
        <f>'Original data'!BD13</f>
        <v>Una vez enviado al comité, se espera que llegue la respuesta del comité y si es satisfactoria se actualizan los fondos disponibles de la pareja y se le notifica las instrucciones para legalizar.  Si no es satisfactoria, se notifica a la pareja que la solicitud es rechazada y su razón.</v>
      </c>
      <c r="X7" s="10">
        <v>5</v>
      </c>
      <c r="Y7" s="1" t="str">
        <f>'Original data'!BE13</f>
        <v>BPMN</v>
      </c>
      <c r="Z7" s="2">
        <f>'Original data'!BH13</f>
        <v>126.955</v>
      </c>
      <c r="AA7" s="9" t="str">
        <f>'Original data'!BJ13</f>
        <v>1. Solicitud Anulada. Cuando se pasan de 15 días sin corregir los errores (el caso de estudio la llama eliminada). 2. Rechazada. Cuando el comité decide que no es una petición válida. 3. Aprobada. Cuando el comité decide que Sí es una petición válida y envía las instrucciones para legalizar la solicitud.</v>
      </c>
      <c r="AB7" s="10">
        <v>4</v>
      </c>
      <c r="AC7" s="1" t="str">
        <f>'Original data'!BK13</f>
        <v>BPMN, Caso de estudio</v>
      </c>
      <c r="AD7" s="2">
        <f>'Original data'!BN13</f>
        <v>82.231999999999999</v>
      </c>
      <c r="AE7" s="35" t="str">
        <f>'Original data'!BP13</f>
        <v>Se registra el resultado del comité. Si es aprobado, se actualizan los fondos y se envía unas instrucciones de legalización. Si no es aprobado, se notifica a la pareja la razón por la cual no es aprobado.</v>
      </c>
      <c r="AF7" s="10">
        <v>5</v>
      </c>
      <c r="AG7" s="1" t="str">
        <f>'Original data'!BQ13</f>
        <v>BPMN</v>
      </c>
      <c r="AH7" s="2">
        <f>'Original data'!BT13</f>
        <v>14.784000000000001</v>
      </c>
      <c r="AI7" s="9" t="str">
        <f>'Original data'!BV13</f>
        <v>15 días</v>
      </c>
      <c r="AJ7" s="10">
        <v>5</v>
      </c>
      <c r="AK7" s="1" t="str">
        <f>'Original data'!BX13</f>
        <v>BPMN, Caso de estudio</v>
      </c>
      <c r="AL7" s="2">
        <f>'Original data'!CA13</f>
        <v>95.257000000000005</v>
      </c>
      <c r="AM7" s="9" t="str">
        <f>'Original data'!CD13</f>
        <v>Sí, ya que la fundación debe revisar las fondos para poder dar el crédito.</v>
      </c>
      <c r="AN7" s="10">
        <v>1</v>
      </c>
      <c r="AO7" s="1" t="str">
        <f>'Original data'!CF13</f>
        <v>Caso de estudio. Párrafo 3</v>
      </c>
      <c r="AP7" s="2">
        <f>'Original data'!CI13</f>
        <v>80.8</v>
      </c>
      <c r="AQ7" s="32" t="str">
        <f>'Original data'!CK13</f>
        <v>Falso</v>
      </c>
      <c r="AR7" s="10">
        <v>5</v>
      </c>
      <c r="AS7" s="1" t="str">
        <f>'Original data'!CM13</f>
        <v>BPMN</v>
      </c>
      <c r="AT7" s="2">
        <f>'Original data'!CP13</f>
        <v>9.4860000000000007</v>
      </c>
      <c r="AU7" s="9" t="str">
        <f>'Original data'!CR13</f>
        <v>El analista de crédito,El comité de crédito</v>
      </c>
      <c r="AV7" s="10">
        <v>1</v>
      </c>
      <c r="AW7" s="1" t="str">
        <f>'Original data'!CU13</f>
        <v>BPMN</v>
      </c>
    </row>
    <row r="8" spans="1:49" ht="64" x14ac:dyDescent="0.2">
      <c r="A8" s="2">
        <v>4</v>
      </c>
      <c r="B8" s="2" t="s">
        <v>766</v>
      </c>
      <c r="C8" s="2">
        <v>1</v>
      </c>
      <c r="D8" s="2">
        <v>8</v>
      </c>
      <c r="E8" s="1" t="s">
        <v>307</v>
      </c>
      <c r="F8" s="2">
        <v>295.69600000000003</v>
      </c>
      <c r="G8" s="9" t="s">
        <v>679</v>
      </c>
      <c r="H8" s="10">
        <v>4</v>
      </c>
      <c r="I8" s="1" t="s">
        <v>688</v>
      </c>
      <c r="J8" s="2">
        <v>180.30699999999999</v>
      </c>
      <c r="K8" s="9" t="s">
        <v>541</v>
      </c>
      <c r="L8" s="10">
        <v>5</v>
      </c>
      <c r="M8" s="30" t="s">
        <v>285</v>
      </c>
      <c r="N8" s="2">
        <v>286.20999999999998</v>
      </c>
      <c r="O8" s="9" t="s">
        <v>699</v>
      </c>
      <c r="P8" s="10">
        <v>3</v>
      </c>
      <c r="Q8" s="30" t="s">
        <v>700</v>
      </c>
      <c r="R8" s="1">
        <v>99.21</v>
      </c>
      <c r="S8" s="31" t="s">
        <v>334</v>
      </c>
      <c r="T8" s="10">
        <v>5</v>
      </c>
      <c r="U8" s="30" t="s">
        <v>285</v>
      </c>
      <c r="V8" s="1">
        <v>131.15700000000001</v>
      </c>
      <c r="W8" s="9" t="s">
        <v>701</v>
      </c>
      <c r="X8" s="10">
        <v>4</v>
      </c>
      <c r="Y8" s="2" t="s">
        <v>702</v>
      </c>
      <c r="Z8" s="2">
        <v>67.814999999999998</v>
      </c>
      <c r="AA8" s="32" t="s">
        <v>703</v>
      </c>
      <c r="AB8" s="10">
        <v>2</v>
      </c>
      <c r="AC8" s="1" t="s">
        <v>293</v>
      </c>
      <c r="AD8" s="2">
        <v>63.527000000000001</v>
      </c>
      <c r="AE8" s="35" t="s">
        <v>704</v>
      </c>
      <c r="AF8" s="10">
        <v>1</v>
      </c>
      <c r="AG8" s="30" t="s">
        <v>705</v>
      </c>
      <c r="AH8" s="1">
        <v>56.32</v>
      </c>
      <c r="AI8" s="32" t="s">
        <v>319</v>
      </c>
      <c r="AJ8" s="10">
        <v>5</v>
      </c>
      <c r="AK8" s="30" t="s">
        <v>706</v>
      </c>
      <c r="AL8" s="2">
        <v>86.992999999999995</v>
      </c>
      <c r="AM8" s="9" t="s">
        <v>707</v>
      </c>
      <c r="AN8" s="10">
        <v>1</v>
      </c>
      <c r="AO8" s="1" t="s">
        <v>689</v>
      </c>
      <c r="AP8" s="2">
        <v>27.748999999999999</v>
      </c>
      <c r="AQ8" s="32" t="s">
        <v>315</v>
      </c>
      <c r="AR8" s="10">
        <v>1</v>
      </c>
      <c r="AS8" s="1" t="s">
        <v>293</v>
      </c>
      <c r="AT8" s="2">
        <v>24.277999999999999</v>
      </c>
      <c r="AU8" s="9" t="s">
        <v>708</v>
      </c>
      <c r="AV8" s="10">
        <v>1</v>
      </c>
      <c r="AW8" s="30" t="s">
        <v>293</v>
      </c>
    </row>
    <row r="9" spans="1:49" ht="32" x14ac:dyDescent="0.2">
      <c r="A9" s="2">
        <v>5</v>
      </c>
      <c r="B9" s="2" t="s">
        <v>766</v>
      </c>
      <c r="C9" s="2">
        <v>2</v>
      </c>
      <c r="D9" s="2">
        <v>11</v>
      </c>
      <c r="E9" s="1" t="s">
        <v>307</v>
      </c>
      <c r="F9" s="2">
        <v>105.364</v>
      </c>
      <c r="G9" s="9" t="s">
        <v>680</v>
      </c>
      <c r="H9" s="10">
        <v>5</v>
      </c>
      <c r="I9" s="1" t="s">
        <v>293</v>
      </c>
      <c r="J9" s="2">
        <v>32.606000000000002</v>
      </c>
      <c r="K9" s="9" t="s">
        <v>311</v>
      </c>
      <c r="L9" s="10">
        <v>5</v>
      </c>
      <c r="M9" s="30" t="s">
        <v>709</v>
      </c>
      <c r="N9" s="2">
        <v>23.57</v>
      </c>
      <c r="O9" s="9" t="s">
        <v>710</v>
      </c>
      <c r="P9" s="10">
        <v>5</v>
      </c>
      <c r="Q9" s="30" t="s">
        <v>709</v>
      </c>
      <c r="R9" s="1">
        <v>34.869999999999997</v>
      </c>
      <c r="S9" s="31" t="s">
        <v>334</v>
      </c>
      <c r="T9" s="10">
        <v>5</v>
      </c>
      <c r="U9" s="30" t="s">
        <v>709</v>
      </c>
      <c r="V9" s="1">
        <v>80.290999999999997</v>
      </c>
      <c r="W9" s="9" t="s">
        <v>711</v>
      </c>
      <c r="X9" s="10">
        <v>5</v>
      </c>
      <c r="Y9" s="2" t="s">
        <v>709</v>
      </c>
      <c r="Z9" s="2">
        <v>32.728000000000002</v>
      </c>
      <c r="AA9" s="32" t="s">
        <v>712</v>
      </c>
      <c r="AB9" s="10">
        <v>3</v>
      </c>
      <c r="AC9" s="1" t="s">
        <v>709</v>
      </c>
      <c r="AD9" s="2">
        <v>119.28700000000001</v>
      </c>
      <c r="AE9" s="35" t="s">
        <v>713</v>
      </c>
      <c r="AF9" s="10">
        <v>2</v>
      </c>
      <c r="AG9" s="30" t="s">
        <v>714</v>
      </c>
      <c r="AH9" s="1">
        <v>4.9020000000000001</v>
      </c>
      <c r="AI9" s="32" t="s">
        <v>319</v>
      </c>
      <c r="AJ9" s="10">
        <v>5</v>
      </c>
      <c r="AK9" s="30" t="s">
        <v>709</v>
      </c>
      <c r="AL9" s="2">
        <v>25.327999999999999</v>
      </c>
      <c r="AM9" s="9" t="s">
        <v>715</v>
      </c>
      <c r="AN9" s="10">
        <v>1</v>
      </c>
      <c r="AO9" s="1" t="s">
        <v>716</v>
      </c>
      <c r="AP9" s="2">
        <v>14.202</v>
      </c>
      <c r="AQ9" s="32" t="s">
        <v>334</v>
      </c>
      <c r="AR9" s="10">
        <v>5</v>
      </c>
      <c r="AS9" s="1" t="s">
        <v>709</v>
      </c>
      <c r="AT9" s="2">
        <v>11.268000000000001</v>
      </c>
      <c r="AU9" s="9" t="s">
        <v>452</v>
      </c>
      <c r="AV9" s="10">
        <v>1</v>
      </c>
      <c r="AW9" s="30" t="s">
        <v>709</v>
      </c>
    </row>
    <row r="10" spans="1:49" ht="64" hidden="1" x14ac:dyDescent="0.2">
      <c r="A10" s="2">
        <v>6</v>
      </c>
      <c r="B10" s="2" t="s">
        <v>766</v>
      </c>
      <c r="C10" s="2">
        <v>3</v>
      </c>
      <c r="D10" s="2">
        <v>15</v>
      </c>
      <c r="E10" s="1" t="s">
        <v>307</v>
      </c>
      <c r="F10" s="2">
        <v>143.84299999999999</v>
      </c>
      <c r="G10" s="9" t="s">
        <v>681</v>
      </c>
      <c r="H10" s="10">
        <v>3</v>
      </c>
      <c r="I10" s="1" t="s">
        <v>689</v>
      </c>
      <c r="J10" s="2">
        <v>61.917999999999999</v>
      </c>
      <c r="K10" s="9" t="s">
        <v>690</v>
      </c>
      <c r="L10" s="10">
        <v>2</v>
      </c>
      <c r="M10" s="30" t="s">
        <v>293</v>
      </c>
      <c r="N10" s="2">
        <v>44.258000000000003</v>
      </c>
      <c r="O10" s="9" t="s">
        <v>717</v>
      </c>
      <c r="P10" s="10">
        <v>5</v>
      </c>
      <c r="Q10" s="30" t="s">
        <v>293</v>
      </c>
      <c r="R10" s="1">
        <v>28.474</v>
      </c>
      <c r="S10" s="31" t="s">
        <v>315</v>
      </c>
      <c r="T10" s="10">
        <v>1</v>
      </c>
      <c r="U10" s="30" t="s">
        <v>293</v>
      </c>
      <c r="V10" s="1">
        <v>59.012</v>
      </c>
      <c r="W10" s="9" t="s">
        <v>718</v>
      </c>
      <c r="X10" s="10">
        <v>1</v>
      </c>
      <c r="Y10" s="2" t="s">
        <v>689</v>
      </c>
      <c r="Z10" s="2">
        <v>27.446999999999999</v>
      </c>
      <c r="AA10" s="32" t="s">
        <v>719</v>
      </c>
      <c r="AB10" s="10">
        <v>3</v>
      </c>
      <c r="AC10" s="1" t="s">
        <v>293</v>
      </c>
      <c r="AD10" s="2">
        <v>63.162999999999997</v>
      </c>
      <c r="AE10" s="35" t="s">
        <v>720</v>
      </c>
      <c r="AF10" s="10">
        <v>1</v>
      </c>
      <c r="AG10" s="30" t="s">
        <v>689</v>
      </c>
      <c r="AH10" s="1">
        <v>16.503</v>
      </c>
      <c r="AI10" s="32" t="s">
        <v>319</v>
      </c>
      <c r="AJ10" s="10">
        <v>5</v>
      </c>
      <c r="AK10" s="30" t="s">
        <v>293</v>
      </c>
      <c r="AL10" s="2">
        <v>40.712000000000003</v>
      </c>
      <c r="AM10" s="9" t="s">
        <v>721</v>
      </c>
      <c r="AN10" s="10">
        <v>1</v>
      </c>
      <c r="AO10" s="1" t="s">
        <v>689</v>
      </c>
      <c r="AP10" s="2">
        <v>62.262</v>
      </c>
      <c r="AQ10" s="32" t="s">
        <v>334</v>
      </c>
      <c r="AR10" s="10">
        <v>5</v>
      </c>
      <c r="AS10" s="1" t="s">
        <v>293</v>
      </c>
      <c r="AT10" s="2">
        <v>19.158000000000001</v>
      </c>
      <c r="AU10" s="9" t="s">
        <v>708</v>
      </c>
      <c r="AV10" s="10">
        <v>1</v>
      </c>
      <c r="AW10" s="30" t="s">
        <v>293</v>
      </c>
    </row>
    <row r="11" spans="1:49" ht="160" hidden="1" x14ac:dyDescent="0.2">
      <c r="A11" s="2">
        <v>7</v>
      </c>
      <c r="B11" s="2" t="s">
        <v>973</v>
      </c>
      <c r="C11" s="2">
        <v>1</v>
      </c>
      <c r="D11" s="2">
        <v>6</v>
      </c>
      <c r="E11" s="1" t="s">
        <v>307</v>
      </c>
      <c r="F11" s="2">
        <v>330.59199999999998</v>
      </c>
      <c r="G11" s="9" t="s">
        <v>880</v>
      </c>
      <c r="H11" s="10">
        <v>2</v>
      </c>
      <c r="I11" s="1" t="s">
        <v>881</v>
      </c>
      <c r="J11" s="2">
        <v>57.289000000000001</v>
      </c>
      <c r="K11" s="9" t="s">
        <v>882</v>
      </c>
      <c r="L11" s="10">
        <v>1</v>
      </c>
      <c r="M11" s="30" t="s">
        <v>883</v>
      </c>
      <c r="N11" s="2">
        <v>100.366</v>
      </c>
      <c r="O11" s="9" t="s">
        <v>884</v>
      </c>
      <c r="P11" s="10">
        <v>2</v>
      </c>
      <c r="Q11" s="30" t="s">
        <v>885</v>
      </c>
      <c r="R11" s="1">
        <v>24.2</v>
      </c>
      <c r="S11" s="31" t="b">
        <v>1</v>
      </c>
      <c r="T11" s="10">
        <v>1</v>
      </c>
      <c r="U11" s="30" t="s">
        <v>886</v>
      </c>
      <c r="V11" s="1">
        <v>59.988999999999997</v>
      </c>
      <c r="W11" s="9" t="s">
        <v>887</v>
      </c>
      <c r="X11" s="10">
        <v>1</v>
      </c>
      <c r="Y11" s="30" t="s">
        <v>888</v>
      </c>
      <c r="Z11" s="2">
        <v>124.262</v>
      </c>
      <c r="AA11" s="31" t="s">
        <v>889</v>
      </c>
      <c r="AB11" s="10">
        <v>5</v>
      </c>
      <c r="AC11" s="1" t="s">
        <v>883</v>
      </c>
      <c r="AD11" s="2">
        <v>65.307000000000002</v>
      </c>
      <c r="AE11" s="35" t="s">
        <v>890</v>
      </c>
      <c r="AF11" s="10">
        <v>2</v>
      </c>
      <c r="AG11" s="30" t="s">
        <v>891</v>
      </c>
      <c r="AH11" s="1">
        <v>22.120999999999999</v>
      </c>
      <c r="AI11" s="31" t="s">
        <v>319</v>
      </c>
      <c r="AJ11" s="10">
        <v>5</v>
      </c>
      <c r="AK11" s="30" t="s">
        <v>886</v>
      </c>
      <c r="AL11" s="2">
        <v>38.155000000000001</v>
      </c>
      <c r="AM11" s="9" t="s">
        <v>966</v>
      </c>
      <c r="AN11" s="10">
        <v>2</v>
      </c>
      <c r="AO11" s="1" t="s">
        <v>886</v>
      </c>
      <c r="AP11" s="2">
        <v>27.891999999999999</v>
      </c>
      <c r="AQ11" s="9" t="b">
        <v>0</v>
      </c>
      <c r="AR11" s="10">
        <v>5</v>
      </c>
      <c r="AS11" s="1" t="s">
        <v>892</v>
      </c>
      <c r="AT11" s="2">
        <v>13.981</v>
      </c>
      <c r="AU11" s="9" t="s">
        <v>708</v>
      </c>
      <c r="AV11" s="10">
        <v>1</v>
      </c>
      <c r="AW11" s="30" t="s">
        <v>886</v>
      </c>
    </row>
    <row r="12" spans="1:49" ht="80" x14ac:dyDescent="0.2">
      <c r="A12" s="2">
        <v>8</v>
      </c>
      <c r="B12" s="2" t="s">
        <v>973</v>
      </c>
      <c r="C12" s="2">
        <v>2</v>
      </c>
      <c r="D12" s="2">
        <v>8</v>
      </c>
      <c r="E12" s="1" t="s">
        <v>307</v>
      </c>
      <c r="F12" s="2">
        <v>261.54599999999999</v>
      </c>
      <c r="G12" s="9" t="s">
        <v>893</v>
      </c>
      <c r="H12" s="10">
        <v>5</v>
      </c>
      <c r="I12" s="1" t="s">
        <v>894</v>
      </c>
      <c r="J12" s="2">
        <v>42.837000000000003</v>
      </c>
      <c r="K12" s="9" t="s">
        <v>458</v>
      </c>
      <c r="L12" s="10">
        <v>5</v>
      </c>
      <c r="M12" s="30" t="s">
        <v>285</v>
      </c>
      <c r="N12" s="2">
        <v>77.242999999999995</v>
      </c>
      <c r="O12" s="9" t="s">
        <v>895</v>
      </c>
      <c r="P12" s="10">
        <v>2</v>
      </c>
      <c r="Q12" s="30" t="s">
        <v>896</v>
      </c>
      <c r="R12" s="1">
        <v>100.58799999999999</v>
      </c>
      <c r="S12" s="31" t="b">
        <v>0</v>
      </c>
      <c r="T12" s="10">
        <v>5</v>
      </c>
      <c r="U12" s="30" t="s">
        <v>293</v>
      </c>
      <c r="V12" s="1">
        <v>209.98400000000001</v>
      </c>
      <c r="W12" s="9" t="s">
        <v>897</v>
      </c>
      <c r="X12" s="10">
        <v>5</v>
      </c>
      <c r="Y12" s="30" t="s">
        <v>293</v>
      </c>
      <c r="Z12" s="2">
        <v>144.57</v>
      </c>
      <c r="AA12" s="31" t="s">
        <v>898</v>
      </c>
      <c r="AB12" s="10">
        <v>3</v>
      </c>
      <c r="AC12" s="1" t="s">
        <v>293</v>
      </c>
      <c r="AD12" s="2">
        <v>97.070999999999998</v>
      </c>
      <c r="AE12" s="35" t="s">
        <v>899</v>
      </c>
      <c r="AF12" s="10">
        <v>4</v>
      </c>
      <c r="AG12" s="30" t="s">
        <v>293</v>
      </c>
      <c r="AH12" s="1">
        <v>57.561</v>
      </c>
      <c r="AI12" s="31" t="s">
        <v>319</v>
      </c>
      <c r="AJ12" s="10">
        <v>5</v>
      </c>
      <c r="AK12" s="30" t="s">
        <v>896</v>
      </c>
      <c r="AL12" s="2">
        <v>29.202000000000002</v>
      </c>
      <c r="AM12" s="9" t="s">
        <v>967</v>
      </c>
      <c r="AN12" s="10">
        <v>2</v>
      </c>
      <c r="AO12" s="1" t="s">
        <v>896</v>
      </c>
      <c r="AP12" s="2">
        <v>51.174999999999997</v>
      </c>
      <c r="AQ12" s="9" t="b">
        <v>1</v>
      </c>
      <c r="AR12" s="10">
        <v>1</v>
      </c>
      <c r="AS12" s="1" t="s">
        <v>900</v>
      </c>
      <c r="AT12" s="2">
        <v>60.61</v>
      </c>
      <c r="AU12" s="9" t="s">
        <v>452</v>
      </c>
      <c r="AV12" s="10">
        <v>1</v>
      </c>
      <c r="AW12" s="30" t="s">
        <v>293</v>
      </c>
    </row>
    <row r="13" spans="1:49" ht="80" x14ac:dyDescent="0.2">
      <c r="A13" s="2">
        <v>9</v>
      </c>
      <c r="B13" s="2" t="s">
        <v>1269</v>
      </c>
      <c r="C13" s="2">
        <v>1</v>
      </c>
      <c r="D13" s="2">
        <v>3</v>
      </c>
      <c r="E13" s="1" t="s">
        <v>307</v>
      </c>
      <c r="F13" s="2">
        <v>603.62599999999998</v>
      </c>
      <c r="G13" s="9" t="s">
        <v>1058</v>
      </c>
      <c r="H13" s="10">
        <v>5</v>
      </c>
      <c r="I13" s="1" t="s">
        <v>1067</v>
      </c>
      <c r="J13" s="2">
        <v>152.696</v>
      </c>
      <c r="K13" s="9" t="s">
        <v>1068</v>
      </c>
      <c r="L13" s="10">
        <v>5</v>
      </c>
      <c r="M13" s="30" t="s">
        <v>285</v>
      </c>
      <c r="N13" s="2">
        <v>267.87099999999998</v>
      </c>
      <c r="O13" s="9" t="s">
        <v>1078</v>
      </c>
      <c r="P13" s="10">
        <v>5</v>
      </c>
      <c r="Q13" s="30" t="s">
        <v>1090</v>
      </c>
      <c r="R13" s="1">
        <v>173.34</v>
      </c>
      <c r="S13" s="31" t="b">
        <v>0</v>
      </c>
      <c r="T13" s="10">
        <v>5</v>
      </c>
      <c r="U13" s="30" t="s">
        <v>1095</v>
      </c>
      <c r="V13" s="1">
        <v>512.61800000000005</v>
      </c>
      <c r="W13" s="9" t="s">
        <v>1096</v>
      </c>
      <c r="X13" s="10">
        <v>1</v>
      </c>
      <c r="Y13" s="30" t="s">
        <v>1108</v>
      </c>
      <c r="Z13" s="2">
        <v>253.60499999999999</v>
      </c>
      <c r="AA13" s="31" t="s">
        <v>1109</v>
      </c>
      <c r="AB13" s="10">
        <v>4</v>
      </c>
      <c r="AC13" s="1" t="s">
        <v>1120</v>
      </c>
      <c r="AD13" s="2">
        <v>218.18299999999999</v>
      </c>
      <c r="AE13" s="35" t="s">
        <v>1121</v>
      </c>
      <c r="AF13" s="10">
        <v>1</v>
      </c>
      <c r="AG13" s="30" t="s">
        <v>1132</v>
      </c>
      <c r="AH13" s="1">
        <v>101.92700000000001</v>
      </c>
      <c r="AI13" s="31" t="s">
        <v>319</v>
      </c>
      <c r="AJ13" s="10">
        <v>5</v>
      </c>
      <c r="AK13" s="30" t="s">
        <v>1135</v>
      </c>
      <c r="AL13" s="2">
        <v>169.149</v>
      </c>
      <c r="AM13" s="9" t="s">
        <v>1136</v>
      </c>
      <c r="AN13" s="10">
        <v>2</v>
      </c>
      <c r="AO13" s="1" t="s">
        <v>1135</v>
      </c>
      <c r="AP13" s="2">
        <v>77.055999999999997</v>
      </c>
      <c r="AQ13" s="9" t="b">
        <v>0</v>
      </c>
      <c r="AR13" s="10">
        <v>5</v>
      </c>
      <c r="AS13" s="1" t="s">
        <v>293</v>
      </c>
      <c r="AT13" s="2">
        <v>104.827</v>
      </c>
      <c r="AU13" s="9" t="s">
        <v>928</v>
      </c>
      <c r="AV13" s="10">
        <v>1</v>
      </c>
      <c r="AW13" s="4" t="s">
        <v>293</v>
      </c>
    </row>
    <row r="14" spans="1:49" ht="96" x14ac:dyDescent="0.2">
      <c r="A14" s="2">
        <v>10</v>
      </c>
      <c r="B14" s="2" t="s">
        <v>1269</v>
      </c>
      <c r="C14" s="2">
        <v>2</v>
      </c>
      <c r="D14" s="2">
        <v>6</v>
      </c>
      <c r="E14" s="1" t="s">
        <v>307</v>
      </c>
      <c r="F14" s="2">
        <v>235.84399999999999</v>
      </c>
      <c r="G14" s="9" t="s">
        <v>1059</v>
      </c>
      <c r="H14" s="10">
        <v>4</v>
      </c>
      <c r="I14" s="1" t="s">
        <v>1069</v>
      </c>
      <c r="J14" s="2">
        <v>202.821</v>
      </c>
      <c r="K14" s="9" t="s">
        <v>458</v>
      </c>
      <c r="L14" s="10">
        <v>5</v>
      </c>
      <c r="M14" s="30" t="s">
        <v>1079</v>
      </c>
      <c r="N14" s="2">
        <v>698.26400000000001</v>
      </c>
      <c r="O14" s="9" t="s">
        <v>635</v>
      </c>
      <c r="P14" s="10">
        <v>5</v>
      </c>
      <c r="Q14" s="30" t="s">
        <v>1091</v>
      </c>
      <c r="R14" s="1">
        <v>257.39499999999998</v>
      </c>
      <c r="S14" s="31" t="b">
        <v>0</v>
      </c>
      <c r="T14" s="10">
        <v>5</v>
      </c>
      <c r="U14" s="30" t="s">
        <v>1097</v>
      </c>
      <c r="V14" s="1">
        <v>367.95499999999998</v>
      </c>
      <c r="W14" s="9" t="s">
        <v>1098</v>
      </c>
      <c r="X14" s="10">
        <v>1</v>
      </c>
      <c r="Y14" s="30" t="s">
        <v>1110</v>
      </c>
      <c r="Z14" s="2">
        <v>158.042</v>
      </c>
      <c r="AA14" s="31" t="s">
        <v>1111</v>
      </c>
      <c r="AB14" s="10">
        <v>3</v>
      </c>
      <c r="AC14" s="1" t="s">
        <v>1122</v>
      </c>
      <c r="AD14" s="2">
        <v>163.59700000000001</v>
      </c>
      <c r="AE14" s="35" t="s">
        <v>1123</v>
      </c>
      <c r="AF14" s="10">
        <v>4</v>
      </c>
      <c r="AG14" s="30" t="s">
        <v>744</v>
      </c>
      <c r="AH14" s="1">
        <v>104.89100000000001</v>
      </c>
      <c r="AI14" s="31" t="s">
        <v>319</v>
      </c>
      <c r="AJ14" s="10">
        <v>5</v>
      </c>
      <c r="AK14" s="30" t="s">
        <v>1102</v>
      </c>
      <c r="AL14" s="2">
        <v>129.83500000000001</v>
      </c>
      <c r="AM14" s="9" t="s">
        <v>1137</v>
      </c>
      <c r="AN14" s="10">
        <v>2</v>
      </c>
      <c r="AO14" s="1" t="s">
        <v>291</v>
      </c>
      <c r="AP14" s="2">
        <v>85.513999999999996</v>
      </c>
      <c r="AQ14" s="9" t="b">
        <v>0</v>
      </c>
      <c r="AR14" s="10">
        <v>5</v>
      </c>
      <c r="AS14" s="1" t="s">
        <v>1102</v>
      </c>
      <c r="AT14" s="2">
        <v>75.055999999999997</v>
      </c>
      <c r="AU14" s="9" t="s">
        <v>708</v>
      </c>
      <c r="AV14" s="10">
        <v>1</v>
      </c>
      <c r="AW14" s="4" t="s">
        <v>1152</v>
      </c>
    </row>
    <row r="15" spans="1:49" ht="80" x14ac:dyDescent="0.2">
      <c r="A15" s="2">
        <v>11</v>
      </c>
      <c r="B15" s="2" t="s">
        <v>1269</v>
      </c>
      <c r="C15" s="2">
        <v>3</v>
      </c>
      <c r="D15" s="2">
        <v>9</v>
      </c>
      <c r="E15" s="1" t="s">
        <v>307</v>
      </c>
      <c r="F15" s="2">
        <v>620.11400000000003</v>
      </c>
      <c r="G15" s="9" t="s">
        <v>1060</v>
      </c>
      <c r="H15" s="10">
        <v>1</v>
      </c>
      <c r="I15" s="1" t="s">
        <v>900</v>
      </c>
      <c r="J15" s="2">
        <v>405.04399999999998</v>
      </c>
      <c r="K15" s="9" t="s">
        <v>1070</v>
      </c>
      <c r="L15" s="10">
        <v>5</v>
      </c>
      <c r="M15" s="30" t="s">
        <v>1080</v>
      </c>
      <c r="N15" s="2">
        <v>119.348</v>
      </c>
      <c r="O15" s="9" t="s">
        <v>1081</v>
      </c>
      <c r="P15" s="10">
        <v>5</v>
      </c>
      <c r="Q15" s="30" t="s">
        <v>1092</v>
      </c>
      <c r="R15" s="1">
        <v>83.16</v>
      </c>
      <c r="S15" s="31" t="b">
        <v>0</v>
      </c>
      <c r="T15" s="10">
        <v>5</v>
      </c>
      <c r="U15" s="30" t="s">
        <v>1092</v>
      </c>
      <c r="V15" s="1">
        <v>410.13099999999997</v>
      </c>
      <c r="W15" s="9" t="s">
        <v>1099</v>
      </c>
      <c r="X15" s="10">
        <v>5</v>
      </c>
      <c r="Y15" s="30" t="s">
        <v>1092</v>
      </c>
      <c r="Z15" s="2">
        <v>64.655000000000001</v>
      </c>
      <c r="AA15" s="31" t="s">
        <v>1112</v>
      </c>
      <c r="AB15" s="10">
        <v>2</v>
      </c>
      <c r="AC15" s="1" t="s">
        <v>1124</v>
      </c>
      <c r="AD15" s="2">
        <v>190.28700000000001</v>
      </c>
      <c r="AE15" s="35" t="s">
        <v>1125</v>
      </c>
      <c r="AF15" s="10">
        <v>4</v>
      </c>
      <c r="AG15" s="30" t="s">
        <v>1124</v>
      </c>
      <c r="AH15" s="1">
        <v>68.119</v>
      </c>
      <c r="AI15" s="31" t="s">
        <v>319</v>
      </c>
      <c r="AJ15" s="10">
        <v>5</v>
      </c>
      <c r="AK15" s="30" t="s">
        <v>1138</v>
      </c>
      <c r="AL15" s="2">
        <v>134.98099999999999</v>
      </c>
      <c r="AM15" s="9" t="s">
        <v>1139</v>
      </c>
      <c r="AN15" s="10">
        <v>2</v>
      </c>
      <c r="AO15" s="1" t="s">
        <v>1148</v>
      </c>
      <c r="AP15" s="2">
        <v>121.33499999999999</v>
      </c>
      <c r="AQ15" s="9" t="b">
        <v>0</v>
      </c>
      <c r="AR15" s="10">
        <v>5</v>
      </c>
      <c r="AS15" s="1" t="s">
        <v>1138</v>
      </c>
      <c r="AT15" s="2">
        <v>84.131</v>
      </c>
      <c r="AU15" s="9" t="s">
        <v>551</v>
      </c>
      <c r="AV15" s="10">
        <v>5</v>
      </c>
      <c r="AW15" s="4" t="s">
        <v>1124</v>
      </c>
    </row>
    <row r="16" spans="1:49" ht="128" x14ac:dyDescent="0.2">
      <c r="A16" s="2">
        <v>12</v>
      </c>
      <c r="B16" s="2" t="s">
        <v>1280</v>
      </c>
      <c r="C16" s="2">
        <v>1</v>
      </c>
      <c r="D16" s="2">
        <v>1</v>
      </c>
      <c r="E16" s="1" t="s">
        <v>307</v>
      </c>
      <c r="F16" s="2">
        <v>451.43599999999998</v>
      </c>
      <c r="G16" s="9" t="s">
        <v>1270</v>
      </c>
      <c r="H16" s="10">
        <v>3</v>
      </c>
      <c r="I16" s="1" t="s">
        <v>293</v>
      </c>
      <c r="J16" s="2">
        <v>84.18</v>
      </c>
      <c r="K16" s="9" t="s">
        <v>541</v>
      </c>
      <c r="L16" s="10">
        <v>5</v>
      </c>
      <c r="M16" s="30" t="s">
        <v>1297</v>
      </c>
      <c r="N16" s="2">
        <v>134.15600000000001</v>
      </c>
      <c r="O16" s="9" t="s">
        <v>1298</v>
      </c>
      <c r="P16" s="10">
        <v>2</v>
      </c>
      <c r="Q16" s="30" t="s">
        <v>473</v>
      </c>
      <c r="R16" s="1">
        <v>69.375</v>
      </c>
      <c r="S16" s="31" t="b">
        <v>0</v>
      </c>
      <c r="T16" s="10">
        <v>5</v>
      </c>
      <c r="U16" s="30" t="s">
        <v>293</v>
      </c>
      <c r="V16" s="1">
        <v>282.88400000000001</v>
      </c>
      <c r="W16" s="9" t="s">
        <v>1324</v>
      </c>
      <c r="X16" s="10">
        <v>3</v>
      </c>
      <c r="Y16" s="30" t="s">
        <v>473</v>
      </c>
      <c r="Z16" s="2">
        <v>57.43</v>
      </c>
      <c r="AA16" s="31" t="s">
        <v>1339</v>
      </c>
      <c r="AB16" s="10">
        <v>3</v>
      </c>
      <c r="AC16" s="1" t="s">
        <v>1354</v>
      </c>
      <c r="AD16" s="2">
        <v>147.114</v>
      </c>
      <c r="AE16" s="35" t="s">
        <v>1355</v>
      </c>
      <c r="AF16" s="10">
        <v>5</v>
      </c>
      <c r="AG16" s="30" t="s">
        <v>293</v>
      </c>
      <c r="AH16" s="1">
        <v>19.28</v>
      </c>
      <c r="AI16" s="31" t="s">
        <v>319</v>
      </c>
      <c r="AJ16" s="10">
        <v>5</v>
      </c>
      <c r="AK16" s="30" t="s">
        <v>1375</v>
      </c>
      <c r="AL16" s="2">
        <v>34.417000000000002</v>
      </c>
      <c r="AM16" s="9" t="s">
        <v>300</v>
      </c>
      <c r="AN16" s="10">
        <v>1</v>
      </c>
      <c r="AO16" s="1" t="s">
        <v>293</v>
      </c>
      <c r="AP16" s="2">
        <v>25.193000000000001</v>
      </c>
      <c r="AQ16" s="9" t="b">
        <v>1</v>
      </c>
      <c r="AR16" s="10">
        <v>1</v>
      </c>
      <c r="AS16" s="1" t="s">
        <v>293</v>
      </c>
      <c r="AT16" s="2">
        <v>10.897</v>
      </c>
      <c r="AU16" s="9" t="s">
        <v>928</v>
      </c>
      <c r="AV16" s="10">
        <v>1</v>
      </c>
      <c r="AW16" s="4" t="s">
        <v>293</v>
      </c>
    </row>
    <row r="17" spans="1:49" ht="64" x14ac:dyDescent="0.2">
      <c r="A17" s="2">
        <v>13</v>
      </c>
      <c r="B17" s="2" t="s">
        <v>1280</v>
      </c>
      <c r="C17" s="2">
        <v>2</v>
      </c>
      <c r="D17" s="2">
        <v>2</v>
      </c>
      <c r="E17" s="1" t="s">
        <v>307</v>
      </c>
      <c r="F17" s="2">
        <v>693.32100000000003</v>
      </c>
      <c r="G17" s="9" t="s">
        <v>1271</v>
      </c>
      <c r="H17" s="10">
        <v>5</v>
      </c>
      <c r="I17" s="1" t="s">
        <v>1281</v>
      </c>
      <c r="J17" s="2">
        <v>70.376000000000005</v>
      </c>
      <c r="K17" s="9" t="s">
        <v>1282</v>
      </c>
      <c r="L17" s="10">
        <v>5</v>
      </c>
      <c r="M17" s="30" t="s">
        <v>1281</v>
      </c>
      <c r="N17" s="2">
        <v>134.57300000000001</v>
      </c>
      <c r="O17" s="9" t="s">
        <v>1299</v>
      </c>
      <c r="P17" s="10">
        <v>5</v>
      </c>
      <c r="Q17" s="30" t="s">
        <v>1313</v>
      </c>
      <c r="R17" s="1">
        <v>183.72499999999999</v>
      </c>
      <c r="S17" s="31" t="b">
        <v>0</v>
      </c>
      <c r="T17" s="10">
        <v>5</v>
      </c>
      <c r="U17" s="30" t="s">
        <v>933</v>
      </c>
      <c r="V17" s="1">
        <v>173.98099999999999</v>
      </c>
      <c r="W17" s="9" t="s">
        <v>1325</v>
      </c>
      <c r="X17" s="10">
        <v>5</v>
      </c>
      <c r="Y17" s="30" t="s">
        <v>933</v>
      </c>
      <c r="Z17" s="2">
        <v>115.349</v>
      </c>
      <c r="AA17" s="31" t="s">
        <v>1340</v>
      </c>
      <c r="AB17" s="10">
        <v>3</v>
      </c>
      <c r="AC17" s="1" t="s">
        <v>933</v>
      </c>
      <c r="AD17" s="2">
        <v>133.166</v>
      </c>
      <c r="AE17" s="35" t="s">
        <v>1356</v>
      </c>
      <c r="AF17" s="10">
        <v>5</v>
      </c>
      <c r="AG17" s="30" t="s">
        <v>933</v>
      </c>
      <c r="AH17" s="1">
        <v>66.141999999999996</v>
      </c>
      <c r="AI17" s="31" t="s">
        <v>319</v>
      </c>
      <c r="AJ17" s="10">
        <v>5</v>
      </c>
      <c r="AK17" s="30" t="s">
        <v>1376</v>
      </c>
      <c r="AL17" s="2">
        <v>79.471999999999994</v>
      </c>
      <c r="AM17" s="9" t="s">
        <v>1377</v>
      </c>
      <c r="AN17" s="10">
        <v>5</v>
      </c>
      <c r="AO17" s="1" t="s">
        <v>933</v>
      </c>
      <c r="AP17" s="2">
        <v>50.151000000000003</v>
      </c>
      <c r="AQ17" s="9" t="b">
        <v>1</v>
      </c>
      <c r="AR17" s="10">
        <v>1</v>
      </c>
      <c r="AS17" s="1" t="s">
        <v>1399</v>
      </c>
      <c r="AT17" s="2">
        <v>60.939</v>
      </c>
      <c r="AU17" s="9" t="s">
        <v>708</v>
      </c>
      <c r="AV17" s="10">
        <v>1</v>
      </c>
      <c r="AW17" s="4" t="s">
        <v>1399</v>
      </c>
    </row>
    <row r="18" spans="1:49" ht="48" x14ac:dyDescent="0.2">
      <c r="A18" s="2">
        <v>14</v>
      </c>
      <c r="B18" s="2" t="s">
        <v>1280</v>
      </c>
      <c r="C18" s="2">
        <v>3</v>
      </c>
      <c r="D18" s="2">
        <v>3</v>
      </c>
      <c r="E18" s="1" t="s">
        <v>307</v>
      </c>
      <c r="F18" s="2">
        <v>398.73700000000002</v>
      </c>
      <c r="G18" s="9" t="s">
        <v>1272</v>
      </c>
      <c r="H18" s="10">
        <v>4</v>
      </c>
      <c r="I18" s="1" t="s">
        <v>293</v>
      </c>
      <c r="J18" s="2">
        <v>52.823</v>
      </c>
      <c r="K18" s="9" t="s">
        <v>1283</v>
      </c>
      <c r="L18" s="10">
        <v>5</v>
      </c>
      <c r="M18" s="30" t="s">
        <v>293</v>
      </c>
      <c r="N18" s="2">
        <v>32.424999999999997</v>
      </c>
      <c r="O18" s="9" t="s">
        <v>1300</v>
      </c>
      <c r="P18" s="10">
        <v>2</v>
      </c>
      <c r="Q18" s="30" t="s">
        <v>293</v>
      </c>
      <c r="R18" s="1">
        <v>103.991</v>
      </c>
      <c r="S18" s="31" t="b">
        <v>0</v>
      </c>
      <c r="T18" s="10">
        <v>5</v>
      </c>
      <c r="U18" s="30" t="s">
        <v>293</v>
      </c>
      <c r="V18" s="1">
        <v>93.998999999999995</v>
      </c>
      <c r="W18" s="9" t="s">
        <v>1326</v>
      </c>
      <c r="X18" s="10">
        <v>5</v>
      </c>
      <c r="Y18" s="30" t="s">
        <v>293</v>
      </c>
      <c r="Z18" s="2">
        <v>73.966999999999999</v>
      </c>
      <c r="AA18" s="31" t="s">
        <v>1341</v>
      </c>
      <c r="AB18" s="10">
        <v>3</v>
      </c>
      <c r="AC18" s="1" t="s">
        <v>293</v>
      </c>
      <c r="AD18" s="2">
        <v>95.328999999999994</v>
      </c>
      <c r="AE18" s="35" t="s">
        <v>1357</v>
      </c>
      <c r="AF18" s="10">
        <v>4</v>
      </c>
      <c r="AG18" s="30" t="s">
        <v>293</v>
      </c>
      <c r="AH18" s="1">
        <v>12.315</v>
      </c>
      <c r="AI18" s="31" t="s">
        <v>319</v>
      </c>
      <c r="AJ18" s="10">
        <v>5</v>
      </c>
      <c r="AK18" s="30" t="s">
        <v>293</v>
      </c>
      <c r="AL18" s="2">
        <v>103.44499999999999</v>
      </c>
      <c r="AM18" s="9" t="s">
        <v>300</v>
      </c>
      <c r="AN18" s="10">
        <v>1</v>
      </c>
      <c r="AO18" s="1" t="s">
        <v>842</v>
      </c>
      <c r="AP18" s="2">
        <v>13.757999999999999</v>
      </c>
      <c r="AQ18" s="9" t="b">
        <v>1</v>
      </c>
      <c r="AR18" s="10">
        <v>1</v>
      </c>
      <c r="AS18" s="1" t="s">
        <v>842</v>
      </c>
      <c r="AT18" s="2">
        <v>27.814</v>
      </c>
      <c r="AU18" s="9" t="s">
        <v>928</v>
      </c>
      <c r="AV18" s="10">
        <v>1</v>
      </c>
      <c r="AW18" s="4" t="s">
        <v>842</v>
      </c>
    </row>
    <row r="19" spans="1:49" ht="48" x14ac:dyDescent="0.2">
      <c r="A19" s="2">
        <v>15</v>
      </c>
      <c r="B19" s="2" t="s">
        <v>1280</v>
      </c>
      <c r="C19" s="2">
        <v>4</v>
      </c>
      <c r="D19" s="2">
        <v>6</v>
      </c>
      <c r="E19" s="1" t="s">
        <v>307</v>
      </c>
      <c r="F19" s="2">
        <v>257.62400000000002</v>
      </c>
      <c r="G19" s="9" t="s">
        <v>1273</v>
      </c>
      <c r="H19" s="10">
        <v>4</v>
      </c>
      <c r="I19" s="1" t="s">
        <v>461</v>
      </c>
      <c r="J19" s="2">
        <v>97.281000000000006</v>
      </c>
      <c r="K19" s="9" t="s">
        <v>311</v>
      </c>
      <c r="L19" s="10">
        <v>5</v>
      </c>
      <c r="M19" s="30" t="s">
        <v>283</v>
      </c>
      <c r="N19" s="2">
        <v>40.561999999999998</v>
      </c>
      <c r="O19" s="9" t="s">
        <v>1301</v>
      </c>
      <c r="P19" s="10">
        <v>2</v>
      </c>
      <c r="Q19" s="30" t="s">
        <v>1314</v>
      </c>
      <c r="R19" s="1">
        <v>44.511000000000003</v>
      </c>
      <c r="S19" s="31" t="b">
        <v>0</v>
      </c>
      <c r="T19" s="10">
        <v>5</v>
      </c>
      <c r="U19" s="30" t="s">
        <v>283</v>
      </c>
      <c r="V19" s="1">
        <v>181.255</v>
      </c>
      <c r="W19" s="9" t="s">
        <v>1327</v>
      </c>
      <c r="X19" s="10">
        <v>5</v>
      </c>
      <c r="Y19" s="30" t="s">
        <v>283</v>
      </c>
      <c r="Z19" s="2">
        <v>84.272000000000006</v>
      </c>
      <c r="AA19" s="31" t="s">
        <v>1342</v>
      </c>
      <c r="AB19" s="10">
        <v>3</v>
      </c>
      <c r="AC19" s="1" t="s">
        <v>283</v>
      </c>
      <c r="AD19" s="2">
        <v>160.161</v>
      </c>
      <c r="AE19" s="35" t="s">
        <v>1358</v>
      </c>
      <c r="AF19" s="10">
        <v>1</v>
      </c>
      <c r="AG19" s="30" t="s">
        <v>1314</v>
      </c>
      <c r="AH19" s="1">
        <v>34.255000000000003</v>
      </c>
      <c r="AI19" s="31" t="s">
        <v>319</v>
      </c>
      <c r="AJ19" s="10">
        <v>5</v>
      </c>
      <c r="AK19" s="30" t="s">
        <v>1378</v>
      </c>
      <c r="AL19" s="2">
        <v>22.922000000000001</v>
      </c>
      <c r="AM19" s="9" t="s">
        <v>1379</v>
      </c>
      <c r="AN19" s="10">
        <v>2</v>
      </c>
      <c r="AO19" s="1" t="s">
        <v>1314</v>
      </c>
      <c r="AP19" s="2">
        <v>20.28</v>
      </c>
      <c r="AQ19" s="9" t="b">
        <v>0</v>
      </c>
      <c r="AR19" s="10">
        <v>5</v>
      </c>
      <c r="AS19" s="1" t="s">
        <v>1314</v>
      </c>
      <c r="AT19" s="2">
        <v>59.62</v>
      </c>
      <c r="AU19" s="9" t="s">
        <v>321</v>
      </c>
      <c r="AV19" s="10">
        <v>3</v>
      </c>
      <c r="AW19" s="4" t="s">
        <v>285</v>
      </c>
    </row>
    <row r="20" spans="1:49" ht="96" x14ac:dyDescent="0.2">
      <c r="A20" s="2">
        <v>16</v>
      </c>
      <c r="B20" s="2" t="s">
        <v>1280</v>
      </c>
      <c r="C20" s="2">
        <v>5</v>
      </c>
      <c r="D20" s="2">
        <v>7</v>
      </c>
      <c r="E20" s="1" t="s">
        <v>307</v>
      </c>
      <c r="F20" s="2">
        <v>254.387</v>
      </c>
      <c r="G20" s="9" t="s">
        <v>1274</v>
      </c>
      <c r="H20" s="10">
        <v>5</v>
      </c>
      <c r="I20" s="1" t="s">
        <v>293</v>
      </c>
      <c r="J20" s="2">
        <v>29.282</v>
      </c>
      <c r="K20" s="9" t="s">
        <v>458</v>
      </c>
      <c r="L20" s="10">
        <v>5</v>
      </c>
      <c r="M20" s="30" t="s">
        <v>293</v>
      </c>
      <c r="N20" s="2">
        <v>66.128</v>
      </c>
      <c r="O20" s="9" t="s">
        <v>1302</v>
      </c>
      <c r="P20" s="10">
        <v>2</v>
      </c>
      <c r="Q20" s="30" t="s">
        <v>1315</v>
      </c>
      <c r="R20" s="1">
        <v>37.356999999999999</v>
      </c>
      <c r="S20" s="31" t="b">
        <v>0</v>
      </c>
      <c r="T20" s="10">
        <v>5</v>
      </c>
      <c r="U20" s="30" t="s">
        <v>293</v>
      </c>
      <c r="V20" s="1">
        <v>177.84299999999999</v>
      </c>
      <c r="W20" s="9" t="s">
        <v>1328</v>
      </c>
      <c r="X20" s="10">
        <v>5</v>
      </c>
      <c r="Y20" s="30" t="s">
        <v>293</v>
      </c>
      <c r="Z20" s="2">
        <v>31.864000000000001</v>
      </c>
      <c r="AA20" s="31" t="s">
        <v>1343</v>
      </c>
      <c r="AB20" s="10">
        <v>2</v>
      </c>
      <c r="AC20" s="1" t="s">
        <v>293</v>
      </c>
      <c r="AD20" s="2">
        <v>105.913</v>
      </c>
      <c r="AE20" s="35" t="s">
        <v>1359</v>
      </c>
      <c r="AF20" s="10">
        <v>4</v>
      </c>
      <c r="AG20" s="30" t="s">
        <v>293</v>
      </c>
      <c r="AH20" s="1">
        <v>42.578000000000003</v>
      </c>
      <c r="AI20" s="31" t="s">
        <v>319</v>
      </c>
      <c r="AJ20" s="10">
        <v>5</v>
      </c>
      <c r="AK20" s="30" t="s">
        <v>293</v>
      </c>
      <c r="AL20" s="2">
        <v>50.851999999999997</v>
      </c>
      <c r="AM20" s="9" t="s">
        <v>1380</v>
      </c>
      <c r="AN20" s="10">
        <v>5</v>
      </c>
      <c r="AO20" s="1" t="s">
        <v>1391</v>
      </c>
      <c r="AP20" s="2">
        <v>29.477</v>
      </c>
      <c r="AQ20" s="9" t="b">
        <v>1</v>
      </c>
      <c r="AR20" s="10">
        <v>1</v>
      </c>
      <c r="AS20" s="1" t="s">
        <v>1391</v>
      </c>
      <c r="AT20" s="2">
        <v>73.111999999999995</v>
      </c>
      <c r="AU20" s="9" t="s">
        <v>928</v>
      </c>
      <c r="AV20" s="10">
        <v>1</v>
      </c>
      <c r="AW20" s="4" t="s">
        <v>293</v>
      </c>
    </row>
    <row r="21" spans="1:49" ht="64" x14ac:dyDescent="0.2">
      <c r="A21" s="2">
        <v>17</v>
      </c>
      <c r="B21" s="2" t="s">
        <v>1280</v>
      </c>
      <c r="C21" s="2">
        <v>6</v>
      </c>
      <c r="D21" s="2">
        <v>8</v>
      </c>
      <c r="E21" s="1" t="s">
        <v>307</v>
      </c>
      <c r="F21" s="2">
        <v>594.94100000000003</v>
      </c>
      <c r="G21" s="9" t="s">
        <v>1275</v>
      </c>
      <c r="H21" s="10">
        <v>5</v>
      </c>
      <c r="I21" s="1" t="s">
        <v>1284</v>
      </c>
      <c r="J21" s="2">
        <v>77.238</v>
      </c>
      <c r="K21" s="9" t="s">
        <v>1285</v>
      </c>
      <c r="L21" s="10">
        <v>5</v>
      </c>
      <c r="M21" s="30" t="s">
        <v>1092</v>
      </c>
      <c r="N21" s="2">
        <v>74.783000000000001</v>
      </c>
      <c r="O21" s="9" t="s">
        <v>1303</v>
      </c>
      <c r="P21" s="10">
        <v>2</v>
      </c>
      <c r="Q21" s="30" t="s">
        <v>1092</v>
      </c>
      <c r="R21" s="1">
        <v>173.54300000000001</v>
      </c>
      <c r="S21" s="31" t="b">
        <v>0</v>
      </c>
      <c r="T21" s="10">
        <v>5</v>
      </c>
      <c r="U21" s="30" t="s">
        <v>1092</v>
      </c>
      <c r="V21" s="1">
        <v>245.96199999999999</v>
      </c>
      <c r="W21" s="9" t="s">
        <v>1329</v>
      </c>
      <c r="X21" s="10">
        <v>5</v>
      </c>
      <c r="Y21" s="30" t="s">
        <v>1092</v>
      </c>
      <c r="Z21" s="2">
        <v>76.706999999999994</v>
      </c>
      <c r="AA21" s="31" t="s">
        <v>1344</v>
      </c>
      <c r="AB21" s="10">
        <v>3</v>
      </c>
      <c r="AC21" s="1" t="s">
        <v>1092</v>
      </c>
      <c r="AD21" s="2">
        <v>130.50899999999999</v>
      </c>
      <c r="AE21" s="35" t="s">
        <v>1360</v>
      </c>
      <c r="AF21" s="10">
        <v>1</v>
      </c>
      <c r="AG21" s="30" t="s">
        <v>1124</v>
      </c>
      <c r="AH21" s="1">
        <v>34.249000000000002</v>
      </c>
      <c r="AI21" s="31" t="s">
        <v>319</v>
      </c>
      <c r="AJ21" s="10">
        <v>5</v>
      </c>
      <c r="AK21" s="30" t="s">
        <v>1092</v>
      </c>
      <c r="AL21" s="2">
        <v>58.076000000000001</v>
      </c>
      <c r="AM21" s="9" t="s">
        <v>1381</v>
      </c>
      <c r="AN21" s="10">
        <v>5</v>
      </c>
      <c r="AO21" s="1" t="s">
        <v>1092</v>
      </c>
      <c r="AP21" s="2">
        <v>17.11</v>
      </c>
      <c r="AQ21" s="9" t="b">
        <v>1</v>
      </c>
      <c r="AR21" s="10">
        <v>1</v>
      </c>
      <c r="AS21" s="1" t="s">
        <v>1092</v>
      </c>
      <c r="AT21" s="2">
        <v>14.85</v>
      </c>
      <c r="AU21" s="9" t="s">
        <v>708</v>
      </c>
      <c r="AV21" s="10">
        <v>1</v>
      </c>
      <c r="AW21" s="4" t="s">
        <v>1092</v>
      </c>
    </row>
    <row r="22" spans="1:49" ht="80" hidden="1" x14ac:dyDescent="0.2">
      <c r="A22" s="2">
        <v>18</v>
      </c>
      <c r="B22" s="2" t="s">
        <v>1280</v>
      </c>
      <c r="C22" s="2">
        <v>7</v>
      </c>
      <c r="D22" s="2">
        <v>12</v>
      </c>
      <c r="E22" s="1" t="s">
        <v>307</v>
      </c>
      <c r="F22" s="2">
        <v>406.51900000000001</v>
      </c>
      <c r="G22" s="9" t="s">
        <v>1276</v>
      </c>
      <c r="H22" s="10">
        <v>2</v>
      </c>
      <c r="I22" s="1" t="s">
        <v>1286</v>
      </c>
      <c r="J22" s="2">
        <v>66.953000000000003</v>
      </c>
      <c r="K22" s="9" t="s">
        <v>1287</v>
      </c>
      <c r="L22" s="10">
        <v>1</v>
      </c>
      <c r="M22" s="30" t="s">
        <v>1304</v>
      </c>
      <c r="N22" s="2">
        <v>70.078000000000003</v>
      </c>
      <c r="O22" s="9" t="s">
        <v>1305</v>
      </c>
      <c r="P22" s="10">
        <v>2</v>
      </c>
      <c r="Q22" s="30" t="s">
        <v>938</v>
      </c>
      <c r="R22" s="1">
        <v>34.929000000000002</v>
      </c>
      <c r="S22" s="31" t="b">
        <v>0</v>
      </c>
      <c r="T22" s="10">
        <v>5</v>
      </c>
      <c r="U22" s="30" t="s">
        <v>293</v>
      </c>
      <c r="V22" s="1">
        <v>137.815</v>
      </c>
      <c r="W22" s="9" t="s">
        <v>1330</v>
      </c>
      <c r="X22" s="10">
        <v>1</v>
      </c>
      <c r="Y22" s="30" t="s">
        <v>293</v>
      </c>
      <c r="Z22" s="2">
        <v>91.686999999999998</v>
      </c>
      <c r="AA22" s="31" t="s">
        <v>1345</v>
      </c>
      <c r="AB22" s="10">
        <v>3</v>
      </c>
      <c r="AC22" s="1" t="s">
        <v>293</v>
      </c>
      <c r="AD22" s="2">
        <v>153.00200000000001</v>
      </c>
      <c r="AE22" s="35" t="s">
        <v>1361</v>
      </c>
      <c r="AF22" s="10">
        <v>3</v>
      </c>
      <c r="AG22" s="30" t="s">
        <v>1304</v>
      </c>
      <c r="AH22" s="1">
        <v>18.309000000000001</v>
      </c>
      <c r="AI22" s="31" t="s">
        <v>319</v>
      </c>
      <c r="AJ22" s="10">
        <v>5</v>
      </c>
      <c r="AK22" s="30" t="s">
        <v>1382</v>
      </c>
      <c r="AL22" s="2">
        <v>54.988</v>
      </c>
      <c r="AM22" s="9" t="s">
        <v>1383</v>
      </c>
      <c r="AN22" s="10">
        <v>5</v>
      </c>
      <c r="AO22" s="1" t="s">
        <v>1304</v>
      </c>
      <c r="AP22" s="2">
        <v>49.485999999999997</v>
      </c>
      <c r="AQ22" s="9" t="b">
        <v>0</v>
      </c>
      <c r="AR22" s="10">
        <v>5</v>
      </c>
      <c r="AS22" s="1" t="s">
        <v>1400</v>
      </c>
      <c r="AT22" s="2">
        <v>83.287999999999997</v>
      </c>
      <c r="AU22" s="9" t="s">
        <v>928</v>
      </c>
      <c r="AV22" s="10">
        <v>1</v>
      </c>
      <c r="AW22" s="4" t="s">
        <v>293</v>
      </c>
    </row>
    <row r="23" spans="1:49" ht="64" x14ac:dyDescent="0.2">
      <c r="A23" s="2">
        <v>19</v>
      </c>
      <c r="B23" s="2" t="s">
        <v>1861</v>
      </c>
      <c r="C23" s="2">
        <v>1</v>
      </c>
      <c r="D23" s="2">
        <v>3</v>
      </c>
      <c r="E23" s="1" t="s">
        <v>307</v>
      </c>
      <c r="F23" s="2">
        <v>218.33199999999999</v>
      </c>
      <c r="G23" s="9" t="s">
        <v>1768</v>
      </c>
      <c r="H23" s="10">
        <v>5</v>
      </c>
      <c r="I23" s="1" t="s">
        <v>283</v>
      </c>
      <c r="J23" s="2">
        <v>115.235</v>
      </c>
      <c r="K23" s="9" t="s">
        <v>1769</v>
      </c>
      <c r="L23" s="10">
        <v>5</v>
      </c>
      <c r="M23" s="30" t="s">
        <v>283</v>
      </c>
      <c r="N23" s="2">
        <v>132.62700000000001</v>
      </c>
      <c r="O23" s="9" t="s">
        <v>635</v>
      </c>
      <c r="P23" s="10">
        <v>5</v>
      </c>
      <c r="Q23" s="30" t="s">
        <v>283</v>
      </c>
      <c r="R23" s="1">
        <v>103.98699999999999</v>
      </c>
      <c r="S23" s="31" t="b">
        <v>0</v>
      </c>
      <c r="T23" s="10">
        <v>5</v>
      </c>
      <c r="U23" s="30" t="s">
        <v>1770</v>
      </c>
      <c r="V23" s="1">
        <v>236.98699999999999</v>
      </c>
      <c r="W23" s="9" t="s">
        <v>1771</v>
      </c>
      <c r="X23" s="10">
        <v>5</v>
      </c>
      <c r="Y23" s="30" t="s">
        <v>1772</v>
      </c>
      <c r="Z23" s="2">
        <v>103.371</v>
      </c>
      <c r="AA23" s="31" t="s">
        <v>1773</v>
      </c>
      <c r="AB23" s="10">
        <v>3</v>
      </c>
      <c r="AC23" s="1" t="s">
        <v>283</v>
      </c>
      <c r="AD23" s="2">
        <v>218.10300000000001</v>
      </c>
      <c r="AE23" s="41" t="s">
        <v>1774</v>
      </c>
      <c r="AF23" s="10">
        <v>5</v>
      </c>
      <c r="AG23" s="30" t="s">
        <v>283</v>
      </c>
      <c r="AH23" s="1">
        <v>69.447000000000003</v>
      </c>
      <c r="AI23" s="31" t="s">
        <v>319</v>
      </c>
      <c r="AJ23" s="10">
        <v>5</v>
      </c>
      <c r="AK23" s="30" t="s">
        <v>1772</v>
      </c>
      <c r="AL23" s="2">
        <v>103.241</v>
      </c>
      <c r="AM23" s="9" t="s">
        <v>1775</v>
      </c>
      <c r="AN23" s="10">
        <v>2</v>
      </c>
      <c r="AO23" s="1" t="s">
        <v>412</v>
      </c>
      <c r="AP23" s="2">
        <v>63.447000000000003</v>
      </c>
      <c r="AQ23" s="9" t="b">
        <v>0</v>
      </c>
      <c r="AR23" s="10">
        <v>5</v>
      </c>
      <c r="AS23" s="1" t="s">
        <v>283</v>
      </c>
      <c r="AT23" s="2">
        <v>122.843</v>
      </c>
      <c r="AU23" s="9" t="s">
        <v>321</v>
      </c>
      <c r="AV23" s="10">
        <v>3</v>
      </c>
      <c r="AW23" s="30" t="s">
        <v>283</v>
      </c>
    </row>
    <row r="24" spans="1:49" ht="32" x14ac:dyDescent="0.2">
      <c r="A24" s="2">
        <v>20</v>
      </c>
      <c r="B24" s="2" t="s">
        <v>1861</v>
      </c>
      <c r="C24" s="2">
        <v>2</v>
      </c>
      <c r="D24" s="2">
        <v>5</v>
      </c>
      <c r="E24" s="1" t="s">
        <v>307</v>
      </c>
      <c r="F24" s="2">
        <v>666.66600000000005</v>
      </c>
      <c r="G24" s="9" t="s">
        <v>1776</v>
      </c>
      <c r="H24" s="10">
        <v>5</v>
      </c>
      <c r="I24" s="1" t="s">
        <v>1777</v>
      </c>
      <c r="J24" s="2">
        <v>87.658000000000001</v>
      </c>
      <c r="K24" s="9" t="s">
        <v>1778</v>
      </c>
      <c r="L24" s="10">
        <v>5</v>
      </c>
      <c r="M24" s="30" t="s">
        <v>412</v>
      </c>
      <c r="N24" s="2">
        <v>193.733</v>
      </c>
      <c r="O24" s="9" t="s">
        <v>1779</v>
      </c>
      <c r="P24" s="10">
        <v>2</v>
      </c>
      <c r="Q24" s="30" t="s">
        <v>291</v>
      </c>
      <c r="R24" s="1">
        <v>80.454999999999998</v>
      </c>
      <c r="S24" s="31" t="b">
        <v>1</v>
      </c>
      <c r="T24" s="10">
        <v>1</v>
      </c>
      <c r="U24" s="30" t="s">
        <v>291</v>
      </c>
      <c r="V24" s="1">
        <v>498.78899999999999</v>
      </c>
      <c r="W24" s="9" t="s">
        <v>1780</v>
      </c>
      <c r="X24" s="10">
        <v>5</v>
      </c>
      <c r="Y24" s="30" t="s">
        <v>291</v>
      </c>
      <c r="Z24" s="2">
        <v>158.84299999999999</v>
      </c>
      <c r="AA24" s="31" t="s">
        <v>1781</v>
      </c>
      <c r="AB24" s="10">
        <v>2</v>
      </c>
      <c r="AC24" s="1" t="s">
        <v>283</v>
      </c>
      <c r="AD24" s="2">
        <v>369.90899999999999</v>
      </c>
      <c r="AE24" s="41" t="s">
        <v>1782</v>
      </c>
      <c r="AF24" s="10">
        <v>1</v>
      </c>
      <c r="AG24" s="30" t="s">
        <v>291</v>
      </c>
      <c r="AH24" s="1">
        <v>16.791</v>
      </c>
      <c r="AI24" s="31" t="s">
        <v>319</v>
      </c>
      <c r="AJ24" s="10">
        <v>5</v>
      </c>
      <c r="AK24" s="30" t="s">
        <v>412</v>
      </c>
      <c r="AL24" s="2">
        <v>123.283</v>
      </c>
      <c r="AM24" s="9" t="s">
        <v>1783</v>
      </c>
      <c r="AN24" s="10">
        <v>2</v>
      </c>
      <c r="AO24" s="1" t="s">
        <v>412</v>
      </c>
      <c r="AP24" s="2">
        <v>35.034999999999997</v>
      </c>
      <c r="AQ24" s="9" t="b">
        <v>1</v>
      </c>
      <c r="AR24" s="10">
        <v>1</v>
      </c>
      <c r="AS24" s="1" t="s">
        <v>283</v>
      </c>
      <c r="AT24" s="2">
        <v>72.134</v>
      </c>
      <c r="AU24" s="9" t="s">
        <v>541</v>
      </c>
      <c r="AV24" s="10">
        <v>1</v>
      </c>
      <c r="AW24" s="30" t="s">
        <v>283</v>
      </c>
    </row>
    <row r="25" spans="1:49" ht="48" x14ac:dyDescent="0.2">
      <c r="A25" s="2">
        <v>21</v>
      </c>
      <c r="B25" s="2" t="s">
        <v>765</v>
      </c>
      <c r="C25" s="2">
        <v>4</v>
      </c>
      <c r="D25" s="2">
        <f>'Original data'!A9</f>
        <v>5</v>
      </c>
      <c r="E25" s="1" t="str">
        <f>'Original data'!S9</f>
        <v>FBC</v>
      </c>
      <c r="F25" s="2">
        <f>'Original data'!AA9</f>
        <v>477.358</v>
      </c>
      <c r="G25" s="9" t="str">
        <f>'Original data'!AE9</f>
        <v>Una pareja debe recopilar soportes, y adjuntarlos a un formulario diligenciado para subir al sistema.</v>
      </c>
      <c r="H25" s="10">
        <v>5</v>
      </c>
      <c r="I25" s="1" t="str">
        <f>'Original data'!AF9</f>
        <v>FMSG-Especificación de casos de uso.pdf</v>
      </c>
      <c r="J25" s="2">
        <f>'Original data'!AI9</f>
        <v>133.09100000000001</v>
      </c>
      <c r="K25" s="9" t="str">
        <f>'Original data'!AK9</f>
        <v>El analista valida los soportes de la solicitud</v>
      </c>
      <c r="L25" s="10">
        <v>5</v>
      </c>
      <c r="M25" s="30" t="str">
        <f>'Original data'!AL9</f>
        <v>FMSG- Especificacion de casos de uso.pdf</v>
      </c>
      <c r="N25" s="2">
        <f>'Original data'!AO9</f>
        <v>87.259</v>
      </c>
      <c r="O25" s="9" t="str">
        <f>'Original data'!AQ9</f>
        <v>Pareja, Analista de crédito y Reloj</v>
      </c>
      <c r="P25" s="10">
        <v>5</v>
      </c>
      <c r="Q25" s="30" t="str">
        <f>'Original data'!AR9</f>
        <v>FMSG-Especificacion de casos de uso</v>
      </c>
      <c r="R25" s="2">
        <f>'Original data'!AU9</f>
        <v>267.80399999999997</v>
      </c>
      <c r="S25" s="9" t="str">
        <f>'Original data'!AW9</f>
        <v>Falso</v>
      </c>
      <c r="T25" s="10">
        <v>5</v>
      </c>
      <c r="U25" s="1" t="str">
        <f>'Original data'!AY9</f>
        <v>Modelo BPMN</v>
      </c>
      <c r="V25" s="2">
        <f>'Original data'!BB9</f>
        <v>141.584</v>
      </c>
      <c r="W25" s="9" t="str">
        <f>'Original data'!BD9</f>
        <v>El sistema envia una solicitud de credito valida al comite, luego, dado que el comite la apruebe, el sistema pasa la solicitud a 'validadas satisfactoriamente'</v>
      </c>
      <c r="X25" s="10">
        <v>1</v>
      </c>
      <c r="Y25" s="1" t="str">
        <f>'Original data'!BE9</f>
        <v>Especificacion de casos de uso</v>
      </c>
      <c r="Z25" s="2">
        <f>'Original data'!BH9</f>
        <v>176.48099999999999</v>
      </c>
      <c r="AA25" s="9" t="str">
        <f>'Original data'!BJ9</f>
        <v>La solicitud puede ser aprobada, en caso que cumpla todos los requisitos; o negada, en caso de que el analista decida no aprobarla</v>
      </c>
      <c r="AB25" s="10">
        <v>2</v>
      </c>
      <c r="AC25" s="1" t="str">
        <f>'Original data'!BK9</f>
        <v>Especificacion de casos de uso</v>
      </c>
      <c r="AD25" s="2">
        <f>'Original data'!BN9</f>
        <v>198.1</v>
      </c>
      <c r="AE25" s="35" t="str">
        <f>'Original data'!BP9</f>
        <v>El sistema espera a que la solicitud sea aprobada por el analista, luego marca la solicitud como aprobada, informa las instrucciones de legalización a la pareja y actualiza el saldo disponible para compras de vivienda.</v>
      </c>
      <c r="AF25" s="10">
        <v>3</v>
      </c>
      <c r="AG25" s="1" t="str">
        <f>'Original data'!BQ9</f>
        <v>Especificacion de casos de uso</v>
      </c>
      <c r="AH25" s="2">
        <f>'Original data'!BT9</f>
        <v>28.777999999999999</v>
      </c>
      <c r="AI25" s="9" t="str">
        <f>'Original data'!BV9</f>
        <v>15 días</v>
      </c>
      <c r="AJ25" s="10">
        <v>5</v>
      </c>
      <c r="AK25" s="1" t="str">
        <f>'Original data'!BX9</f>
        <v>Especificacion casos de uso</v>
      </c>
      <c r="AL25" s="2">
        <f>'Original data'!CA9</f>
        <v>257.16000000000003</v>
      </c>
      <c r="AM25" s="9" t="str">
        <f>'Original data'!CD9</f>
        <v>Una solicitud de credito solo puede aprobarse si hay suficientes fondos</v>
      </c>
      <c r="AN25" s="10">
        <v>1</v>
      </c>
      <c r="AO25" s="1" t="str">
        <f>'Original data'!CF9</f>
        <v>Especificacion de casos de uso</v>
      </c>
      <c r="AP25" s="2">
        <f>'Original data'!CI9</f>
        <v>14.128</v>
      </c>
      <c r="AQ25" s="32" t="str">
        <f>'Original data'!CK9</f>
        <v>Verdadero</v>
      </c>
      <c r="AR25" s="10">
        <v>1</v>
      </c>
      <c r="AS25" s="1" t="str">
        <f>'Original data'!CM9</f>
        <v>Especificacion de casos de uso</v>
      </c>
      <c r="AT25" s="2">
        <f>'Original data'!CP9</f>
        <v>81.525999999999996</v>
      </c>
      <c r="AU25" s="9" t="str">
        <f>'Original data'!CR9</f>
        <v>El comité de crédito,El sistema</v>
      </c>
      <c r="AV25" s="10">
        <v>2</v>
      </c>
      <c r="AW25" s="1" t="str">
        <f>'Original data'!CU9</f>
        <v>Especificacion de casos de uso</v>
      </c>
    </row>
    <row r="26" spans="1:49" ht="80" x14ac:dyDescent="0.2">
      <c r="A26" s="2">
        <v>22</v>
      </c>
      <c r="B26" s="2" t="s">
        <v>765</v>
      </c>
      <c r="C26" s="2">
        <v>5</v>
      </c>
      <c r="D26" s="2">
        <f>'Original data'!A14</f>
        <v>10</v>
      </c>
      <c r="E26" s="1" t="str">
        <f>'Original data'!S14</f>
        <v>FBC</v>
      </c>
      <c r="F26" s="2">
        <f>'Original data'!AA14</f>
        <v>150.17099999999999</v>
      </c>
      <c r="G26" s="9" t="str">
        <f>'Original data'!AE14</f>
        <v>Recopilar soprtes Escanear y adjuntar Diligenciar formulario</v>
      </c>
      <c r="H26" s="10">
        <v>5</v>
      </c>
      <c r="I26" s="1" t="str">
        <f>'Original data'!AF14</f>
        <v>Diagrama BPMN</v>
      </c>
      <c r="J26" s="2">
        <f>'Original data'!AI14</f>
        <v>107.27500000000001</v>
      </c>
      <c r="K26" s="9" t="str">
        <f>'Original data'!AK14</f>
        <v>Analista de crédito</v>
      </c>
      <c r="L26" s="10">
        <v>5</v>
      </c>
      <c r="M26" s="30" t="str">
        <f>'Original data'!AL14</f>
        <v>Diagrama de uso</v>
      </c>
      <c r="N26" s="2">
        <f>'Original data'!AO14</f>
        <v>110.366</v>
      </c>
      <c r="O26" s="9" t="str">
        <f>'Original data'!AQ14</f>
        <v>Pareja Analista de credito</v>
      </c>
      <c r="P26" s="10">
        <v>5</v>
      </c>
      <c r="Q26" s="30" t="str">
        <f>'Original data'!AR14</f>
        <v>diagrama BPMN</v>
      </c>
      <c r="R26" s="2">
        <f>'Original data'!AU14</f>
        <v>65.16</v>
      </c>
      <c r="S26" s="9" t="str">
        <f>'Original data'!AW14</f>
        <v>Falso</v>
      </c>
      <c r="T26" s="10">
        <v>5</v>
      </c>
      <c r="U26" s="1" t="str">
        <f>'Original data'!AY14</f>
        <v>diagrama BPMN</v>
      </c>
      <c r="V26" s="2">
        <f>'Original data'!BB14</f>
        <v>189.71799999999999</v>
      </c>
      <c r="W26" s="9" t="str">
        <f>'Original data'!BD14</f>
        <v>Registra el resultado que emite el comite Notificar resultado de aprobación Enviar mensaje a la pareja con la respuesta</v>
      </c>
      <c r="X26" s="10">
        <v>2</v>
      </c>
      <c r="Y26" s="1" t="str">
        <f>'Original data'!BE14</f>
        <v>diagrama BPMN diagramas de casos de uso</v>
      </c>
      <c r="Z26" s="2">
        <f>'Original data'!BH14</f>
        <v>157.41300000000001</v>
      </c>
      <c r="AA26" s="9" t="str">
        <f>'Original data'!BJ14</f>
        <v>Aprobada Negada Soportes incompletos</v>
      </c>
      <c r="AB26" s="10">
        <v>3</v>
      </c>
      <c r="AC26" s="1" t="str">
        <f>'Original data'!BK14</f>
        <v>diagrama BPMN</v>
      </c>
      <c r="AD26" s="2">
        <f>'Original data'!BN14</f>
        <v>116.19799999999999</v>
      </c>
      <c r="AE26" s="35" t="str">
        <f>'Original data'!BP14</f>
        <v>TOMA UNA DECISICION DE APROBACION O NEGACION NOTIFICAR A LA PAREJA</v>
      </c>
      <c r="AF26" s="10">
        <v>2</v>
      </c>
      <c r="AG26" s="1" t="str">
        <f>'Original data'!BQ14</f>
        <v>diagrama BPMN</v>
      </c>
      <c r="AH26" s="2">
        <f>'Original data'!BT14</f>
        <v>82.281999999999996</v>
      </c>
      <c r="AI26" s="9" t="str">
        <f>'Original data'!BV14</f>
        <v>15 días</v>
      </c>
      <c r="AJ26" s="10">
        <v>5</v>
      </c>
      <c r="AK26" s="1" t="str">
        <f>'Original data'!BX14</f>
        <v>DOCUMENTO CASO DE ESTUDIO</v>
      </c>
      <c r="AL26" s="2">
        <f>'Original data'!CA14</f>
        <v>167.70699999999999</v>
      </c>
      <c r="AM26" s="9" t="str">
        <f>'Original data'!CD14</f>
        <v>La Fundación determina si tiene fondos para aprobar un crédito de la siguiente forma: Divide en 12 los ingresos estimados de sus inversiones (los recursos no utilizados para financiar vivienda se invierten), le resta el estimado anual de gastos de sostenimiento dividido en 12, le suma el estimado de pagos por cuotas que recibirá este mes, y le resta el estimado de los subsidios que otorgará este mes.</v>
      </c>
      <c r="AN26" s="10">
        <v>1</v>
      </c>
      <c r="AO26" s="1" t="str">
        <f>'Original data'!CF14</f>
        <v>DOCUMENTO DE CASO DE USO</v>
      </c>
      <c r="AP26" s="2">
        <f>'Original data'!CI14</f>
        <v>79.278999999999996</v>
      </c>
      <c r="AQ26" s="32" t="str">
        <f>'Original data'!CK14</f>
        <v>Falso</v>
      </c>
      <c r="AR26" s="10">
        <v>5</v>
      </c>
      <c r="AS26" s="1" t="str">
        <f>'Original data'!CM14</f>
        <v>DIAGRAMA BPMN</v>
      </c>
      <c r="AT26" s="2">
        <f>'Original data'!CP14</f>
        <v>131.102</v>
      </c>
      <c r="AU26" s="9" t="str">
        <f>'Original data'!CR14</f>
        <v>La pareja,El analista de crédito</v>
      </c>
      <c r="AV26" s="10">
        <v>1</v>
      </c>
      <c r="AW26" s="1" t="str">
        <f>'Original data'!CU14</f>
        <v>DIAGRAMA CASOS DE USO</v>
      </c>
    </row>
    <row r="27" spans="1:49" ht="64" x14ac:dyDescent="0.2">
      <c r="A27" s="2">
        <v>23</v>
      </c>
      <c r="B27" s="2" t="s">
        <v>765</v>
      </c>
      <c r="C27" s="2">
        <v>6</v>
      </c>
      <c r="D27" s="2">
        <f>'Original data'!A19</f>
        <v>15</v>
      </c>
      <c r="E27" s="1" t="str">
        <f>'Original data'!S19</f>
        <v>FBC</v>
      </c>
      <c r="F27" s="2">
        <f>'Original data'!AA19</f>
        <v>665.12800000000004</v>
      </c>
      <c r="G27" s="9" t="str">
        <f>'Original data'!AE19</f>
        <v>Para enviar una solicitud de crédito las parejas deben:   Conocer los requisitos para poder acceder al crédito.  Diligenciar y guardar el formulario usando toda la información solicitada en este. La pareja debe ser aceptada por el sistema es decir pasar las validaciones(menos de 10 años de matrimonio, datos de tiempo completo ingresados, valores posibles de cuota, etc).  La pareja adjunta todos los soportes requeridos y cuando se habilite la opción se le da en enviar.</v>
      </c>
      <c r="H27" s="10">
        <v>5</v>
      </c>
      <c r="I27" s="1" t="str">
        <f>'Original data'!AF19</f>
        <v>Especificación de casos de uso</v>
      </c>
      <c r="J27" s="2">
        <f>'Original data'!AI19</f>
        <v>142.554</v>
      </c>
      <c r="K27" s="9" t="str">
        <f>'Original data'!AK19</f>
        <v>El analista de crédito</v>
      </c>
      <c r="L27" s="10">
        <v>5</v>
      </c>
      <c r="M27" s="30" t="str">
        <f>'Original data'!AL19</f>
        <v>Modelo BPMN</v>
      </c>
      <c r="N27" s="2">
        <f>'Original data'!AO19</f>
        <v>207.06</v>
      </c>
      <c r="O27" s="9" t="str">
        <f>'Original data'!AQ19</f>
        <v>Pareja Analista de Crédito</v>
      </c>
      <c r="P27" s="10">
        <v>5</v>
      </c>
      <c r="Q27" s="30" t="str">
        <f>'Original data'!AR19</f>
        <v>Diagrama BPMN</v>
      </c>
      <c r="R27" s="2">
        <f>'Original data'!AU19</f>
        <v>63.658999999999999</v>
      </c>
      <c r="S27" s="9" t="str">
        <f>'Original data'!AW19</f>
        <v>Falso</v>
      </c>
      <c r="T27" s="10">
        <v>5</v>
      </c>
      <c r="U27" s="1" t="str">
        <f>'Original data'!AY19</f>
        <v>Caso de estudio</v>
      </c>
      <c r="V27" s="2">
        <f>'Original data'!BB19</f>
        <v>254.03899999999999</v>
      </c>
      <c r="W27" s="9" t="str">
        <f>'Original data'!BD19</f>
        <v>El comité lo evalúa y se almacenan los resultados. Si la solicitud es aprobada se informan las instrucciones de legalización y el desembolso al vendedor del inmueble, se establecen las cuotas que deberá cancelar la pareja.</v>
      </c>
      <c r="X27" s="10">
        <v>2</v>
      </c>
      <c r="Y27" s="1" t="str">
        <f>'Original data'!BE19</f>
        <v>Caso de estudio y Modelo BPMN</v>
      </c>
      <c r="Z27" s="2">
        <f>'Original data'!BH19</f>
        <v>167.38499999999999</v>
      </c>
      <c r="AA27" s="9" t="str">
        <f>'Original data'!BJ19</f>
        <v>La solicitud presenta inconsistencias o errores en los soportes, y deben se subsanados; si no se corrigen en un plazo de 15 días la solicitud será eliminada.  Si es aprobada, se envía al comité.</v>
      </c>
      <c r="AB27" s="10">
        <v>4</v>
      </c>
      <c r="AC27" s="1" t="str">
        <f>'Original data'!BK19</f>
        <v>Caso de estudio</v>
      </c>
      <c r="AD27" s="2">
        <f>'Original data'!BN19</f>
        <v>113.276</v>
      </c>
      <c r="AE27" s="35" t="str">
        <f>'Original data'!BP19</f>
        <v>Cuando el comité estudia la solicitud se almacenan los resultados obtenidos y se determinan la cantidad de fondos necesarios para aprobar el crédito, si este es aprobado o no(se notifica); en el caso que sea aprobado se establece la cuota que deben cancelar las parejas.</v>
      </c>
      <c r="AF27" s="10">
        <v>1</v>
      </c>
      <c r="AG27" s="1" t="str">
        <f>'Original data'!BQ19</f>
        <v>Caso de estudio</v>
      </c>
      <c r="AH27" s="2">
        <f>'Original data'!BT19</f>
        <v>60.87</v>
      </c>
      <c r="AI27" s="9" t="str">
        <f>'Original data'!BV19</f>
        <v>15 días</v>
      </c>
      <c r="AJ27" s="10">
        <v>5</v>
      </c>
      <c r="AK27" s="1" t="str">
        <f>'Original data'!BX19</f>
        <v>Caso de estudio</v>
      </c>
      <c r="AL27" s="2">
        <f>'Original data'!CA19</f>
        <v>51.81</v>
      </c>
      <c r="AM27" s="9" t="str">
        <f>'Original data'!CD19</f>
        <v>Si se aprueba una solicitud la fundación debe sacar dinero de sus fondos para pagarle al vendedor del inmueble</v>
      </c>
      <c r="AN27" s="10">
        <v>1</v>
      </c>
      <c r="AO27" s="1" t="str">
        <f>'Original data'!CF19</f>
        <v>Caso de estudio</v>
      </c>
      <c r="AP27" s="2">
        <f>'Original data'!CI19</f>
        <v>57.265000000000001</v>
      </c>
      <c r="AQ27" s="32" t="str">
        <f>'Original data'!CK19</f>
        <v>Falso</v>
      </c>
      <c r="AR27" s="10">
        <v>5</v>
      </c>
      <c r="AS27" s="1" t="str">
        <f>'Original data'!CM19</f>
        <v>Caso de estudio</v>
      </c>
      <c r="AT27" s="2">
        <f>'Original data'!CP19</f>
        <v>34.777999999999999</v>
      </c>
      <c r="AU27" s="9" t="str">
        <f>'Original data'!CR19</f>
        <v>El analista de crédito,El comité de crédito</v>
      </c>
      <c r="AV27" s="10">
        <v>1</v>
      </c>
      <c r="AW27" s="1" t="str">
        <f>'Original data'!CU19</f>
        <v>Caso de estudio</v>
      </c>
    </row>
    <row r="28" spans="1:49" ht="48" x14ac:dyDescent="0.2">
      <c r="A28" s="2">
        <v>24</v>
      </c>
      <c r="B28" s="2" t="s">
        <v>766</v>
      </c>
      <c r="C28" s="2">
        <v>4</v>
      </c>
      <c r="D28" s="2">
        <v>2</v>
      </c>
      <c r="E28" s="1" t="s">
        <v>366</v>
      </c>
      <c r="F28" s="2">
        <v>247.27199999999999</v>
      </c>
      <c r="G28" s="9" t="s">
        <v>682</v>
      </c>
      <c r="H28" s="10">
        <v>1</v>
      </c>
      <c r="I28" s="1" t="s">
        <v>285</v>
      </c>
      <c r="J28" s="2">
        <v>29.878</v>
      </c>
      <c r="K28" s="9" t="s">
        <v>691</v>
      </c>
      <c r="L28" s="10">
        <v>5</v>
      </c>
      <c r="M28" s="30" t="s">
        <v>722</v>
      </c>
      <c r="N28" s="2">
        <v>55.38</v>
      </c>
      <c r="O28" s="9" t="s">
        <v>723</v>
      </c>
      <c r="P28" s="10">
        <v>5</v>
      </c>
      <c r="Q28" s="30" t="s">
        <v>724</v>
      </c>
      <c r="R28" s="1">
        <v>15.496</v>
      </c>
      <c r="S28" s="31" t="s">
        <v>315</v>
      </c>
      <c r="T28" s="10">
        <v>1</v>
      </c>
      <c r="U28" s="30" t="s">
        <v>293</v>
      </c>
      <c r="V28" s="1">
        <v>90.772000000000006</v>
      </c>
      <c r="W28" s="9" t="s">
        <v>725</v>
      </c>
      <c r="X28" s="10">
        <v>3</v>
      </c>
      <c r="Y28" s="2" t="s">
        <v>726</v>
      </c>
      <c r="Z28" s="2">
        <v>41.014000000000003</v>
      </c>
      <c r="AA28" s="32" t="s">
        <v>727</v>
      </c>
      <c r="AB28" s="10">
        <v>4</v>
      </c>
      <c r="AC28" s="1" t="s">
        <v>293</v>
      </c>
      <c r="AD28" s="2">
        <v>91.552000000000007</v>
      </c>
      <c r="AE28" s="35" t="s">
        <v>728</v>
      </c>
      <c r="AF28" s="10">
        <v>1</v>
      </c>
      <c r="AG28" s="30" t="s">
        <v>293</v>
      </c>
      <c r="AH28" s="1">
        <v>13.121</v>
      </c>
      <c r="AI28" s="32" t="s">
        <v>319</v>
      </c>
      <c r="AJ28" s="10">
        <v>5</v>
      </c>
      <c r="AK28" s="30" t="s">
        <v>293</v>
      </c>
      <c r="AL28" s="2">
        <v>54.082999999999998</v>
      </c>
      <c r="AM28" s="9" t="s">
        <v>878</v>
      </c>
      <c r="AN28" s="10">
        <v>1</v>
      </c>
      <c r="AO28" s="1" t="s">
        <v>291</v>
      </c>
      <c r="AP28" s="2">
        <v>26.042999999999999</v>
      </c>
      <c r="AQ28" s="32" t="s">
        <v>334</v>
      </c>
      <c r="AR28" s="10">
        <v>5</v>
      </c>
      <c r="AS28" s="1" t="s">
        <v>291</v>
      </c>
      <c r="AT28" s="2">
        <v>16.968</v>
      </c>
      <c r="AU28" s="9" t="s">
        <v>729</v>
      </c>
      <c r="AV28" s="10">
        <v>1</v>
      </c>
      <c r="AW28" s="30" t="s">
        <v>293</v>
      </c>
    </row>
    <row r="29" spans="1:49" ht="96" x14ac:dyDescent="0.2">
      <c r="A29" s="2">
        <v>25</v>
      </c>
      <c r="B29" s="2" t="s">
        <v>766</v>
      </c>
      <c r="C29" s="2">
        <v>5</v>
      </c>
      <c r="D29" s="2">
        <v>4</v>
      </c>
      <c r="E29" s="1" t="s">
        <v>366</v>
      </c>
      <c r="F29" s="2">
        <v>470.48899999999998</v>
      </c>
      <c r="G29" s="9" t="s">
        <v>683</v>
      </c>
      <c r="H29" s="10">
        <v>2</v>
      </c>
      <c r="I29" s="1" t="s">
        <v>302</v>
      </c>
      <c r="J29" s="2">
        <v>284.30099999999999</v>
      </c>
      <c r="K29" s="9" t="s">
        <v>692</v>
      </c>
      <c r="L29" s="10">
        <v>5</v>
      </c>
      <c r="M29" s="30" t="s">
        <v>302</v>
      </c>
      <c r="N29" s="2">
        <v>162.45099999999999</v>
      </c>
      <c r="O29" s="9" t="s">
        <v>730</v>
      </c>
      <c r="P29" s="10">
        <v>5</v>
      </c>
      <c r="Q29" s="30" t="s">
        <v>522</v>
      </c>
      <c r="R29" s="1">
        <v>98.087999999999994</v>
      </c>
      <c r="S29" s="31" t="s">
        <v>334</v>
      </c>
      <c r="T29" s="10">
        <v>5</v>
      </c>
      <c r="U29" s="30" t="s">
        <v>293</v>
      </c>
      <c r="V29" s="1">
        <v>145.459</v>
      </c>
      <c r="W29" s="9" t="s">
        <v>731</v>
      </c>
      <c r="X29" s="10">
        <v>4</v>
      </c>
      <c r="Y29" s="2" t="s">
        <v>293</v>
      </c>
      <c r="Z29" s="2">
        <v>117.011</v>
      </c>
      <c r="AA29" s="32" t="s">
        <v>732</v>
      </c>
      <c r="AB29" s="10">
        <v>3</v>
      </c>
      <c r="AC29" s="1" t="s">
        <v>293</v>
      </c>
      <c r="AD29" s="2">
        <v>185.46600000000001</v>
      </c>
      <c r="AE29" s="35" t="s">
        <v>733</v>
      </c>
      <c r="AF29" s="10">
        <v>1</v>
      </c>
      <c r="AG29" s="30" t="s">
        <v>302</v>
      </c>
      <c r="AH29" s="1">
        <v>42.756999999999998</v>
      </c>
      <c r="AI29" s="32" t="s">
        <v>319</v>
      </c>
      <c r="AJ29" s="10">
        <v>5</v>
      </c>
      <c r="AK29" s="30" t="s">
        <v>293</v>
      </c>
      <c r="AL29" s="2">
        <v>97.998000000000005</v>
      </c>
      <c r="AM29" s="9" t="s">
        <v>734</v>
      </c>
      <c r="AN29" s="10">
        <v>5</v>
      </c>
      <c r="AO29" s="1" t="s">
        <v>293</v>
      </c>
      <c r="AP29" s="2">
        <v>40.780999999999999</v>
      </c>
      <c r="AQ29" s="32" t="s">
        <v>315</v>
      </c>
      <c r="AR29" s="10">
        <v>1</v>
      </c>
      <c r="AS29" s="1" t="s">
        <v>293</v>
      </c>
      <c r="AT29" s="2">
        <v>88.388000000000005</v>
      </c>
      <c r="AU29" s="9" t="s">
        <v>551</v>
      </c>
      <c r="AV29" s="10">
        <v>5</v>
      </c>
      <c r="AW29" s="30" t="s">
        <v>293</v>
      </c>
    </row>
    <row r="30" spans="1:49" x14ac:dyDescent="0.2">
      <c r="A30" s="2">
        <v>26</v>
      </c>
      <c r="B30" s="2" t="s">
        <v>766</v>
      </c>
      <c r="C30" s="2">
        <v>6</v>
      </c>
      <c r="D30" s="2">
        <v>13</v>
      </c>
      <c r="E30" s="1" t="s">
        <v>366</v>
      </c>
      <c r="F30" s="2">
        <v>125.32</v>
      </c>
      <c r="G30" s="9" t="s">
        <v>684</v>
      </c>
      <c r="H30" s="10">
        <v>5</v>
      </c>
      <c r="I30" s="1" t="s">
        <v>693</v>
      </c>
      <c r="J30" s="2">
        <v>46.600999999999999</v>
      </c>
      <c r="K30" s="9" t="s">
        <v>692</v>
      </c>
      <c r="L30" s="10">
        <v>5</v>
      </c>
      <c r="M30" s="30" t="s">
        <v>735</v>
      </c>
      <c r="N30" s="2">
        <v>30.812999999999999</v>
      </c>
      <c r="O30" s="9" t="s">
        <v>736</v>
      </c>
      <c r="P30" s="10">
        <v>5</v>
      </c>
      <c r="Q30" s="30" t="s">
        <v>693</v>
      </c>
      <c r="R30" s="1">
        <v>37.18</v>
      </c>
      <c r="S30" s="31" t="s">
        <v>334</v>
      </c>
      <c r="T30" s="10">
        <v>5</v>
      </c>
      <c r="U30" s="30" t="s">
        <v>293</v>
      </c>
      <c r="V30" s="1">
        <v>49.643000000000001</v>
      </c>
      <c r="W30" s="9" t="s">
        <v>737</v>
      </c>
      <c r="X30" s="10">
        <v>3</v>
      </c>
      <c r="Y30" s="2" t="s">
        <v>693</v>
      </c>
      <c r="Z30" s="2">
        <v>65.022999999999996</v>
      </c>
      <c r="AA30" s="32" t="s">
        <v>738</v>
      </c>
      <c r="AB30" s="10">
        <v>2</v>
      </c>
      <c r="AC30" s="1" t="s">
        <v>693</v>
      </c>
      <c r="AD30" s="2">
        <v>110.938</v>
      </c>
      <c r="AE30" s="35" t="s">
        <v>739</v>
      </c>
      <c r="AF30" s="10">
        <v>5</v>
      </c>
      <c r="AG30" s="30" t="s">
        <v>293</v>
      </c>
      <c r="AH30" s="1">
        <v>31.765000000000001</v>
      </c>
      <c r="AI30" s="32" t="s">
        <v>319</v>
      </c>
      <c r="AJ30" s="10">
        <v>5</v>
      </c>
      <c r="AK30" s="30" t="s">
        <v>293</v>
      </c>
      <c r="AL30" s="2">
        <v>76.159000000000006</v>
      </c>
      <c r="AM30" s="9" t="s">
        <v>740</v>
      </c>
      <c r="AN30" s="10">
        <v>1</v>
      </c>
      <c r="AO30" s="1" t="s">
        <v>291</v>
      </c>
      <c r="AP30" s="2">
        <v>34.771999999999998</v>
      </c>
      <c r="AQ30" s="32" t="s">
        <v>334</v>
      </c>
      <c r="AR30" s="10">
        <v>5</v>
      </c>
      <c r="AS30" s="1" t="s">
        <v>293</v>
      </c>
      <c r="AT30" s="2">
        <v>41.12</v>
      </c>
      <c r="AU30" s="9" t="s">
        <v>729</v>
      </c>
      <c r="AV30" s="10">
        <v>1</v>
      </c>
      <c r="AW30" s="30" t="s">
        <v>293</v>
      </c>
    </row>
    <row r="31" spans="1:49" ht="48" x14ac:dyDescent="0.2">
      <c r="A31" s="2">
        <v>27</v>
      </c>
      <c r="B31" s="2" t="s">
        <v>973</v>
      </c>
      <c r="C31" s="2">
        <v>3</v>
      </c>
      <c r="D31" s="2">
        <v>1</v>
      </c>
      <c r="E31" s="1" t="s">
        <v>366</v>
      </c>
      <c r="F31" s="2">
        <v>342.74099999999999</v>
      </c>
      <c r="G31" s="9" t="s">
        <v>901</v>
      </c>
      <c r="H31" s="10">
        <v>4</v>
      </c>
      <c r="I31" s="1" t="s">
        <v>902</v>
      </c>
      <c r="J31" s="2">
        <v>32.267000000000003</v>
      </c>
      <c r="K31" s="9" t="s">
        <v>903</v>
      </c>
      <c r="L31" s="10">
        <v>5</v>
      </c>
      <c r="M31" s="30" t="s">
        <v>293</v>
      </c>
      <c r="N31" s="2">
        <v>86.227000000000004</v>
      </c>
      <c r="O31" s="9" t="s">
        <v>904</v>
      </c>
      <c r="P31" s="10">
        <v>5</v>
      </c>
      <c r="Q31" s="30" t="s">
        <v>905</v>
      </c>
      <c r="R31" s="1">
        <v>64.463999999999999</v>
      </c>
      <c r="S31" s="31" t="b">
        <v>1</v>
      </c>
      <c r="T31" s="10">
        <v>1</v>
      </c>
      <c r="U31" s="30" t="s">
        <v>293</v>
      </c>
      <c r="V31" s="1">
        <v>229.13</v>
      </c>
      <c r="W31" s="9" t="s">
        <v>906</v>
      </c>
      <c r="X31" s="10">
        <v>5</v>
      </c>
      <c r="Y31" s="30" t="s">
        <v>293</v>
      </c>
      <c r="Z31" s="2">
        <v>49.761000000000003</v>
      </c>
      <c r="AA31" s="31" t="s">
        <v>907</v>
      </c>
      <c r="AB31" s="10">
        <v>3</v>
      </c>
      <c r="AC31" s="1" t="s">
        <v>293</v>
      </c>
      <c r="AD31" s="2">
        <v>60.277999999999999</v>
      </c>
      <c r="AE31" s="35" t="s">
        <v>908</v>
      </c>
      <c r="AF31" s="10">
        <v>3</v>
      </c>
      <c r="AG31" s="30" t="s">
        <v>293</v>
      </c>
      <c r="AH31" s="1">
        <v>20.852</v>
      </c>
      <c r="AI31" s="31" t="s">
        <v>319</v>
      </c>
      <c r="AJ31" s="10">
        <v>5</v>
      </c>
      <c r="AK31" s="30" t="s">
        <v>293</v>
      </c>
      <c r="AL31" s="2">
        <v>95.506</v>
      </c>
      <c r="AM31" s="9" t="s">
        <v>968</v>
      </c>
      <c r="AN31" s="10">
        <v>2</v>
      </c>
      <c r="AO31" s="1" t="s">
        <v>291</v>
      </c>
      <c r="AP31" s="2">
        <v>28.488</v>
      </c>
      <c r="AQ31" s="9" t="b">
        <v>1</v>
      </c>
      <c r="AR31" s="10">
        <v>1</v>
      </c>
      <c r="AS31" s="1" t="s">
        <v>293</v>
      </c>
      <c r="AT31" s="2">
        <v>80.350999999999999</v>
      </c>
      <c r="AU31" s="9" t="s">
        <v>708</v>
      </c>
      <c r="AV31" s="10">
        <v>1</v>
      </c>
      <c r="AW31" s="30" t="s">
        <v>293</v>
      </c>
    </row>
    <row r="32" spans="1:49" ht="32" x14ac:dyDescent="0.2">
      <c r="A32" s="2">
        <v>28</v>
      </c>
      <c r="B32" s="2" t="s">
        <v>973</v>
      </c>
      <c r="C32" s="2">
        <v>4</v>
      </c>
      <c r="D32" s="2">
        <v>11</v>
      </c>
      <c r="E32" s="1" t="s">
        <v>366</v>
      </c>
      <c r="F32" s="2">
        <v>333.49400000000003</v>
      </c>
      <c r="G32" s="9" t="s">
        <v>909</v>
      </c>
      <c r="H32" s="10">
        <v>2</v>
      </c>
      <c r="I32" s="1" t="s">
        <v>291</v>
      </c>
      <c r="J32" s="2">
        <v>58.838000000000001</v>
      </c>
      <c r="K32" s="9" t="s">
        <v>458</v>
      </c>
      <c r="L32" s="10">
        <v>5</v>
      </c>
      <c r="M32" s="30" t="s">
        <v>910</v>
      </c>
      <c r="N32" s="2">
        <v>25.507999999999999</v>
      </c>
      <c r="O32" s="9" t="s">
        <v>911</v>
      </c>
      <c r="P32" s="10">
        <v>2</v>
      </c>
      <c r="Q32" s="30" t="s">
        <v>912</v>
      </c>
      <c r="R32" s="1">
        <v>87.307000000000002</v>
      </c>
      <c r="S32" s="31" t="b">
        <v>1</v>
      </c>
      <c r="T32" s="10">
        <v>1</v>
      </c>
      <c r="U32" s="30" t="s">
        <v>910</v>
      </c>
      <c r="V32" s="1">
        <v>97.164000000000001</v>
      </c>
      <c r="W32" s="9" t="s">
        <v>286</v>
      </c>
      <c r="X32" s="10">
        <v>1</v>
      </c>
      <c r="Y32" s="30" t="s">
        <v>286</v>
      </c>
      <c r="Z32" s="2">
        <v>63.146999999999998</v>
      </c>
      <c r="AA32" s="31" t="s">
        <v>913</v>
      </c>
      <c r="AB32" s="10">
        <v>2</v>
      </c>
      <c r="AC32" s="1" t="s">
        <v>914</v>
      </c>
      <c r="AD32" s="2">
        <v>264.214</v>
      </c>
      <c r="AE32" s="35" t="s">
        <v>915</v>
      </c>
      <c r="AF32" s="10">
        <v>1</v>
      </c>
      <c r="AG32" s="30" t="s">
        <v>916</v>
      </c>
      <c r="AH32" s="1">
        <v>21.977</v>
      </c>
      <c r="AI32" s="31" t="s">
        <v>319</v>
      </c>
      <c r="AJ32" s="10">
        <v>5</v>
      </c>
      <c r="AK32" s="30" t="s">
        <v>412</v>
      </c>
      <c r="AL32" s="2">
        <v>68.894000000000005</v>
      </c>
      <c r="AM32" s="9" t="s">
        <v>969</v>
      </c>
      <c r="AN32" s="10">
        <v>2</v>
      </c>
      <c r="AO32" s="1" t="s">
        <v>917</v>
      </c>
      <c r="AP32" s="2">
        <v>64.709000000000003</v>
      </c>
      <c r="AQ32" s="9" t="b">
        <v>1</v>
      </c>
      <c r="AR32" s="10">
        <v>1</v>
      </c>
      <c r="AS32" s="1" t="s">
        <v>918</v>
      </c>
      <c r="AT32" s="2">
        <v>21.896999999999998</v>
      </c>
      <c r="AU32" s="9" t="s">
        <v>551</v>
      </c>
      <c r="AV32" s="10">
        <v>5</v>
      </c>
      <c r="AW32" s="30" t="s">
        <v>919</v>
      </c>
    </row>
    <row r="33" spans="1:49" ht="64" x14ac:dyDescent="0.2">
      <c r="A33" s="2">
        <v>29</v>
      </c>
      <c r="B33" s="2" t="s">
        <v>973</v>
      </c>
      <c r="C33" s="2">
        <v>5</v>
      </c>
      <c r="D33" s="2">
        <v>12</v>
      </c>
      <c r="E33" s="1" t="s">
        <v>366</v>
      </c>
      <c r="F33" s="2">
        <v>391.91500000000002</v>
      </c>
      <c r="G33" s="9" t="s">
        <v>920</v>
      </c>
      <c r="H33" s="10">
        <v>5</v>
      </c>
      <c r="I33" s="1" t="s">
        <v>921</v>
      </c>
      <c r="J33" s="2">
        <v>43.624000000000002</v>
      </c>
      <c r="K33" s="9" t="s">
        <v>692</v>
      </c>
      <c r="L33" s="10">
        <v>5</v>
      </c>
      <c r="M33" s="30" t="s">
        <v>293</v>
      </c>
      <c r="N33" s="2">
        <v>137.386</v>
      </c>
      <c r="O33" s="9" t="s">
        <v>922</v>
      </c>
      <c r="P33" s="10">
        <v>5</v>
      </c>
      <c r="Q33" s="30" t="s">
        <v>923</v>
      </c>
      <c r="R33" s="1">
        <v>55.91</v>
      </c>
      <c r="S33" s="31" t="b">
        <v>1</v>
      </c>
      <c r="T33" s="10">
        <v>1</v>
      </c>
      <c r="U33" s="30" t="s">
        <v>293</v>
      </c>
      <c r="V33" s="1">
        <v>200.64</v>
      </c>
      <c r="W33" s="9" t="s">
        <v>924</v>
      </c>
      <c r="X33" s="10">
        <v>1</v>
      </c>
      <c r="Y33" s="30" t="s">
        <v>746</v>
      </c>
      <c r="Z33" s="2">
        <v>69.917000000000002</v>
      </c>
      <c r="AA33" s="31" t="s">
        <v>925</v>
      </c>
      <c r="AB33" s="10">
        <v>2</v>
      </c>
      <c r="AC33" s="1" t="s">
        <v>293</v>
      </c>
      <c r="AD33" s="2">
        <v>86.13</v>
      </c>
      <c r="AE33" s="35" t="s">
        <v>926</v>
      </c>
      <c r="AF33" s="10">
        <v>4</v>
      </c>
      <c r="AG33" s="30" t="s">
        <v>293</v>
      </c>
      <c r="AH33" s="1">
        <v>33.792999999999999</v>
      </c>
      <c r="AI33" s="31" t="s">
        <v>319</v>
      </c>
      <c r="AJ33" s="10">
        <v>5</v>
      </c>
      <c r="AK33" s="30" t="s">
        <v>293</v>
      </c>
      <c r="AL33" s="2">
        <v>46.402000000000001</v>
      </c>
      <c r="AM33" s="9" t="s">
        <v>300</v>
      </c>
      <c r="AN33" s="10">
        <v>1</v>
      </c>
      <c r="AO33" s="1" t="s">
        <v>293</v>
      </c>
      <c r="AP33" s="2">
        <v>29.131</v>
      </c>
      <c r="AQ33" s="9" t="b">
        <v>0</v>
      </c>
      <c r="AR33" s="10">
        <v>5</v>
      </c>
      <c r="AS33" s="1" t="s">
        <v>927</v>
      </c>
      <c r="AT33" s="2">
        <v>25.66</v>
      </c>
      <c r="AU33" s="9" t="s">
        <v>928</v>
      </c>
      <c r="AV33" s="10">
        <v>1</v>
      </c>
      <c r="AW33" s="30" t="s">
        <v>293</v>
      </c>
    </row>
    <row r="34" spans="1:49" ht="32" x14ac:dyDescent="0.2">
      <c r="A34" s="2">
        <v>30</v>
      </c>
      <c r="B34" s="2" t="s">
        <v>973</v>
      </c>
      <c r="C34" s="2">
        <v>6</v>
      </c>
      <c r="D34" s="2">
        <v>15</v>
      </c>
      <c r="E34" s="1" t="s">
        <v>929</v>
      </c>
      <c r="F34" s="2">
        <v>22.265999999999998</v>
      </c>
      <c r="G34" s="9" t="s">
        <v>930</v>
      </c>
      <c r="H34" s="10">
        <v>1</v>
      </c>
      <c r="I34" s="1" t="s">
        <v>931</v>
      </c>
      <c r="J34" s="2">
        <v>3.3940000000000001</v>
      </c>
      <c r="K34" s="9" t="s">
        <v>932</v>
      </c>
      <c r="L34" s="10">
        <v>5</v>
      </c>
      <c r="M34" s="30" t="s">
        <v>933</v>
      </c>
      <c r="N34" s="2">
        <v>6.8369999999999997</v>
      </c>
      <c r="O34" s="9" t="s">
        <v>934</v>
      </c>
      <c r="P34" s="10">
        <v>2</v>
      </c>
      <c r="Q34" s="30" t="s">
        <v>744</v>
      </c>
      <c r="R34" s="1">
        <v>6.7249999999999996</v>
      </c>
      <c r="S34" s="31" t="b">
        <v>0</v>
      </c>
      <c r="T34" s="10">
        <v>5</v>
      </c>
      <c r="U34" s="30" t="s">
        <v>933</v>
      </c>
      <c r="V34" s="1">
        <v>1.6379999999999999</v>
      </c>
      <c r="W34" s="9" t="s">
        <v>935</v>
      </c>
      <c r="X34" s="10">
        <v>2</v>
      </c>
      <c r="Y34" s="30" t="s">
        <v>744</v>
      </c>
      <c r="Z34" s="2">
        <v>1.9750000000000001</v>
      </c>
      <c r="AA34" s="31" t="s">
        <v>936</v>
      </c>
      <c r="AB34" s="10">
        <v>3</v>
      </c>
      <c r="AC34" s="1" t="s">
        <v>933</v>
      </c>
      <c r="AD34" s="2">
        <v>1.77</v>
      </c>
      <c r="AE34" s="35" t="s">
        <v>937</v>
      </c>
      <c r="AF34" s="10">
        <v>3</v>
      </c>
      <c r="AG34" s="30" t="s">
        <v>938</v>
      </c>
      <c r="AH34" s="1">
        <v>1.843</v>
      </c>
      <c r="AI34" s="31" t="s">
        <v>319</v>
      </c>
      <c r="AJ34" s="10">
        <v>5</v>
      </c>
      <c r="AK34" s="30" t="s">
        <v>939</v>
      </c>
      <c r="AL34" s="2">
        <v>5.665</v>
      </c>
      <c r="AM34" s="9" t="s">
        <v>300</v>
      </c>
      <c r="AN34" s="10">
        <v>1</v>
      </c>
      <c r="AO34" s="1" t="s">
        <v>938</v>
      </c>
      <c r="AP34" s="2">
        <v>1.054</v>
      </c>
      <c r="AQ34" s="9" t="b">
        <v>0</v>
      </c>
      <c r="AR34" s="10">
        <v>5</v>
      </c>
      <c r="AS34" s="1" t="s">
        <v>938</v>
      </c>
      <c r="AT34" s="2">
        <v>3.9350000000000001</v>
      </c>
      <c r="AU34" s="9" t="s">
        <v>452</v>
      </c>
      <c r="AV34" s="10">
        <v>1</v>
      </c>
      <c r="AW34" s="30" t="s">
        <v>938</v>
      </c>
    </row>
    <row r="35" spans="1:49" ht="32" x14ac:dyDescent="0.2">
      <c r="A35" s="2">
        <v>31</v>
      </c>
      <c r="B35" s="2" t="s">
        <v>1269</v>
      </c>
      <c r="C35" s="2">
        <v>4</v>
      </c>
      <c r="D35" s="2">
        <v>7</v>
      </c>
      <c r="E35" s="1" t="s">
        <v>366</v>
      </c>
      <c r="F35" s="2">
        <v>143.30099999999999</v>
      </c>
      <c r="G35" s="9" t="s">
        <v>1061</v>
      </c>
      <c r="H35" s="10">
        <v>2</v>
      </c>
      <c r="I35" s="1" t="s">
        <v>1071</v>
      </c>
      <c r="J35" s="2">
        <v>182.047</v>
      </c>
      <c r="K35" s="9" t="s">
        <v>458</v>
      </c>
      <c r="L35" s="10">
        <v>5</v>
      </c>
      <c r="M35" s="30" t="s">
        <v>918</v>
      </c>
      <c r="N35" s="2">
        <v>119.158</v>
      </c>
      <c r="O35" s="9" t="s">
        <v>1082</v>
      </c>
      <c r="P35" s="10">
        <v>2</v>
      </c>
      <c r="Q35" s="30" t="s">
        <v>1093</v>
      </c>
      <c r="R35" s="1">
        <v>61.817999999999998</v>
      </c>
      <c r="S35" s="31" t="b">
        <v>1</v>
      </c>
      <c r="T35" s="10">
        <v>1</v>
      </c>
      <c r="U35" s="30" t="s">
        <v>291</v>
      </c>
      <c r="V35" s="1">
        <v>70.447000000000003</v>
      </c>
      <c r="W35" s="9" t="s">
        <v>1100</v>
      </c>
      <c r="X35" s="10">
        <v>2</v>
      </c>
      <c r="Y35" s="30" t="s">
        <v>291</v>
      </c>
      <c r="Z35" s="2">
        <v>159.863</v>
      </c>
      <c r="AA35" s="31" t="s">
        <v>1113</v>
      </c>
      <c r="AB35" s="10">
        <v>1</v>
      </c>
      <c r="AC35" s="1" t="s">
        <v>291</v>
      </c>
      <c r="AD35" s="2">
        <v>120.634</v>
      </c>
      <c r="AE35" s="35" t="s">
        <v>1126</v>
      </c>
      <c r="AF35" s="10">
        <v>3</v>
      </c>
      <c r="AG35" s="30" t="s">
        <v>1133</v>
      </c>
      <c r="AH35" s="1">
        <v>39.216999999999999</v>
      </c>
      <c r="AI35" s="31" t="s">
        <v>319</v>
      </c>
      <c r="AJ35" s="10">
        <v>5</v>
      </c>
      <c r="AK35" s="30" t="s">
        <v>1140</v>
      </c>
      <c r="AL35" s="2">
        <v>81.813000000000002</v>
      </c>
      <c r="AM35" s="9" t="s">
        <v>1141</v>
      </c>
      <c r="AN35" s="10">
        <v>3</v>
      </c>
      <c r="AO35" s="1" t="s">
        <v>1149</v>
      </c>
      <c r="AP35" s="2">
        <v>78.876999999999995</v>
      </c>
      <c r="AQ35" s="9" t="b">
        <v>0</v>
      </c>
      <c r="AR35" s="10">
        <v>5</v>
      </c>
      <c r="AS35" s="1" t="s">
        <v>1150</v>
      </c>
      <c r="AT35" s="2">
        <v>32.006999999999998</v>
      </c>
      <c r="AU35" s="9" t="s">
        <v>708</v>
      </c>
      <c r="AV35" s="10">
        <v>1</v>
      </c>
      <c r="AW35" s="4" t="s">
        <v>1150</v>
      </c>
    </row>
    <row r="36" spans="1:49" ht="96" x14ac:dyDescent="0.2">
      <c r="A36" s="2">
        <v>32</v>
      </c>
      <c r="B36" s="2" t="s">
        <v>1269</v>
      </c>
      <c r="C36" s="2">
        <v>5</v>
      </c>
      <c r="D36" s="2">
        <v>11</v>
      </c>
      <c r="E36" s="1" t="s">
        <v>366</v>
      </c>
      <c r="F36" s="2">
        <v>330.96699999999998</v>
      </c>
      <c r="G36" s="9" t="s">
        <v>1062</v>
      </c>
      <c r="H36" s="10">
        <v>5</v>
      </c>
      <c r="I36" s="1" t="s">
        <v>1072</v>
      </c>
      <c r="J36" s="2">
        <v>101.553</v>
      </c>
      <c r="K36" s="9" t="s">
        <v>541</v>
      </c>
      <c r="L36" s="10">
        <v>5</v>
      </c>
      <c r="M36" s="30" t="s">
        <v>283</v>
      </c>
      <c r="N36" s="2">
        <v>80.286000000000001</v>
      </c>
      <c r="O36" s="9" t="s">
        <v>1081</v>
      </c>
      <c r="P36" s="10">
        <v>5</v>
      </c>
      <c r="Q36" s="30" t="s">
        <v>1072</v>
      </c>
      <c r="R36" s="1">
        <v>123.628</v>
      </c>
      <c r="S36" s="31" t="b">
        <v>0</v>
      </c>
      <c r="T36" s="10">
        <v>5</v>
      </c>
      <c r="U36" s="30" t="s">
        <v>1072</v>
      </c>
      <c r="V36" s="1">
        <v>237.24600000000001</v>
      </c>
      <c r="W36" s="9" t="s">
        <v>1101</v>
      </c>
      <c r="X36" s="10">
        <v>5</v>
      </c>
      <c r="Y36" s="30" t="s">
        <v>283</v>
      </c>
      <c r="Z36" s="2">
        <v>264.012</v>
      </c>
      <c r="AA36" s="31" t="s">
        <v>1114</v>
      </c>
      <c r="AB36" s="10">
        <v>3</v>
      </c>
      <c r="AC36" s="1" t="s">
        <v>812</v>
      </c>
      <c r="AD36" s="2">
        <v>108.512</v>
      </c>
      <c r="AE36" s="35" t="s">
        <v>1127</v>
      </c>
      <c r="AF36" s="10">
        <v>5</v>
      </c>
      <c r="AG36" s="30" t="s">
        <v>283</v>
      </c>
      <c r="AH36" s="1">
        <v>82.304000000000002</v>
      </c>
      <c r="AI36" s="31" t="s">
        <v>319</v>
      </c>
      <c r="AJ36" s="10">
        <v>5</v>
      </c>
      <c r="AK36" s="30" t="s">
        <v>812</v>
      </c>
      <c r="AL36" s="2">
        <v>121.38</v>
      </c>
      <c r="AM36" s="9" t="s">
        <v>1142</v>
      </c>
      <c r="AN36" s="10">
        <v>5</v>
      </c>
      <c r="AO36" s="1" t="s">
        <v>812</v>
      </c>
      <c r="AP36" s="2">
        <v>65.293000000000006</v>
      </c>
      <c r="AQ36" s="9" t="b">
        <v>0</v>
      </c>
      <c r="AR36" s="10">
        <v>5</v>
      </c>
      <c r="AS36" s="1" t="s">
        <v>283</v>
      </c>
      <c r="AT36" s="2">
        <v>44.308</v>
      </c>
      <c r="AU36" s="9" t="s">
        <v>928</v>
      </c>
      <c r="AV36" s="10">
        <v>1</v>
      </c>
      <c r="AW36" s="4" t="s">
        <v>283</v>
      </c>
    </row>
    <row r="37" spans="1:49" ht="144" x14ac:dyDescent="0.2">
      <c r="A37" s="2">
        <v>33</v>
      </c>
      <c r="B37" s="2" t="s">
        <v>1269</v>
      </c>
      <c r="C37" s="2">
        <v>6</v>
      </c>
      <c r="D37" s="2">
        <v>14</v>
      </c>
      <c r="E37" s="1" t="s">
        <v>366</v>
      </c>
      <c r="F37" s="2">
        <v>612.87699999999995</v>
      </c>
      <c r="G37" s="9" t="s">
        <v>1063</v>
      </c>
      <c r="H37" s="10">
        <v>3</v>
      </c>
      <c r="I37" s="1" t="s">
        <v>1073</v>
      </c>
      <c r="J37" s="2">
        <v>231.00800000000001</v>
      </c>
      <c r="K37" s="9" t="s">
        <v>1074</v>
      </c>
      <c r="L37" s="10">
        <v>5</v>
      </c>
      <c r="M37" s="30" t="s">
        <v>1083</v>
      </c>
      <c r="N37" s="2">
        <v>79.823999999999998</v>
      </c>
      <c r="O37" s="9" t="s">
        <v>1084</v>
      </c>
      <c r="P37" s="10">
        <v>5</v>
      </c>
      <c r="Q37" s="30" t="s">
        <v>522</v>
      </c>
      <c r="R37" s="1">
        <v>100.56399999999999</v>
      </c>
      <c r="S37" s="31" t="b">
        <v>0</v>
      </c>
      <c r="T37" s="10">
        <v>5</v>
      </c>
      <c r="U37" s="30" t="s">
        <v>1102</v>
      </c>
      <c r="V37" s="1">
        <v>214.86500000000001</v>
      </c>
      <c r="W37" s="9" t="s">
        <v>1103</v>
      </c>
      <c r="X37" s="10">
        <v>1</v>
      </c>
      <c r="Y37" s="30" t="s">
        <v>1115</v>
      </c>
      <c r="Z37" s="2">
        <v>79.596999999999994</v>
      </c>
      <c r="AA37" s="31" t="s">
        <v>1116</v>
      </c>
      <c r="AB37" s="10">
        <v>3</v>
      </c>
      <c r="AC37" s="1" t="s">
        <v>283</v>
      </c>
      <c r="AD37" s="2">
        <v>191.465</v>
      </c>
      <c r="AE37" s="35" t="s">
        <v>1128</v>
      </c>
      <c r="AF37" s="10">
        <v>3</v>
      </c>
      <c r="AG37" s="30" t="s">
        <v>1134</v>
      </c>
      <c r="AH37" s="1">
        <v>72.114000000000004</v>
      </c>
      <c r="AI37" s="31" t="s">
        <v>319</v>
      </c>
      <c r="AJ37" s="10">
        <v>5</v>
      </c>
      <c r="AK37" s="30" t="s">
        <v>1143</v>
      </c>
      <c r="AL37" s="2">
        <v>95.027000000000001</v>
      </c>
      <c r="AM37" s="9" t="s">
        <v>964</v>
      </c>
      <c r="AN37" s="10">
        <v>1</v>
      </c>
      <c r="AO37" s="1" t="s">
        <v>291</v>
      </c>
      <c r="AP37" s="2">
        <v>78.930999999999997</v>
      </c>
      <c r="AQ37" s="9" t="b">
        <v>1</v>
      </c>
      <c r="AR37" s="10">
        <v>1</v>
      </c>
      <c r="AS37" s="1" t="s">
        <v>1151</v>
      </c>
      <c r="AT37" s="2">
        <v>43.722000000000001</v>
      </c>
      <c r="AU37" s="9" t="s">
        <v>708</v>
      </c>
      <c r="AV37" s="10">
        <v>1</v>
      </c>
      <c r="AW37" s="4" t="s">
        <v>1153</v>
      </c>
    </row>
    <row r="38" spans="1:49" ht="80" x14ac:dyDescent="0.2">
      <c r="A38" s="2">
        <v>34</v>
      </c>
      <c r="B38" s="2" t="s">
        <v>1536</v>
      </c>
      <c r="C38" s="2">
        <v>1</v>
      </c>
      <c r="D38" s="2">
        <v>9</v>
      </c>
      <c r="E38" s="1" t="s">
        <v>366</v>
      </c>
      <c r="F38" s="2">
        <v>318.15499999999997</v>
      </c>
      <c r="G38" s="9" t="s">
        <v>1408</v>
      </c>
      <c r="H38" s="10">
        <v>2</v>
      </c>
      <c r="I38" s="1" t="s">
        <v>1193</v>
      </c>
      <c r="J38" s="2">
        <v>123.706</v>
      </c>
      <c r="K38" s="9" t="s">
        <v>311</v>
      </c>
      <c r="L38" s="10">
        <v>5</v>
      </c>
      <c r="M38" s="30" t="s">
        <v>544</v>
      </c>
      <c r="N38" s="2">
        <v>99.070999999999998</v>
      </c>
      <c r="O38" s="9" t="s">
        <v>1432</v>
      </c>
      <c r="P38" s="10">
        <v>5</v>
      </c>
      <c r="Q38" s="30" t="s">
        <v>1446</v>
      </c>
      <c r="R38" s="1">
        <v>47.441000000000003</v>
      </c>
      <c r="S38" s="31" t="b">
        <v>1</v>
      </c>
      <c r="T38" s="10">
        <v>1</v>
      </c>
      <c r="U38" s="30" t="s">
        <v>1193</v>
      </c>
      <c r="V38" s="1">
        <v>425.98899999999998</v>
      </c>
      <c r="W38" s="9" t="s">
        <v>1457</v>
      </c>
      <c r="X38" s="10">
        <v>4</v>
      </c>
      <c r="Y38" s="30" t="s">
        <v>283</v>
      </c>
      <c r="Z38" s="2">
        <v>236.89500000000001</v>
      </c>
      <c r="AA38" s="31" t="s">
        <v>1472</v>
      </c>
      <c r="AB38" s="10">
        <v>3</v>
      </c>
      <c r="AC38" s="1" t="s">
        <v>544</v>
      </c>
      <c r="AD38" s="2">
        <v>511.30500000000001</v>
      </c>
      <c r="AE38" s="35" t="s">
        <v>1487</v>
      </c>
      <c r="AF38" s="10">
        <v>1</v>
      </c>
      <c r="AG38" s="30" t="s">
        <v>291</v>
      </c>
      <c r="AH38" s="1">
        <v>11.621</v>
      </c>
      <c r="AI38" s="31" t="s">
        <v>319</v>
      </c>
      <c r="AJ38" s="10">
        <v>5</v>
      </c>
      <c r="AK38" s="30" t="s">
        <v>291</v>
      </c>
      <c r="AL38" s="2">
        <v>295.363</v>
      </c>
      <c r="AM38" s="9" t="s">
        <v>1507</v>
      </c>
      <c r="AN38" s="10">
        <v>2</v>
      </c>
      <c r="AO38" s="1" t="s">
        <v>291</v>
      </c>
      <c r="AP38" s="2">
        <v>14.284000000000001</v>
      </c>
      <c r="AQ38" s="9" t="b">
        <v>1</v>
      </c>
      <c r="AR38" s="10">
        <v>1</v>
      </c>
      <c r="AS38" s="1" t="s">
        <v>291</v>
      </c>
      <c r="AT38" s="2">
        <v>70.283000000000001</v>
      </c>
      <c r="AU38" s="9" t="s">
        <v>551</v>
      </c>
      <c r="AV38" s="10">
        <v>5</v>
      </c>
      <c r="AW38" s="30" t="s">
        <v>1535</v>
      </c>
    </row>
    <row r="39" spans="1:49" ht="32" x14ac:dyDescent="0.2">
      <c r="A39" s="2">
        <v>35</v>
      </c>
      <c r="B39" s="2" t="s">
        <v>1624</v>
      </c>
      <c r="C39" s="2">
        <v>1</v>
      </c>
      <c r="D39" s="2">
        <v>1</v>
      </c>
      <c r="E39" s="1" t="s">
        <v>366</v>
      </c>
      <c r="F39" s="2">
        <v>387.47199999999998</v>
      </c>
      <c r="G39" s="9" t="s">
        <v>1537</v>
      </c>
      <c r="H39" s="10">
        <v>5</v>
      </c>
      <c r="I39" s="1" t="s">
        <v>522</v>
      </c>
      <c r="J39" s="2">
        <v>98.224999999999994</v>
      </c>
      <c r="K39" s="9" t="s">
        <v>458</v>
      </c>
      <c r="L39" s="10">
        <v>5</v>
      </c>
      <c r="M39" s="30" t="s">
        <v>293</v>
      </c>
      <c r="N39" s="2">
        <v>271.3</v>
      </c>
      <c r="O39" s="9" t="s">
        <v>1549</v>
      </c>
      <c r="P39" s="10">
        <v>5</v>
      </c>
      <c r="Q39" s="30" t="s">
        <v>522</v>
      </c>
      <c r="R39" s="1">
        <v>178.458</v>
      </c>
      <c r="S39" s="31" t="b">
        <v>0</v>
      </c>
      <c r="T39" s="10">
        <v>5</v>
      </c>
      <c r="U39" s="30" t="s">
        <v>293</v>
      </c>
      <c r="V39" s="1">
        <v>307.84800000000001</v>
      </c>
      <c r="W39" s="9" t="s">
        <v>1564</v>
      </c>
      <c r="X39" s="10">
        <v>3</v>
      </c>
      <c r="Y39" s="30" t="s">
        <v>293</v>
      </c>
      <c r="Z39" s="2">
        <v>117.61799999999999</v>
      </c>
      <c r="AA39" s="31" t="s">
        <v>1575</v>
      </c>
      <c r="AB39" s="10">
        <v>3</v>
      </c>
      <c r="AC39" s="1" t="s">
        <v>293</v>
      </c>
      <c r="AD39" s="2">
        <v>350.483</v>
      </c>
      <c r="AE39" s="35" t="s">
        <v>1586</v>
      </c>
      <c r="AF39" s="10">
        <v>2</v>
      </c>
      <c r="AG39" s="30" t="s">
        <v>522</v>
      </c>
      <c r="AH39" s="1">
        <v>50.713999999999999</v>
      </c>
      <c r="AI39" s="31" t="s">
        <v>319</v>
      </c>
      <c r="AJ39" s="10">
        <v>5</v>
      </c>
      <c r="AK39" s="30" t="s">
        <v>293</v>
      </c>
      <c r="AL39" s="2">
        <v>142.38800000000001</v>
      </c>
      <c r="AM39" s="9" t="s">
        <v>1609</v>
      </c>
      <c r="AN39" s="10">
        <v>2</v>
      </c>
      <c r="AO39" s="1" t="s">
        <v>291</v>
      </c>
      <c r="AP39" s="2">
        <v>43.597000000000001</v>
      </c>
      <c r="AQ39" s="9" t="b">
        <v>1</v>
      </c>
      <c r="AR39" s="10">
        <v>1</v>
      </c>
      <c r="AS39" s="1" t="s">
        <v>293</v>
      </c>
      <c r="AT39" s="2">
        <v>105.76900000000001</v>
      </c>
      <c r="AU39" s="9" t="s">
        <v>551</v>
      </c>
      <c r="AV39" s="10">
        <v>5</v>
      </c>
      <c r="AW39" s="30" t="s">
        <v>293</v>
      </c>
    </row>
    <row r="40" spans="1:49" ht="48" x14ac:dyDescent="0.2">
      <c r="A40" s="2">
        <v>36</v>
      </c>
      <c r="B40" s="2" t="s">
        <v>1767</v>
      </c>
      <c r="C40" s="2">
        <v>1</v>
      </c>
      <c r="D40" s="2">
        <v>5</v>
      </c>
      <c r="E40" s="1" t="s">
        <v>366</v>
      </c>
      <c r="F40" s="2">
        <v>352.16800000000001</v>
      </c>
      <c r="G40" s="9" t="s">
        <v>1625</v>
      </c>
      <c r="H40" s="10">
        <v>5</v>
      </c>
      <c r="I40" s="1" t="s">
        <v>1626</v>
      </c>
      <c r="J40" s="2">
        <v>81.513999999999996</v>
      </c>
      <c r="K40" s="9" t="s">
        <v>1627</v>
      </c>
      <c r="L40" s="10">
        <v>5</v>
      </c>
      <c r="M40" s="30" t="s">
        <v>283</v>
      </c>
      <c r="N40" s="2">
        <v>76.811999999999998</v>
      </c>
      <c r="O40" s="9" t="s">
        <v>1628</v>
      </c>
      <c r="P40" s="10">
        <v>5</v>
      </c>
      <c r="Q40" s="30" t="s">
        <v>374</v>
      </c>
      <c r="R40" s="1">
        <v>76.956000000000003</v>
      </c>
      <c r="S40" s="31" t="b">
        <v>1</v>
      </c>
      <c r="T40" s="10">
        <v>1</v>
      </c>
      <c r="U40" s="30" t="s">
        <v>956</v>
      </c>
      <c r="V40" s="1">
        <v>213.733</v>
      </c>
      <c r="W40" s="9" t="s">
        <v>1629</v>
      </c>
      <c r="X40" s="10">
        <v>4</v>
      </c>
      <c r="Y40" s="30" t="s">
        <v>1630</v>
      </c>
      <c r="Z40" s="2">
        <v>87.506</v>
      </c>
      <c r="AA40" s="31" t="s">
        <v>1631</v>
      </c>
      <c r="AB40" s="10">
        <v>3</v>
      </c>
      <c r="AC40" s="1" t="s">
        <v>933</v>
      </c>
      <c r="AD40" s="2">
        <v>165.72900000000001</v>
      </c>
      <c r="AE40" s="41" t="s">
        <v>1632</v>
      </c>
      <c r="AF40" s="10">
        <v>1</v>
      </c>
      <c r="AG40" s="30" t="s">
        <v>744</v>
      </c>
      <c r="AH40" s="1">
        <v>49.676000000000002</v>
      </c>
      <c r="AI40" s="31" t="s">
        <v>319</v>
      </c>
      <c r="AJ40" s="10">
        <v>5</v>
      </c>
      <c r="AK40" s="30" t="s">
        <v>1633</v>
      </c>
      <c r="AL40" s="2">
        <v>77.322999999999993</v>
      </c>
      <c r="AM40" s="9" t="s">
        <v>1634</v>
      </c>
      <c r="AN40" s="10">
        <v>2</v>
      </c>
      <c r="AO40" s="1" t="s">
        <v>744</v>
      </c>
      <c r="AP40" s="2">
        <v>45.67</v>
      </c>
      <c r="AQ40" s="9" t="b">
        <v>1</v>
      </c>
      <c r="AR40" s="10">
        <v>1</v>
      </c>
      <c r="AS40" s="1" t="s">
        <v>744</v>
      </c>
      <c r="AT40" s="2">
        <v>87.807000000000002</v>
      </c>
      <c r="AU40" s="9" t="s">
        <v>729</v>
      </c>
      <c r="AV40" s="10">
        <v>2</v>
      </c>
      <c r="AW40" s="30" t="s">
        <v>1635</v>
      </c>
    </row>
    <row r="41" spans="1:49" ht="96" x14ac:dyDescent="0.2">
      <c r="A41" s="2">
        <v>37</v>
      </c>
      <c r="B41" s="2" t="s">
        <v>1767</v>
      </c>
      <c r="C41" s="2">
        <v>2</v>
      </c>
      <c r="D41" s="2">
        <v>6</v>
      </c>
      <c r="E41" s="1" t="s">
        <v>366</v>
      </c>
      <c r="F41" s="2">
        <v>195.37299999999999</v>
      </c>
      <c r="G41" s="9" t="s">
        <v>1636</v>
      </c>
      <c r="H41" s="10">
        <v>1</v>
      </c>
      <c r="I41" s="1" t="s">
        <v>335</v>
      </c>
      <c r="J41" s="2">
        <v>48.093000000000004</v>
      </c>
      <c r="K41" s="9" t="s">
        <v>903</v>
      </c>
      <c r="L41" s="10">
        <v>5</v>
      </c>
      <c r="M41" s="30" t="s">
        <v>1637</v>
      </c>
      <c r="N41" s="2">
        <v>39.819000000000003</v>
      </c>
      <c r="O41" s="9" t="s">
        <v>1638</v>
      </c>
      <c r="P41" s="10">
        <v>5</v>
      </c>
      <c r="Q41" s="30" t="s">
        <v>1639</v>
      </c>
      <c r="R41" s="1">
        <v>36.866999999999997</v>
      </c>
      <c r="S41" s="31" t="b">
        <v>1</v>
      </c>
      <c r="T41" s="10">
        <v>1</v>
      </c>
      <c r="U41" s="30" t="s">
        <v>1640</v>
      </c>
      <c r="V41" s="1">
        <v>123.251</v>
      </c>
      <c r="W41" s="9" t="s">
        <v>1641</v>
      </c>
      <c r="X41" s="10">
        <v>4</v>
      </c>
      <c r="Y41" s="30" t="s">
        <v>1639</v>
      </c>
      <c r="Z41" s="2">
        <v>121.68600000000001</v>
      </c>
      <c r="AA41" s="31" t="s">
        <v>1642</v>
      </c>
      <c r="AB41" s="10">
        <v>5</v>
      </c>
      <c r="AC41" s="1" t="s">
        <v>697</v>
      </c>
      <c r="AD41" s="2">
        <v>112.738</v>
      </c>
      <c r="AE41" s="41" t="s">
        <v>1643</v>
      </c>
      <c r="AF41" s="10">
        <v>5</v>
      </c>
      <c r="AG41" s="30" t="s">
        <v>1644</v>
      </c>
      <c r="AH41" s="1">
        <v>22.805</v>
      </c>
      <c r="AI41" s="31" t="s">
        <v>319</v>
      </c>
      <c r="AJ41" s="10">
        <v>5</v>
      </c>
      <c r="AK41" s="30" t="s">
        <v>330</v>
      </c>
      <c r="AL41" s="2">
        <v>43.113</v>
      </c>
      <c r="AM41" s="9" t="s">
        <v>300</v>
      </c>
      <c r="AN41" s="10">
        <v>1</v>
      </c>
      <c r="AO41" s="1" t="s">
        <v>335</v>
      </c>
      <c r="AP41" s="2">
        <v>41.936</v>
      </c>
      <c r="AQ41" s="9" t="b">
        <v>0</v>
      </c>
      <c r="AR41" s="10">
        <v>5</v>
      </c>
      <c r="AS41" s="1" t="s">
        <v>335</v>
      </c>
      <c r="AT41" s="2">
        <v>49.103999999999999</v>
      </c>
      <c r="AU41" s="9" t="s">
        <v>551</v>
      </c>
      <c r="AV41" s="10">
        <v>5</v>
      </c>
      <c r="AW41" s="30" t="s">
        <v>330</v>
      </c>
    </row>
    <row r="42" spans="1:49" ht="48" x14ac:dyDescent="0.2">
      <c r="A42" s="2">
        <v>38</v>
      </c>
      <c r="B42" s="2" t="s">
        <v>1767</v>
      </c>
      <c r="C42" s="2">
        <v>3</v>
      </c>
      <c r="D42" s="2">
        <v>9</v>
      </c>
      <c r="E42" s="1" t="s">
        <v>366</v>
      </c>
      <c r="F42" s="2">
        <v>4.5819999999999999</v>
      </c>
      <c r="G42" s="9" t="s">
        <v>1645</v>
      </c>
      <c r="H42" s="10">
        <v>5</v>
      </c>
      <c r="I42" s="1" t="s">
        <v>1646</v>
      </c>
      <c r="J42" s="2">
        <v>0.51100000000000001</v>
      </c>
      <c r="K42" s="9" t="s">
        <v>1647</v>
      </c>
      <c r="L42" s="10">
        <v>5</v>
      </c>
      <c r="M42" s="30" t="s">
        <v>1648</v>
      </c>
      <c r="N42" s="2">
        <v>0.30299999999999999</v>
      </c>
      <c r="O42" s="9" t="s">
        <v>1649</v>
      </c>
      <c r="P42" s="10">
        <v>2</v>
      </c>
      <c r="Q42" s="30" t="s">
        <v>749</v>
      </c>
      <c r="R42" s="1">
        <v>0.16600000000000001</v>
      </c>
      <c r="S42" s="31" t="b">
        <v>1</v>
      </c>
      <c r="T42" s="10">
        <v>1</v>
      </c>
      <c r="U42" s="30" t="s">
        <v>479</v>
      </c>
      <c r="V42" s="1">
        <v>0.39700000000000002</v>
      </c>
      <c r="W42" s="9" t="s">
        <v>1650</v>
      </c>
      <c r="X42" s="10">
        <v>4</v>
      </c>
      <c r="Y42" s="30" t="s">
        <v>479</v>
      </c>
      <c r="Z42" s="2">
        <v>0.32200000000000001</v>
      </c>
      <c r="AA42" s="31" t="s">
        <v>1651</v>
      </c>
      <c r="AB42" s="10">
        <v>2</v>
      </c>
      <c r="AC42" s="1" t="s">
        <v>354</v>
      </c>
      <c r="AD42" s="2">
        <v>0.33700000000000002</v>
      </c>
      <c r="AE42" s="41" t="s">
        <v>1652</v>
      </c>
      <c r="AF42" s="10">
        <v>2</v>
      </c>
      <c r="AG42" s="30" t="s">
        <v>479</v>
      </c>
      <c r="AH42" s="1">
        <v>0.83799999999999997</v>
      </c>
      <c r="AI42" s="31" t="s">
        <v>319</v>
      </c>
      <c r="AJ42" s="10">
        <v>5</v>
      </c>
      <c r="AK42" s="30" t="s">
        <v>354</v>
      </c>
      <c r="AL42" s="2">
        <v>0.88500000000000001</v>
      </c>
      <c r="AM42" s="9" t="s">
        <v>300</v>
      </c>
      <c r="AN42" s="10">
        <v>1</v>
      </c>
      <c r="AO42" s="1" t="s">
        <v>479</v>
      </c>
      <c r="AP42" s="2">
        <v>0.35</v>
      </c>
      <c r="AQ42" s="9" t="b">
        <v>1</v>
      </c>
      <c r="AR42" s="10">
        <v>1</v>
      </c>
      <c r="AS42" s="1" t="s">
        <v>1653</v>
      </c>
      <c r="AT42" s="2">
        <v>0.60199999999999998</v>
      </c>
      <c r="AU42" s="9" t="s">
        <v>708</v>
      </c>
      <c r="AV42" s="10">
        <v>1</v>
      </c>
      <c r="AW42" s="30" t="s">
        <v>479</v>
      </c>
    </row>
    <row r="43" spans="1:49" ht="96" x14ac:dyDescent="0.2">
      <c r="A43" s="2">
        <v>39</v>
      </c>
      <c r="B43" s="2" t="s">
        <v>1861</v>
      </c>
      <c r="C43" s="2">
        <v>3</v>
      </c>
      <c r="D43" s="2">
        <v>6</v>
      </c>
      <c r="E43" s="1" t="s">
        <v>366</v>
      </c>
      <c r="F43" s="2">
        <v>120.33499999999999</v>
      </c>
      <c r="G43" s="9" t="s">
        <v>1784</v>
      </c>
      <c r="H43" s="10">
        <v>5</v>
      </c>
      <c r="I43" s="1" t="s">
        <v>1785</v>
      </c>
      <c r="J43" s="2">
        <v>42.398000000000003</v>
      </c>
      <c r="K43" s="9" t="s">
        <v>1786</v>
      </c>
      <c r="L43" s="10">
        <v>5</v>
      </c>
      <c r="M43" s="30" t="s">
        <v>293</v>
      </c>
      <c r="N43" s="2">
        <v>68.114999999999995</v>
      </c>
      <c r="O43" s="9" t="s">
        <v>1787</v>
      </c>
      <c r="P43" s="10">
        <v>5</v>
      </c>
      <c r="Q43" s="30" t="s">
        <v>1788</v>
      </c>
      <c r="R43" s="1">
        <v>81.873999999999995</v>
      </c>
      <c r="S43" s="31" t="b">
        <v>0</v>
      </c>
      <c r="T43" s="10">
        <v>5</v>
      </c>
      <c r="U43" s="30" t="s">
        <v>293</v>
      </c>
      <c r="V43" s="1">
        <v>210.495</v>
      </c>
      <c r="W43" s="9" t="s">
        <v>1789</v>
      </c>
      <c r="X43" s="10">
        <v>5</v>
      </c>
      <c r="Y43" s="30" t="s">
        <v>293</v>
      </c>
      <c r="Z43" s="2">
        <v>84.988</v>
      </c>
      <c r="AA43" s="31" t="s">
        <v>1790</v>
      </c>
      <c r="AB43" s="10">
        <v>2</v>
      </c>
      <c r="AC43" s="1" t="s">
        <v>288</v>
      </c>
      <c r="AD43" s="2">
        <v>115.277</v>
      </c>
      <c r="AE43" s="41" t="s">
        <v>1791</v>
      </c>
      <c r="AF43" s="10">
        <v>2</v>
      </c>
      <c r="AG43" s="30" t="s">
        <v>293</v>
      </c>
      <c r="AH43" s="1">
        <v>11.537000000000001</v>
      </c>
      <c r="AI43" s="31" t="s">
        <v>319</v>
      </c>
      <c r="AJ43" s="10">
        <v>5</v>
      </c>
      <c r="AK43" s="30" t="s">
        <v>293</v>
      </c>
      <c r="AL43" s="2">
        <v>261.01100000000002</v>
      </c>
      <c r="AM43" s="9" t="s">
        <v>1792</v>
      </c>
      <c r="AN43" s="10">
        <v>2</v>
      </c>
      <c r="AO43" s="1" t="s">
        <v>288</v>
      </c>
      <c r="AP43" s="2">
        <v>44.91</v>
      </c>
      <c r="AQ43" s="9" t="b">
        <v>1</v>
      </c>
      <c r="AR43" s="10">
        <v>1</v>
      </c>
      <c r="AS43" s="1" t="s">
        <v>293</v>
      </c>
      <c r="AT43" s="2">
        <v>48.752000000000002</v>
      </c>
      <c r="AU43" s="9" t="s">
        <v>928</v>
      </c>
      <c r="AV43" s="10">
        <v>1</v>
      </c>
      <c r="AW43" s="30" t="s">
        <v>293</v>
      </c>
    </row>
    <row r="44" spans="1:49" ht="48" x14ac:dyDescent="0.2">
      <c r="A44" s="2">
        <v>40</v>
      </c>
      <c r="B44" s="2" t="s">
        <v>1861</v>
      </c>
      <c r="C44" s="2">
        <v>4</v>
      </c>
      <c r="D44" s="2">
        <v>9</v>
      </c>
      <c r="E44" s="1" t="s">
        <v>366</v>
      </c>
      <c r="F44" s="2">
        <v>230.49799999999999</v>
      </c>
      <c r="G44" s="9" t="s">
        <v>1793</v>
      </c>
      <c r="H44" s="10">
        <v>5</v>
      </c>
      <c r="I44" s="1" t="s">
        <v>1794</v>
      </c>
      <c r="J44" s="2">
        <v>56.255000000000003</v>
      </c>
      <c r="K44" s="9" t="s">
        <v>692</v>
      </c>
      <c r="L44" s="10">
        <v>5</v>
      </c>
      <c r="M44" s="30" t="s">
        <v>1794</v>
      </c>
      <c r="N44" s="2">
        <v>56.426000000000002</v>
      </c>
      <c r="O44" s="9" t="s">
        <v>1299</v>
      </c>
      <c r="P44" s="10">
        <v>5</v>
      </c>
      <c r="Q44" s="30" t="s">
        <v>1794</v>
      </c>
      <c r="R44" s="1">
        <v>117.18</v>
      </c>
      <c r="S44" s="31" t="b">
        <v>0</v>
      </c>
      <c r="T44" s="10">
        <v>5</v>
      </c>
      <c r="U44" s="30" t="s">
        <v>1795</v>
      </c>
      <c r="V44" s="1">
        <v>276.96100000000001</v>
      </c>
      <c r="W44" s="9" t="s">
        <v>1796</v>
      </c>
      <c r="X44" s="10">
        <v>5</v>
      </c>
      <c r="Y44" s="30" t="s">
        <v>1797</v>
      </c>
      <c r="Z44" s="2">
        <v>135.54300000000001</v>
      </c>
      <c r="AA44" s="31" t="s">
        <v>1798</v>
      </c>
      <c r="AB44" s="10">
        <v>3</v>
      </c>
      <c r="AC44" s="1" t="s">
        <v>1797</v>
      </c>
      <c r="AD44" s="2">
        <v>330.98399999999998</v>
      </c>
      <c r="AE44" s="41" t="s">
        <v>1799</v>
      </c>
      <c r="AF44" s="10">
        <v>4</v>
      </c>
      <c r="AG44" s="30" t="s">
        <v>1797</v>
      </c>
      <c r="AH44" s="1">
        <v>65.093000000000004</v>
      </c>
      <c r="AI44" s="31" t="s">
        <v>319</v>
      </c>
      <c r="AJ44" s="10">
        <v>5</v>
      </c>
      <c r="AK44" s="30" t="s">
        <v>1797</v>
      </c>
      <c r="AL44" s="2">
        <v>157.53800000000001</v>
      </c>
      <c r="AM44" s="9" t="s">
        <v>1800</v>
      </c>
      <c r="AN44" s="10">
        <v>2</v>
      </c>
      <c r="AO44" s="1" t="s">
        <v>314</v>
      </c>
      <c r="AP44" s="2">
        <v>47.097999999999999</v>
      </c>
      <c r="AQ44" s="9" t="b">
        <v>0</v>
      </c>
      <c r="AR44" s="10">
        <v>5</v>
      </c>
      <c r="AS44" s="1" t="s">
        <v>1797</v>
      </c>
      <c r="AT44" s="2">
        <v>107.628</v>
      </c>
      <c r="AU44" s="9" t="s">
        <v>551</v>
      </c>
      <c r="AV44" s="10">
        <v>5</v>
      </c>
      <c r="AW44" s="30" t="s">
        <v>1801</v>
      </c>
    </row>
    <row r="45" spans="1:49" ht="128" x14ac:dyDescent="0.2">
      <c r="A45" s="2">
        <v>41</v>
      </c>
      <c r="B45" s="2" t="s">
        <v>765</v>
      </c>
      <c r="C45" s="2">
        <v>7</v>
      </c>
      <c r="D45" s="2">
        <f>'Original data'!A7</f>
        <v>3</v>
      </c>
      <c r="E45" s="1" t="str">
        <f>'Original data'!S7</f>
        <v>FC</v>
      </c>
      <c r="F45" s="2">
        <f>'Original data'!AA7</f>
        <v>411.25700000000001</v>
      </c>
      <c r="G45" s="9" t="str">
        <f>'Original data'!AE7</f>
        <v>La pareja debe tener un usuario de ingreso al sistema. La pareja se autentica. La pareja selecciona solicitar crédito. La pareja diligencia el formulario. La pareja selecciona la opción guardar. La pareja adjunta un soporte. La pareja selecciona la opción Enviar.</v>
      </c>
      <c r="H45" s="10">
        <v>4</v>
      </c>
      <c r="I45" s="1" t="str">
        <f>'Original data'!AF7</f>
        <v>FMSG-Especificación de Casos de Uso</v>
      </c>
      <c r="J45" s="2">
        <f>'Original data'!AI7</f>
        <v>145.285</v>
      </c>
      <c r="K45" s="9" t="str">
        <f>'Original data'!AK7</f>
        <v>El analista de crédito. Revisa la información de la solicitud y contrastarla con los soportes, de forma que se pueda decidir si se envía a comité de crédito para su estudio o se devuelve a la pareja.</v>
      </c>
      <c r="L45" s="10">
        <v>5</v>
      </c>
      <c r="M45" s="30" t="str">
        <f>'Original data'!AL7</f>
        <v>FMSG-Caso de Estudio, FMSG-Especificación de Casos de Uso</v>
      </c>
      <c r="N45" s="2">
        <f>'Original data'!AO7</f>
        <v>77.236000000000004</v>
      </c>
      <c r="O45" s="9" t="str">
        <f>'Original data'!AQ7</f>
        <v>Pareja. Analista de crédito.</v>
      </c>
      <c r="P45" s="10">
        <v>5</v>
      </c>
      <c r="Q45" s="30" t="str">
        <f>'Original data'!AR7</f>
        <v>FMSG-Especificación de Casos de Uso</v>
      </c>
      <c r="R45" s="2">
        <f>'Original data'!AU7</f>
        <v>107.76600000000001</v>
      </c>
      <c r="S45" s="9" t="str">
        <f>'Original data'!AW7</f>
        <v>Falso</v>
      </c>
      <c r="T45" s="10">
        <v>5</v>
      </c>
      <c r="U45" s="1" t="str">
        <f>'Original data'!AY7</f>
        <v>FMSG-Caso de Estudio</v>
      </c>
      <c r="V45" s="2">
        <f>'Original data'!BB7</f>
        <v>355.26799999999997</v>
      </c>
      <c r="W45" s="9" t="str">
        <f>'Original data'!BD7</f>
        <v>El analista selecciona enviar a comité de crédito. El sistema envía un mensaje al área de comté de crédito. El sistema sistema retira la solicitud de la consulta de solicitudes validadas satisfactoriamente. El sistema agrega la solicitud a la consulta de solicitudes para comité de crédito.</v>
      </c>
      <c r="X45" s="10">
        <v>2</v>
      </c>
      <c r="Y45" s="1" t="str">
        <f>'Original data'!BE7</f>
        <v>FMSG-Especificación de Casos de Uso</v>
      </c>
      <c r="Z45" s="2">
        <f>'Original data'!BH7</f>
        <v>352.84</v>
      </c>
      <c r="AA45" s="9" t="str">
        <f>'Original data'!BJ7</f>
        <v>Rechazado. Aprobado.</v>
      </c>
      <c r="AB45" s="10">
        <v>2</v>
      </c>
      <c r="AC45" s="1" t="str">
        <f>'Original data'!BK7</f>
        <v>FMSG-Caso de Estudio</v>
      </c>
      <c r="AD45" s="2">
        <f>'Original data'!BN7</f>
        <v>281.59699999999998</v>
      </c>
      <c r="AE45" s="35" t="str">
        <f>'Original data'!BP7</f>
        <v>El sistema agrega la solicitud a la consulta de solicitudes validadas satisfactoriamente o a la consulta de solicitudes con error en soporte.  Si se consulta la solicitud: El analista selecciona enviar a comité de crédito. El sistema envía un mensaje al área de comté de crédito. El sistema sistema retira la solicitud de la consulta de solicitudes validadas satisfactoriamente. El sistema agrega la solicitud a la consulta de solicitudes para comité de crédito.  Si se notifica de error. El analista selecciona una solicitud validada para notificar error en soportes. El analista selecciona notificar a pareja. El sistema envía un mensaje a la pareja. El sistema sistema retira la solicitud de la consulta de solicitudes validadas para notificar error en soportes. El sistema agrega la solicitud a la consulta de solicitudes pendientes de subsanar error en soportes.</v>
      </c>
      <c r="AF45" s="10">
        <v>1</v>
      </c>
      <c r="AG45" s="1" t="str">
        <f>'Original data'!BQ7</f>
        <v>FMSG-Especificación de Casos de Uso</v>
      </c>
      <c r="AH45" s="2">
        <f>'Original data'!BT7</f>
        <v>22.692</v>
      </c>
      <c r="AI45" s="9" t="str">
        <f>'Original data'!BV7</f>
        <v>15 días</v>
      </c>
      <c r="AJ45" s="10">
        <v>5</v>
      </c>
      <c r="AK45" s="1" t="str">
        <f>'Original data'!BX7</f>
        <v>FMSG-Caso de Estudio, FMSG-Especificación de Casos de Uso</v>
      </c>
      <c r="AL45" s="2">
        <f>'Original data'!CA7</f>
        <v>64.944999999999993</v>
      </c>
      <c r="AM45" s="9" t="str">
        <f>'Original data'!CD7</f>
        <v>Para que una solicitud sea aprobaba la fundación debe tener créditos disponibles.</v>
      </c>
      <c r="AN45" s="10">
        <v>1</v>
      </c>
      <c r="AO45" s="1" t="str">
        <f>'Original data'!CF7</f>
        <v>FMSG-Caso de Estudio, FMSG-Especificación de Casos de Uso</v>
      </c>
      <c r="AP45" s="2">
        <f>'Original data'!CI7</f>
        <v>97.977000000000004</v>
      </c>
      <c r="AQ45" s="32" t="str">
        <f>'Original data'!CK7</f>
        <v>Falso</v>
      </c>
      <c r="AR45" s="10">
        <v>5</v>
      </c>
      <c r="AS45" s="1" t="str">
        <f>'Original data'!CM7</f>
        <v>FMSG-Caso de Estudio</v>
      </c>
      <c r="AT45" s="2">
        <f>'Original data'!CP7</f>
        <v>42.947000000000003</v>
      </c>
      <c r="AU45" s="9" t="str">
        <f>'Original data'!CR7</f>
        <v>El comité de crédito,El sistema</v>
      </c>
      <c r="AV45" s="10">
        <v>2</v>
      </c>
      <c r="AW45" s="1" t="str">
        <f>'Original data'!CU7</f>
        <v>FMSG-Especificación de Casos de Uso</v>
      </c>
    </row>
    <row r="46" spans="1:49" ht="80" x14ac:dyDescent="0.2">
      <c r="A46" s="2">
        <v>42</v>
      </c>
      <c r="B46" s="2" t="s">
        <v>765</v>
      </c>
      <c r="C46" s="2">
        <v>8</v>
      </c>
      <c r="D46" s="2">
        <f>'Original data'!A15</f>
        <v>11</v>
      </c>
      <c r="E46" s="1" t="str">
        <f>'Original data'!S15</f>
        <v>FC</v>
      </c>
      <c r="F46" s="2">
        <f>'Original data'!AA15</f>
        <v>903.96100000000001</v>
      </c>
      <c r="G46" s="9" t="str">
        <f>'Original data'!AE15</f>
        <v>La pareja debera entrar al sistema seleccionar la opcion de pedir un credito, luego de esto diligenciar el formulario y esperar a que el sistema valide las condiciones del credito, si secumplen con las condiciones se habilitara la opcion para subir los soportes correspondientes para al final poder enviar su solicitud de credito</v>
      </c>
      <c r="H46" s="10">
        <v>5</v>
      </c>
      <c r="I46" s="1" t="str">
        <f>'Original data'!AF15</f>
        <v>Especificación de Casos de Uso</v>
      </c>
      <c r="J46" s="2">
        <f>'Original data'!AI15</f>
        <v>157.58500000000001</v>
      </c>
      <c r="K46" s="9" t="str">
        <f>'Original data'!AK15</f>
        <v>el analista de crédito validad si existen errores en los soportes enviados y de ser asi envia una notificacion a la pareja con los errores encontrados</v>
      </c>
      <c r="L46" s="10">
        <v>5</v>
      </c>
      <c r="M46" s="30" t="str">
        <f>'Original data'!AL15</f>
        <v>Especificación de Casos de Uso</v>
      </c>
      <c r="N46" s="2">
        <f>'Original data'!AO15</f>
        <v>82.986999999999995</v>
      </c>
      <c r="O46" s="9" t="str">
        <f>'Original data'!AQ15</f>
        <v>Parejas las cuales quieran adquirir vivienda propia atravez de un credito ofertado por la fundacion</v>
      </c>
      <c r="P46" s="10">
        <v>2</v>
      </c>
      <c r="Q46" s="30" t="str">
        <f>'Original data'!AR15</f>
        <v>Caso de Estudio</v>
      </c>
      <c r="R46" s="2">
        <f>'Original data'!AU15</f>
        <v>133.023</v>
      </c>
      <c r="S46" s="9" t="str">
        <f>'Original data'!AW15</f>
        <v>Falso</v>
      </c>
      <c r="T46" s="10">
        <v>5</v>
      </c>
      <c r="U46" s="1" t="str">
        <f>'Original data'!AY15</f>
        <v>Especificación de Casos de Uso y Caso de Estudio</v>
      </c>
      <c r="V46" s="2">
        <f>'Original data'!BB15</f>
        <v>186.102</v>
      </c>
      <c r="W46" s="9" t="str">
        <f>'Original data'!BD15</f>
        <v>luego de que se envia al comite la solicitud este puede negarla o aceptarla, en cualquier caso se registra en el sistema el resultado y se notifica a la pareja, ademas si fue aprobado se le informan las instrucciones de legaliacion y el sistema actualiza los fondos disponibles</v>
      </c>
      <c r="X46" s="10">
        <v>5</v>
      </c>
      <c r="Y46" s="1" t="str">
        <f>'Original data'!BE15</f>
        <v>Especificación de Casos de Uso</v>
      </c>
      <c r="Z46" s="2">
        <f>'Original data'!BH15</f>
        <v>140.59399999999999</v>
      </c>
      <c r="AA46" s="9" t="str">
        <f>'Original data'!BJ15</f>
        <v>1) Anulacion debido a que se vencio el plazo de 15 dias para corregir los errores en los soportes  2) Negacion del credito por parte del comite 3) Aprobacion del credito por parte del comite</v>
      </c>
      <c r="AB46" s="10">
        <v>4</v>
      </c>
      <c r="AC46" s="1" t="str">
        <f>'Original data'!BK15</f>
        <v>Caso de Estudio</v>
      </c>
      <c r="AD46" s="2">
        <f>'Original data'!BN15</f>
        <v>95.543000000000006</v>
      </c>
      <c r="AE46" s="35" t="str">
        <f>'Original data'!BP15</f>
        <v>Luego de que se evalua la solicitud se registra en el sistema la respuesta y se le notifica a la pareja el resultado</v>
      </c>
      <c r="AF46" s="10">
        <v>5</v>
      </c>
      <c r="AG46" s="1" t="str">
        <f>'Original data'!BQ15</f>
        <v>Caso de Estudio</v>
      </c>
      <c r="AH46" s="2">
        <f>'Original data'!BT15</f>
        <v>15.108000000000001</v>
      </c>
      <c r="AI46" s="9" t="str">
        <f>'Original data'!BV15</f>
        <v>15 días</v>
      </c>
      <c r="AJ46" s="10">
        <v>5</v>
      </c>
      <c r="AK46" s="1" t="str">
        <f>'Original data'!BX15</f>
        <v>Caso de Estudio y Especificación de Casos de Uso</v>
      </c>
      <c r="AL46" s="2">
        <f>'Original data'!CA15</f>
        <v>46.841999999999999</v>
      </c>
      <c r="AM46" s="9" t="str">
        <f>'Original data'!CD15</f>
        <v>Ya que al aaprobar una solicutud de credito el sistema debe actualizar los fondos disponibles de la fundacion</v>
      </c>
      <c r="AN46" s="10">
        <v>5</v>
      </c>
      <c r="AO46" s="1" t="str">
        <f>'Original data'!CF15</f>
        <v>Especificación de Casos de Uso</v>
      </c>
      <c r="AP46" s="2">
        <f>'Original data'!CI15</f>
        <v>62.878999999999998</v>
      </c>
      <c r="AQ46" s="32" t="str">
        <f>'Original data'!CK15</f>
        <v>Falso</v>
      </c>
      <c r="AR46" s="10">
        <v>5</v>
      </c>
      <c r="AS46" s="1" t="str">
        <f>'Original data'!CM15</f>
        <v>Especificación de Casos de Uso</v>
      </c>
      <c r="AT46" s="2">
        <f>'Original data'!CP15</f>
        <v>109.45099999999999</v>
      </c>
      <c r="AU46" s="9" t="str">
        <f>'Original data'!CR15</f>
        <v>El comité de crédito,El sistema</v>
      </c>
      <c r="AV46" s="10">
        <v>2</v>
      </c>
      <c r="AW46" s="1" t="str">
        <f>'Original data'!CU15</f>
        <v>Especificación de Casos de Uso y Caso de Estudio</v>
      </c>
    </row>
    <row r="47" spans="1:49" ht="48" x14ac:dyDescent="0.2">
      <c r="A47" s="2">
        <v>43</v>
      </c>
      <c r="B47" s="2" t="s">
        <v>766</v>
      </c>
      <c r="C47" s="2">
        <v>7</v>
      </c>
      <c r="D47" s="2">
        <v>5</v>
      </c>
      <c r="E47" s="1" t="s">
        <v>327</v>
      </c>
      <c r="F47" s="2">
        <v>228.108</v>
      </c>
      <c r="G47" s="9" t="s">
        <v>685</v>
      </c>
      <c r="H47" s="10">
        <v>5</v>
      </c>
      <c r="I47" s="1" t="s">
        <v>694</v>
      </c>
      <c r="J47" s="2">
        <v>41.174999999999997</v>
      </c>
      <c r="K47" s="9" t="s">
        <v>692</v>
      </c>
      <c r="L47" s="10">
        <v>5</v>
      </c>
      <c r="M47" s="30" t="s">
        <v>741</v>
      </c>
      <c r="N47" s="2">
        <v>60.277000000000001</v>
      </c>
      <c r="O47" s="9" t="s">
        <v>742</v>
      </c>
      <c r="P47" s="10">
        <v>5</v>
      </c>
      <c r="Q47" s="30" t="s">
        <v>302</v>
      </c>
      <c r="R47" s="1">
        <v>67.905000000000001</v>
      </c>
      <c r="S47" s="31" t="s">
        <v>315</v>
      </c>
      <c r="T47" s="10">
        <v>1</v>
      </c>
      <c r="U47" s="30" t="s">
        <v>291</v>
      </c>
      <c r="V47" s="1">
        <v>123.48099999999999</v>
      </c>
      <c r="W47" s="9" t="s">
        <v>743</v>
      </c>
      <c r="X47" s="10">
        <v>1</v>
      </c>
      <c r="Y47" s="2" t="s">
        <v>744</v>
      </c>
      <c r="Z47" s="2">
        <v>72.753</v>
      </c>
      <c r="AA47" s="32" t="s">
        <v>745</v>
      </c>
      <c r="AB47" s="10">
        <v>3</v>
      </c>
      <c r="AC47" s="1" t="s">
        <v>746</v>
      </c>
      <c r="AD47" s="2">
        <v>100.08499999999999</v>
      </c>
      <c r="AE47" s="35" t="s">
        <v>747</v>
      </c>
      <c r="AF47" s="10">
        <v>1</v>
      </c>
      <c r="AG47" s="30" t="s">
        <v>744</v>
      </c>
      <c r="AH47" s="1">
        <v>10.481999999999999</v>
      </c>
      <c r="AI47" s="32" t="s">
        <v>319</v>
      </c>
      <c r="AJ47" s="10">
        <v>5</v>
      </c>
      <c r="AK47" s="30" t="s">
        <v>744</v>
      </c>
      <c r="AL47" s="2">
        <v>50.15</v>
      </c>
      <c r="AM47" s="9" t="s">
        <v>748</v>
      </c>
      <c r="AN47" s="10">
        <v>1</v>
      </c>
      <c r="AO47" s="1" t="s">
        <v>749</v>
      </c>
      <c r="AP47" s="2">
        <v>17.076000000000001</v>
      </c>
      <c r="AQ47" s="32" t="s">
        <v>315</v>
      </c>
      <c r="AR47" s="10">
        <v>1</v>
      </c>
      <c r="AS47" s="1" t="s">
        <v>744</v>
      </c>
      <c r="AT47" s="2">
        <v>50.466999999999999</v>
      </c>
      <c r="AU47" s="9" t="s">
        <v>729</v>
      </c>
      <c r="AV47" s="10">
        <v>1</v>
      </c>
      <c r="AW47" s="30" t="s">
        <v>750</v>
      </c>
    </row>
    <row r="48" spans="1:49" ht="64" x14ac:dyDescent="0.2">
      <c r="A48" s="2">
        <v>44</v>
      </c>
      <c r="B48" s="2" t="s">
        <v>766</v>
      </c>
      <c r="C48" s="2">
        <v>8</v>
      </c>
      <c r="D48" s="2">
        <v>6</v>
      </c>
      <c r="E48" s="1" t="s">
        <v>327</v>
      </c>
      <c r="F48" s="2">
        <v>433.76600000000002</v>
      </c>
      <c r="G48" s="9" t="s">
        <v>686</v>
      </c>
      <c r="H48" s="10">
        <v>2</v>
      </c>
      <c r="I48" s="1" t="s">
        <v>695</v>
      </c>
      <c r="J48" s="2">
        <v>144.03</v>
      </c>
      <c r="K48" s="9" t="s">
        <v>696</v>
      </c>
      <c r="L48" s="10">
        <v>5</v>
      </c>
      <c r="M48" s="30" t="s">
        <v>751</v>
      </c>
      <c r="N48" s="2">
        <v>72.697999999999993</v>
      </c>
      <c r="O48" s="9" t="s">
        <v>752</v>
      </c>
      <c r="P48" s="10">
        <v>5</v>
      </c>
      <c r="Q48" s="30" t="s">
        <v>751</v>
      </c>
      <c r="R48" s="1">
        <v>126.664</v>
      </c>
      <c r="S48" s="31" t="s">
        <v>334</v>
      </c>
      <c r="T48" s="10">
        <v>5</v>
      </c>
      <c r="U48" s="30" t="s">
        <v>335</v>
      </c>
      <c r="V48" s="1">
        <v>91.754999999999995</v>
      </c>
      <c r="W48" s="9" t="s">
        <v>753</v>
      </c>
      <c r="X48" s="10">
        <v>4</v>
      </c>
      <c r="Y48" s="2" t="s">
        <v>754</v>
      </c>
      <c r="Z48" s="2">
        <v>73.078999999999994</v>
      </c>
      <c r="AA48" s="32" t="s">
        <v>755</v>
      </c>
      <c r="AB48" s="10">
        <v>3</v>
      </c>
      <c r="AC48" s="1" t="s">
        <v>335</v>
      </c>
      <c r="AD48" s="2">
        <v>99.494</v>
      </c>
      <c r="AE48" s="35" t="s">
        <v>756</v>
      </c>
      <c r="AF48" s="10">
        <v>2</v>
      </c>
      <c r="AG48" s="30" t="s">
        <v>751</v>
      </c>
      <c r="AH48" s="1">
        <v>18.02</v>
      </c>
      <c r="AI48" s="32" t="s">
        <v>319</v>
      </c>
      <c r="AJ48" s="10">
        <v>5</v>
      </c>
      <c r="AK48" s="30" t="s">
        <v>335</v>
      </c>
      <c r="AL48" s="2">
        <v>61.052</v>
      </c>
      <c r="AM48" s="9" t="s">
        <v>757</v>
      </c>
      <c r="AN48" s="10">
        <v>1</v>
      </c>
      <c r="AO48" s="1" t="s">
        <v>335</v>
      </c>
      <c r="AP48" s="2">
        <v>38.274000000000001</v>
      </c>
      <c r="AQ48" s="32" t="s">
        <v>334</v>
      </c>
      <c r="AR48" s="10">
        <v>5</v>
      </c>
      <c r="AS48" s="1" t="s">
        <v>335</v>
      </c>
      <c r="AT48" s="2">
        <v>65.045000000000002</v>
      </c>
      <c r="AU48" s="9" t="s">
        <v>758</v>
      </c>
      <c r="AV48" s="10">
        <v>1</v>
      </c>
      <c r="AW48" s="30" t="s">
        <v>751</v>
      </c>
    </row>
    <row r="49" spans="1:49" ht="48" x14ac:dyDescent="0.2">
      <c r="A49" s="2">
        <v>45</v>
      </c>
      <c r="B49" s="2" t="s">
        <v>766</v>
      </c>
      <c r="C49" s="2">
        <v>9</v>
      </c>
      <c r="D49" s="2">
        <v>7</v>
      </c>
      <c r="E49" s="1" t="s">
        <v>327</v>
      </c>
      <c r="F49" s="2">
        <v>106.139</v>
      </c>
      <c r="G49" s="9" t="s">
        <v>687</v>
      </c>
      <c r="H49" s="10">
        <v>5</v>
      </c>
      <c r="I49" s="1" t="s">
        <v>697</v>
      </c>
      <c r="J49" s="2">
        <v>53.353999999999999</v>
      </c>
      <c r="K49" s="9" t="s">
        <v>698</v>
      </c>
      <c r="L49" s="10">
        <v>5</v>
      </c>
      <c r="M49" s="30" t="s">
        <v>697</v>
      </c>
      <c r="N49" s="2">
        <v>117.20399999999999</v>
      </c>
      <c r="O49" s="9" t="s">
        <v>759</v>
      </c>
      <c r="P49" s="10">
        <v>5</v>
      </c>
      <c r="Q49" s="30" t="s">
        <v>760</v>
      </c>
      <c r="R49" s="1">
        <v>20.931999999999999</v>
      </c>
      <c r="S49" s="31" t="s">
        <v>315</v>
      </c>
      <c r="T49" s="10">
        <v>1</v>
      </c>
      <c r="U49" s="30" t="s">
        <v>760</v>
      </c>
      <c r="V49" s="1">
        <v>116.77</v>
      </c>
      <c r="W49" s="9" t="s">
        <v>761</v>
      </c>
      <c r="X49" s="10">
        <v>3</v>
      </c>
      <c r="Y49" s="2" t="s">
        <v>760</v>
      </c>
      <c r="Z49" s="2">
        <v>94.225999999999999</v>
      </c>
      <c r="AA49" s="32" t="s">
        <v>762</v>
      </c>
      <c r="AB49" s="10">
        <v>4</v>
      </c>
      <c r="AC49" s="1" t="s">
        <v>760</v>
      </c>
      <c r="AD49" s="2">
        <v>469.32299999999998</v>
      </c>
      <c r="AE49" s="35" t="s">
        <v>763</v>
      </c>
      <c r="AF49" s="10">
        <v>3</v>
      </c>
      <c r="AG49" s="30" t="s">
        <v>372</v>
      </c>
      <c r="AH49" s="1">
        <v>42.42</v>
      </c>
      <c r="AI49" s="32" t="s">
        <v>319</v>
      </c>
      <c r="AJ49" s="10">
        <v>5</v>
      </c>
      <c r="AK49" s="30" t="s">
        <v>335</v>
      </c>
      <c r="AL49" s="2">
        <v>92.6</v>
      </c>
      <c r="AM49" s="9" t="s">
        <v>764</v>
      </c>
      <c r="AN49" s="10">
        <v>1</v>
      </c>
      <c r="AO49" s="1" t="s">
        <v>335</v>
      </c>
      <c r="AP49" s="2">
        <v>20.414000000000001</v>
      </c>
      <c r="AQ49" s="32" t="s">
        <v>315</v>
      </c>
      <c r="AR49" s="10">
        <v>1</v>
      </c>
      <c r="AS49" s="1" t="s">
        <v>335</v>
      </c>
      <c r="AT49" s="2">
        <v>55.613999999999997</v>
      </c>
      <c r="AU49" s="9" t="s">
        <v>551</v>
      </c>
      <c r="AV49" s="10">
        <v>5</v>
      </c>
      <c r="AW49" s="30" t="s">
        <v>335</v>
      </c>
    </row>
    <row r="50" spans="1:49" ht="48" x14ac:dyDescent="0.2">
      <c r="A50" s="2">
        <v>46</v>
      </c>
      <c r="B50" s="2" t="s">
        <v>973</v>
      </c>
      <c r="C50" s="2">
        <v>7</v>
      </c>
      <c r="D50" s="2">
        <v>3</v>
      </c>
      <c r="E50" s="1" t="s">
        <v>327</v>
      </c>
      <c r="F50" s="2">
        <v>237.00899999999999</v>
      </c>
      <c r="G50" s="9" t="s">
        <v>940</v>
      </c>
      <c r="H50" s="10">
        <v>5</v>
      </c>
      <c r="I50" s="1" t="s">
        <v>941</v>
      </c>
      <c r="J50" s="2">
        <v>50.527999999999999</v>
      </c>
      <c r="K50" s="9" t="s">
        <v>942</v>
      </c>
      <c r="L50" s="10">
        <v>5</v>
      </c>
      <c r="M50" s="30" t="s">
        <v>943</v>
      </c>
      <c r="N50" s="2">
        <v>89.804000000000002</v>
      </c>
      <c r="O50" s="9" t="s">
        <v>944</v>
      </c>
      <c r="P50" s="10">
        <v>5</v>
      </c>
      <c r="Q50" s="30" t="s">
        <v>941</v>
      </c>
      <c r="R50" s="1">
        <v>88.716999999999999</v>
      </c>
      <c r="S50" s="31" t="b">
        <v>1</v>
      </c>
      <c r="T50" s="10">
        <v>1</v>
      </c>
      <c r="U50" s="30" t="s">
        <v>744</v>
      </c>
      <c r="V50" s="1">
        <v>193.27699999999999</v>
      </c>
      <c r="W50" s="9" t="s">
        <v>945</v>
      </c>
      <c r="X50" s="10">
        <v>3</v>
      </c>
      <c r="Y50" s="30" t="s">
        <v>744</v>
      </c>
      <c r="Z50" s="2">
        <v>38.661999999999999</v>
      </c>
      <c r="AA50" s="31" t="s">
        <v>946</v>
      </c>
      <c r="AB50" s="10">
        <v>2</v>
      </c>
      <c r="AC50" s="1" t="s">
        <v>744</v>
      </c>
      <c r="AD50" s="2">
        <v>66.504999999999995</v>
      </c>
      <c r="AE50" s="35" t="s">
        <v>947</v>
      </c>
      <c r="AF50" s="10">
        <v>3</v>
      </c>
      <c r="AG50" s="30" t="s">
        <v>744</v>
      </c>
      <c r="AH50" s="1">
        <v>26.093</v>
      </c>
      <c r="AI50" s="31" t="s">
        <v>319</v>
      </c>
      <c r="AJ50" s="10">
        <v>5</v>
      </c>
      <c r="AK50" s="30" t="s">
        <v>744</v>
      </c>
      <c r="AL50" s="2">
        <v>45.798000000000002</v>
      </c>
      <c r="AM50" s="9" t="s">
        <v>970</v>
      </c>
      <c r="AN50" s="10">
        <v>5</v>
      </c>
      <c r="AO50" s="1" t="s">
        <v>744</v>
      </c>
      <c r="AP50" s="2">
        <v>57.777000000000001</v>
      </c>
      <c r="AQ50" s="9" t="b">
        <v>0</v>
      </c>
      <c r="AR50" s="10">
        <v>5</v>
      </c>
      <c r="AS50" s="1" t="s">
        <v>744</v>
      </c>
      <c r="AT50" s="2">
        <v>70.653999999999996</v>
      </c>
      <c r="AU50" s="9" t="s">
        <v>551</v>
      </c>
      <c r="AV50" s="10">
        <v>5</v>
      </c>
      <c r="AW50" s="30" t="s">
        <v>948</v>
      </c>
    </row>
    <row r="51" spans="1:49" ht="64" x14ac:dyDescent="0.2">
      <c r="A51" s="2">
        <v>47</v>
      </c>
      <c r="B51" s="2" t="s">
        <v>973</v>
      </c>
      <c r="C51" s="2">
        <v>8</v>
      </c>
      <c r="D51" s="2">
        <v>4</v>
      </c>
      <c r="E51" s="1" t="s">
        <v>327</v>
      </c>
      <c r="F51" s="2">
        <v>378.976</v>
      </c>
      <c r="G51" s="9" t="s">
        <v>949</v>
      </c>
      <c r="H51" s="10">
        <v>5</v>
      </c>
      <c r="I51" s="1" t="s">
        <v>950</v>
      </c>
      <c r="J51" s="2">
        <v>193.63900000000001</v>
      </c>
      <c r="K51" s="9" t="s">
        <v>951</v>
      </c>
      <c r="L51" s="10">
        <v>5</v>
      </c>
      <c r="M51" s="30" t="s">
        <v>302</v>
      </c>
      <c r="N51" s="2">
        <v>75.98</v>
      </c>
      <c r="O51" s="9" t="s">
        <v>730</v>
      </c>
      <c r="P51" s="10">
        <v>5</v>
      </c>
      <c r="Q51" s="30" t="s">
        <v>302</v>
      </c>
      <c r="R51" s="1">
        <v>255.75</v>
      </c>
      <c r="S51" s="31" t="b">
        <v>0</v>
      </c>
      <c r="T51" s="10">
        <v>5</v>
      </c>
      <c r="U51" s="30" t="s">
        <v>374</v>
      </c>
      <c r="V51" s="1">
        <v>171.56</v>
      </c>
      <c r="W51" s="9" t="s">
        <v>952</v>
      </c>
      <c r="X51" s="10">
        <v>1</v>
      </c>
      <c r="Y51" s="30" t="s">
        <v>291</v>
      </c>
      <c r="Z51" s="2">
        <v>67.269000000000005</v>
      </c>
      <c r="AA51" s="31" t="s">
        <v>953</v>
      </c>
      <c r="AB51" s="10">
        <v>3</v>
      </c>
      <c r="AC51" s="1" t="s">
        <v>291</v>
      </c>
      <c r="AD51" s="2">
        <v>121.902</v>
      </c>
      <c r="AE51" s="35" t="s">
        <v>954</v>
      </c>
      <c r="AF51" s="10">
        <v>1</v>
      </c>
      <c r="AG51" s="30" t="s">
        <v>291</v>
      </c>
      <c r="AH51" s="1">
        <v>25.640999999999998</v>
      </c>
      <c r="AI51" s="31" t="s">
        <v>319</v>
      </c>
      <c r="AJ51" s="10">
        <v>5</v>
      </c>
      <c r="AK51" s="30" t="s">
        <v>744</v>
      </c>
      <c r="AL51" s="2">
        <v>89.215999999999994</v>
      </c>
      <c r="AM51" s="9" t="s">
        <v>971</v>
      </c>
      <c r="AN51" s="10">
        <v>2</v>
      </c>
      <c r="AO51" s="1" t="s">
        <v>291</v>
      </c>
      <c r="AP51" s="2">
        <v>40.36</v>
      </c>
      <c r="AQ51" s="9" t="b">
        <v>1</v>
      </c>
      <c r="AR51" s="10">
        <v>1</v>
      </c>
      <c r="AS51" s="1" t="s">
        <v>291</v>
      </c>
      <c r="AT51" s="2">
        <v>33.6</v>
      </c>
      <c r="AU51" s="9" t="s">
        <v>541</v>
      </c>
      <c r="AV51" s="10">
        <v>1</v>
      </c>
      <c r="AW51" s="30" t="s">
        <v>291</v>
      </c>
    </row>
    <row r="52" spans="1:49" ht="160" hidden="1" x14ac:dyDescent="0.2">
      <c r="A52" s="2">
        <v>48</v>
      </c>
      <c r="B52" s="2" t="s">
        <v>973</v>
      </c>
      <c r="C52" s="2">
        <v>9</v>
      </c>
      <c r="D52" s="2">
        <v>9</v>
      </c>
      <c r="E52" s="1" t="s">
        <v>327</v>
      </c>
      <c r="F52" s="2">
        <v>527.27700000000004</v>
      </c>
      <c r="G52" s="9" t="s">
        <v>955</v>
      </c>
      <c r="H52" s="10">
        <v>2</v>
      </c>
      <c r="I52" s="1" t="s">
        <v>956</v>
      </c>
      <c r="J52" s="2">
        <v>75.661000000000001</v>
      </c>
      <c r="K52" s="9" t="s">
        <v>957</v>
      </c>
      <c r="L52" s="10">
        <v>1</v>
      </c>
      <c r="M52" s="30" t="s">
        <v>957</v>
      </c>
      <c r="N52" s="2">
        <v>235.67400000000001</v>
      </c>
      <c r="O52" s="9" t="s">
        <v>958</v>
      </c>
      <c r="P52" s="10">
        <v>5</v>
      </c>
      <c r="Q52" s="30" t="s">
        <v>746</v>
      </c>
      <c r="R52" s="1">
        <v>83.811000000000007</v>
      </c>
      <c r="S52" s="31" t="b">
        <v>0</v>
      </c>
      <c r="T52" s="10">
        <v>5</v>
      </c>
      <c r="U52" s="30" t="s">
        <v>959</v>
      </c>
      <c r="V52" s="1">
        <v>67.334000000000003</v>
      </c>
      <c r="W52" s="9" t="s">
        <v>960</v>
      </c>
      <c r="X52" s="10">
        <v>1</v>
      </c>
      <c r="Y52" s="30" t="s">
        <v>961</v>
      </c>
      <c r="Z52" s="2">
        <v>145.14500000000001</v>
      </c>
      <c r="AA52" s="31" t="s">
        <v>962</v>
      </c>
      <c r="AB52" s="10">
        <v>2</v>
      </c>
      <c r="AC52" s="1" t="s">
        <v>963</v>
      </c>
      <c r="AD52" s="2">
        <v>36.981999999999999</v>
      </c>
      <c r="AE52" s="35" t="s">
        <v>964</v>
      </c>
      <c r="AF52" s="10">
        <v>1</v>
      </c>
      <c r="AG52" s="30" t="s">
        <v>965</v>
      </c>
      <c r="AH52" s="1">
        <v>17.899999999999999</v>
      </c>
      <c r="AI52" s="31" t="s">
        <v>319</v>
      </c>
      <c r="AJ52" s="10">
        <v>5</v>
      </c>
      <c r="AK52" s="30" t="s">
        <v>963</v>
      </c>
      <c r="AL52" s="2">
        <v>30.943000000000001</v>
      </c>
      <c r="AM52" s="9" t="s">
        <v>972</v>
      </c>
      <c r="AN52" s="10">
        <v>2</v>
      </c>
      <c r="AO52" s="1" t="s">
        <v>963</v>
      </c>
      <c r="AP52" s="2">
        <v>45.14</v>
      </c>
      <c r="AQ52" s="9" t="b">
        <v>0</v>
      </c>
      <c r="AR52" s="10">
        <v>5</v>
      </c>
      <c r="AS52" s="1" t="s">
        <v>963</v>
      </c>
      <c r="AT52" s="2">
        <v>23.908000000000001</v>
      </c>
      <c r="AU52" s="9" t="s">
        <v>758</v>
      </c>
      <c r="AV52" s="10">
        <v>3</v>
      </c>
      <c r="AW52" s="30" t="s">
        <v>963</v>
      </c>
    </row>
    <row r="53" spans="1:49" ht="96" x14ac:dyDescent="0.2">
      <c r="A53" s="2">
        <v>49</v>
      </c>
      <c r="B53" s="2" t="s">
        <v>1269</v>
      </c>
      <c r="C53" s="2">
        <v>7</v>
      </c>
      <c r="D53" s="2">
        <v>1</v>
      </c>
      <c r="E53" s="1" t="s">
        <v>327</v>
      </c>
      <c r="F53" s="2">
        <v>702.70399999999995</v>
      </c>
      <c r="G53" s="9" t="s">
        <v>1064</v>
      </c>
      <c r="H53" s="10">
        <v>1</v>
      </c>
      <c r="I53" s="1" t="s">
        <v>1075</v>
      </c>
      <c r="J53" s="2">
        <v>272.36700000000002</v>
      </c>
      <c r="K53" s="9" t="s">
        <v>1076</v>
      </c>
      <c r="L53" s="10">
        <v>5</v>
      </c>
      <c r="M53" s="30" t="s">
        <v>1085</v>
      </c>
      <c r="N53" s="2">
        <v>229.00200000000001</v>
      </c>
      <c r="O53" s="9" t="s">
        <v>1086</v>
      </c>
      <c r="P53" s="10">
        <v>2</v>
      </c>
      <c r="Q53" s="30" t="s">
        <v>1094</v>
      </c>
      <c r="R53" s="1">
        <v>115.90900000000001</v>
      </c>
      <c r="S53" s="31" t="b">
        <v>1</v>
      </c>
      <c r="T53" s="10">
        <v>1</v>
      </c>
      <c r="U53" s="30" t="s">
        <v>302</v>
      </c>
      <c r="V53" s="1">
        <v>358.56900000000002</v>
      </c>
      <c r="W53" s="9" t="s">
        <v>1104</v>
      </c>
      <c r="X53" s="10">
        <v>5</v>
      </c>
      <c r="Y53" s="30" t="s">
        <v>741</v>
      </c>
      <c r="Z53" s="2">
        <v>177.477</v>
      </c>
      <c r="AA53" s="31" t="s">
        <v>1117</v>
      </c>
      <c r="AB53" s="10">
        <v>3</v>
      </c>
      <c r="AC53" s="1" t="s">
        <v>302</v>
      </c>
      <c r="AD53" s="2">
        <v>201.59</v>
      </c>
      <c r="AE53" s="35" t="s">
        <v>1129</v>
      </c>
      <c r="AF53" s="10">
        <v>3</v>
      </c>
      <c r="AG53" s="30" t="s">
        <v>291</v>
      </c>
      <c r="AH53" s="1">
        <v>70.344999999999999</v>
      </c>
      <c r="AI53" s="31" t="s">
        <v>319</v>
      </c>
      <c r="AJ53" s="10">
        <v>5</v>
      </c>
      <c r="AK53" s="30" t="s">
        <v>291</v>
      </c>
      <c r="AL53" s="2">
        <v>125.682</v>
      </c>
      <c r="AM53" s="9" t="s">
        <v>1144</v>
      </c>
      <c r="AN53" s="10">
        <v>1</v>
      </c>
      <c r="AO53" s="1" t="s">
        <v>291</v>
      </c>
      <c r="AP53" s="2">
        <v>87.706999999999994</v>
      </c>
      <c r="AQ53" s="9" t="b">
        <v>0</v>
      </c>
      <c r="AR53" s="10">
        <v>5</v>
      </c>
      <c r="AS53" s="1" t="s">
        <v>302</v>
      </c>
      <c r="AT53" s="2">
        <v>82.27</v>
      </c>
      <c r="AU53" s="9" t="s">
        <v>452</v>
      </c>
      <c r="AV53" s="10">
        <v>1</v>
      </c>
      <c r="AW53" s="4" t="s">
        <v>1154</v>
      </c>
    </row>
    <row r="54" spans="1:49" ht="64" x14ac:dyDescent="0.2">
      <c r="A54" s="2">
        <v>50</v>
      </c>
      <c r="B54" s="2" t="s">
        <v>1269</v>
      </c>
      <c r="C54" s="2">
        <v>8</v>
      </c>
      <c r="D54" s="2">
        <v>5</v>
      </c>
      <c r="E54" s="1" t="s">
        <v>327</v>
      </c>
      <c r="F54" s="2">
        <v>205.13399999999999</v>
      </c>
      <c r="G54" s="9" t="s">
        <v>1065</v>
      </c>
      <c r="H54" s="10">
        <v>5</v>
      </c>
      <c r="I54" s="1" t="s">
        <v>1077</v>
      </c>
      <c r="J54" s="2">
        <v>101.16200000000001</v>
      </c>
      <c r="K54" s="9" t="s">
        <v>692</v>
      </c>
      <c r="L54" s="10">
        <v>5</v>
      </c>
      <c r="M54" s="30" t="s">
        <v>1077</v>
      </c>
      <c r="N54" s="2">
        <v>120.43300000000001</v>
      </c>
      <c r="O54" s="9" t="s">
        <v>1087</v>
      </c>
      <c r="P54" s="10">
        <v>3</v>
      </c>
      <c r="Q54" s="30" t="s">
        <v>1077</v>
      </c>
      <c r="R54" s="1">
        <v>76.611999999999995</v>
      </c>
      <c r="S54" s="31" t="b">
        <v>0</v>
      </c>
      <c r="T54" s="10">
        <v>5</v>
      </c>
      <c r="U54" s="30" t="s">
        <v>335</v>
      </c>
      <c r="V54" s="1">
        <v>163.96</v>
      </c>
      <c r="W54" s="9" t="s">
        <v>1105</v>
      </c>
      <c r="X54" s="10">
        <v>2</v>
      </c>
      <c r="Y54" s="30" t="s">
        <v>330</v>
      </c>
      <c r="Z54" s="2">
        <v>74.658000000000001</v>
      </c>
      <c r="AA54" s="31" t="s">
        <v>1118</v>
      </c>
      <c r="AB54" s="10">
        <v>3</v>
      </c>
      <c r="AC54" s="1" t="s">
        <v>1130</v>
      </c>
      <c r="AD54" s="2">
        <v>100.812</v>
      </c>
      <c r="AE54" s="35" t="s">
        <v>1131</v>
      </c>
      <c r="AF54" s="10">
        <v>5</v>
      </c>
      <c r="AG54" s="30" t="s">
        <v>751</v>
      </c>
      <c r="AH54" s="1">
        <v>12.949</v>
      </c>
      <c r="AI54" s="31" t="s">
        <v>319</v>
      </c>
      <c r="AJ54" s="10">
        <v>5</v>
      </c>
      <c r="AK54" s="30" t="s">
        <v>1145</v>
      </c>
      <c r="AL54" s="2">
        <v>67.495999999999995</v>
      </c>
      <c r="AM54" s="9" t="s">
        <v>1146</v>
      </c>
      <c r="AN54" s="10">
        <v>2</v>
      </c>
      <c r="AO54" s="1" t="s">
        <v>335</v>
      </c>
      <c r="AP54" s="2">
        <v>38.645000000000003</v>
      </c>
      <c r="AQ54" s="9" t="b">
        <v>1</v>
      </c>
      <c r="AR54" s="10">
        <v>1</v>
      </c>
      <c r="AS54" s="1" t="s">
        <v>335</v>
      </c>
      <c r="AT54" s="2">
        <v>147.17500000000001</v>
      </c>
      <c r="AU54" s="9" t="s">
        <v>551</v>
      </c>
      <c r="AV54" s="10">
        <v>5</v>
      </c>
      <c r="AW54" s="4" t="s">
        <v>751</v>
      </c>
    </row>
    <row r="55" spans="1:49" ht="192" x14ac:dyDescent="0.2">
      <c r="A55" s="2">
        <v>51</v>
      </c>
      <c r="B55" s="2" t="s">
        <v>1269</v>
      </c>
      <c r="C55" s="2">
        <v>9</v>
      </c>
      <c r="D55" s="2">
        <v>8</v>
      </c>
      <c r="E55" s="1" t="s">
        <v>327</v>
      </c>
      <c r="F55" s="2">
        <v>559.91899999999998</v>
      </c>
      <c r="G55" s="9" t="s">
        <v>1066</v>
      </c>
      <c r="H55" s="10">
        <v>1</v>
      </c>
      <c r="I55" s="1" t="s">
        <v>1077</v>
      </c>
      <c r="J55" s="2">
        <v>168.035</v>
      </c>
      <c r="K55" s="9" t="s">
        <v>458</v>
      </c>
      <c r="L55" s="10">
        <v>5</v>
      </c>
      <c r="M55" s="30" t="s">
        <v>1088</v>
      </c>
      <c r="N55" s="2">
        <v>116.702</v>
      </c>
      <c r="O55" s="9" t="s">
        <v>1089</v>
      </c>
      <c r="P55" s="10">
        <v>3</v>
      </c>
      <c r="Q55" s="30" t="s">
        <v>1077</v>
      </c>
      <c r="R55" s="1">
        <v>541.08100000000002</v>
      </c>
      <c r="S55" s="31" t="b">
        <v>0</v>
      </c>
      <c r="T55" s="10">
        <v>5</v>
      </c>
      <c r="U55" s="30" t="s">
        <v>1106</v>
      </c>
      <c r="V55" s="1">
        <v>465.12299999999999</v>
      </c>
      <c r="W55" s="9" t="s">
        <v>1107</v>
      </c>
      <c r="X55" s="10">
        <v>1</v>
      </c>
      <c r="Y55" s="30" t="s">
        <v>751</v>
      </c>
      <c r="Z55" s="2">
        <v>220.001</v>
      </c>
      <c r="AA55" s="31" t="s">
        <v>1119</v>
      </c>
      <c r="AB55" s="10">
        <v>2</v>
      </c>
      <c r="AC55" s="1" t="s">
        <v>335</v>
      </c>
      <c r="AD55" s="2">
        <v>160.95400000000001</v>
      </c>
      <c r="AE55" s="35" t="s">
        <v>286</v>
      </c>
      <c r="AF55" s="10">
        <v>1</v>
      </c>
      <c r="AG55" s="30" t="s">
        <v>335</v>
      </c>
      <c r="AH55" s="1">
        <v>19.312999999999999</v>
      </c>
      <c r="AI55" s="31" t="s">
        <v>319</v>
      </c>
      <c r="AJ55" s="10">
        <v>5</v>
      </c>
      <c r="AK55" s="30" t="s">
        <v>335</v>
      </c>
      <c r="AL55" s="2">
        <v>77.765000000000001</v>
      </c>
      <c r="AM55" s="9" t="s">
        <v>1147</v>
      </c>
      <c r="AN55" s="10">
        <v>2</v>
      </c>
      <c r="AO55" s="1" t="s">
        <v>335</v>
      </c>
      <c r="AP55" s="2">
        <v>23.457000000000001</v>
      </c>
      <c r="AQ55" s="9" t="b">
        <v>1</v>
      </c>
      <c r="AR55" s="10">
        <v>1</v>
      </c>
      <c r="AS55" s="1" t="s">
        <v>335</v>
      </c>
      <c r="AT55" s="2">
        <v>82.286000000000001</v>
      </c>
      <c r="AU55" s="9" t="s">
        <v>551</v>
      </c>
      <c r="AV55" s="10">
        <v>5</v>
      </c>
      <c r="AW55" s="4" t="s">
        <v>751</v>
      </c>
    </row>
    <row r="56" spans="1:49" ht="80" x14ac:dyDescent="0.2">
      <c r="A56" s="2">
        <v>52</v>
      </c>
      <c r="B56" s="2" t="s">
        <v>1536</v>
      </c>
      <c r="C56" s="2">
        <v>2</v>
      </c>
      <c r="D56" s="2">
        <v>3</v>
      </c>
      <c r="E56" s="1" t="s">
        <v>327</v>
      </c>
      <c r="F56" s="2">
        <v>947.12099999999998</v>
      </c>
      <c r="G56" s="9" t="s">
        <v>1409</v>
      </c>
      <c r="H56" s="10">
        <v>5</v>
      </c>
      <c r="I56" s="1" t="s">
        <v>291</v>
      </c>
      <c r="J56" s="2">
        <v>84.474000000000004</v>
      </c>
      <c r="K56" s="9" t="s">
        <v>1417</v>
      </c>
      <c r="L56" s="10">
        <v>5</v>
      </c>
      <c r="M56" s="30" t="s">
        <v>291</v>
      </c>
      <c r="N56" s="2">
        <v>101.687</v>
      </c>
      <c r="O56" s="9" t="s">
        <v>1433</v>
      </c>
      <c r="P56" s="10">
        <v>2</v>
      </c>
      <c r="Q56" s="30" t="s">
        <v>902</v>
      </c>
      <c r="R56" s="1">
        <v>68.587000000000003</v>
      </c>
      <c r="S56" s="31" t="b">
        <v>1</v>
      </c>
      <c r="T56" s="10">
        <v>5</v>
      </c>
      <c r="U56" s="30" t="s">
        <v>291</v>
      </c>
      <c r="V56" s="1">
        <v>612.89499999999998</v>
      </c>
      <c r="W56" s="9" t="s">
        <v>1458</v>
      </c>
      <c r="X56" s="10">
        <v>4</v>
      </c>
      <c r="Y56" s="30" t="s">
        <v>288</v>
      </c>
      <c r="Z56" s="2">
        <v>197.85</v>
      </c>
      <c r="AA56" s="31" t="s">
        <v>1473</v>
      </c>
      <c r="AB56" s="10">
        <v>3</v>
      </c>
      <c r="AC56" s="1" t="s">
        <v>288</v>
      </c>
      <c r="AD56" s="2">
        <v>123.289</v>
      </c>
      <c r="AE56" s="35" t="s">
        <v>1488</v>
      </c>
      <c r="AF56" s="10">
        <v>3</v>
      </c>
      <c r="AG56" s="30" t="s">
        <v>288</v>
      </c>
      <c r="AH56" s="1">
        <v>48.7</v>
      </c>
      <c r="AI56" s="31" t="s">
        <v>319</v>
      </c>
      <c r="AJ56" s="10">
        <v>5</v>
      </c>
      <c r="AK56" s="30" t="s">
        <v>288</v>
      </c>
      <c r="AL56" s="2">
        <v>90.623000000000005</v>
      </c>
      <c r="AM56" s="9" t="s">
        <v>1508</v>
      </c>
      <c r="AN56" s="10">
        <v>2</v>
      </c>
      <c r="AO56" s="1" t="s">
        <v>288</v>
      </c>
      <c r="AP56" s="2">
        <v>43.094000000000001</v>
      </c>
      <c r="AQ56" s="9" t="b">
        <v>1</v>
      </c>
      <c r="AR56" s="10">
        <v>1</v>
      </c>
      <c r="AS56" s="1" t="s">
        <v>288</v>
      </c>
      <c r="AT56" s="2">
        <v>74.08</v>
      </c>
      <c r="AU56" s="9" t="s">
        <v>729</v>
      </c>
      <c r="AV56" s="10">
        <v>2</v>
      </c>
      <c r="AW56" s="30" t="s">
        <v>288</v>
      </c>
    </row>
    <row r="57" spans="1:49" ht="112" x14ac:dyDescent="0.2">
      <c r="A57" s="2">
        <v>53</v>
      </c>
      <c r="B57" s="2" t="s">
        <v>1536</v>
      </c>
      <c r="C57" s="2">
        <v>3</v>
      </c>
      <c r="D57" s="2">
        <v>7</v>
      </c>
      <c r="E57" s="1" t="s">
        <v>327</v>
      </c>
      <c r="F57" s="2">
        <v>588.80100000000004</v>
      </c>
      <c r="G57" s="9" t="s">
        <v>1410</v>
      </c>
      <c r="H57" s="10">
        <v>3</v>
      </c>
      <c r="I57" s="1" t="s">
        <v>335</v>
      </c>
      <c r="J57" s="2">
        <v>129.46199999999999</v>
      </c>
      <c r="K57" s="9" t="s">
        <v>311</v>
      </c>
      <c r="L57" s="10">
        <v>5</v>
      </c>
      <c r="M57" s="30" t="s">
        <v>330</v>
      </c>
      <c r="N57" s="2">
        <v>124.99</v>
      </c>
      <c r="O57" s="9" t="s">
        <v>1434</v>
      </c>
      <c r="P57" s="10">
        <v>2</v>
      </c>
      <c r="Q57" s="30" t="s">
        <v>330</v>
      </c>
      <c r="R57" s="1">
        <v>229.56299999999999</v>
      </c>
      <c r="S57" s="31" t="b">
        <v>0</v>
      </c>
      <c r="T57" s="10">
        <v>5</v>
      </c>
      <c r="U57" s="30" t="s">
        <v>335</v>
      </c>
      <c r="V57" s="1">
        <v>606.99199999999996</v>
      </c>
      <c r="W57" s="9" t="s">
        <v>1459</v>
      </c>
      <c r="X57" s="10">
        <v>1</v>
      </c>
      <c r="Y57" s="30" t="s">
        <v>335</v>
      </c>
      <c r="Z57" s="2">
        <v>182.184</v>
      </c>
      <c r="AA57" s="31" t="s">
        <v>1474</v>
      </c>
      <c r="AB57" s="10">
        <v>3</v>
      </c>
      <c r="AC57" s="1" t="s">
        <v>330</v>
      </c>
      <c r="AD57" s="2">
        <v>227.45500000000001</v>
      </c>
      <c r="AE57" s="35" t="s">
        <v>1489</v>
      </c>
      <c r="AF57" s="10">
        <v>1</v>
      </c>
      <c r="AG57" s="30" t="s">
        <v>330</v>
      </c>
      <c r="AH57" s="1">
        <v>32.345999999999997</v>
      </c>
      <c r="AI57" s="31" t="s">
        <v>319</v>
      </c>
      <c r="AJ57" s="10">
        <v>5</v>
      </c>
      <c r="AK57" s="30" t="s">
        <v>335</v>
      </c>
      <c r="AL57" s="2">
        <v>90.962000000000003</v>
      </c>
      <c r="AM57" s="9" t="s">
        <v>1509</v>
      </c>
      <c r="AN57" s="10">
        <v>2</v>
      </c>
      <c r="AO57" s="1" t="s">
        <v>335</v>
      </c>
      <c r="AP57" s="2">
        <v>14.818</v>
      </c>
      <c r="AQ57" s="9" t="b">
        <v>1</v>
      </c>
      <c r="AR57" s="10">
        <v>1</v>
      </c>
      <c r="AS57" s="1" t="s">
        <v>335</v>
      </c>
      <c r="AT57" s="2">
        <v>57.761000000000003</v>
      </c>
      <c r="AU57" s="9" t="s">
        <v>321</v>
      </c>
      <c r="AV57" s="10">
        <v>3</v>
      </c>
      <c r="AW57" s="30" t="s">
        <v>330</v>
      </c>
    </row>
    <row r="58" spans="1:49" ht="128" x14ac:dyDescent="0.2">
      <c r="A58" s="2">
        <v>54</v>
      </c>
      <c r="B58" s="2" t="s">
        <v>1536</v>
      </c>
      <c r="C58" s="2">
        <v>4</v>
      </c>
      <c r="D58" s="2">
        <v>8</v>
      </c>
      <c r="E58" s="1" t="s">
        <v>327</v>
      </c>
      <c r="F58" s="2">
        <v>380.68900000000002</v>
      </c>
      <c r="G58" s="9" t="s">
        <v>1411</v>
      </c>
      <c r="H58" s="10">
        <v>4</v>
      </c>
      <c r="I58" s="1" t="s">
        <v>1418</v>
      </c>
      <c r="J58" s="2">
        <v>128.62200000000001</v>
      </c>
      <c r="K58" s="9" t="s">
        <v>311</v>
      </c>
      <c r="L58" s="10">
        <v>5</v>
      </c>
      <c r="M58" s="30" t="s">
        <v>746</v>
      </c>
      <c r="N58" s="2">
        <v>84.228999999999999</v>
      </c>
      <c r="O58" s="9" t="s">
        <v>1435</v>
      </c>
      <c r="P58" s="10">
        <v>5</v>
      </c>
      <c r="Q58" s="30" t="s">
        <v>746</v>
      </c>
      <c r="R58" s="1">
        <v>135.017</v>
      </c>
      <c r="S58" s="31" t="b">
        <v>1</v>
      </c>
      <c r="T58" s="10">
        <v>1</v>
      </c>
      <c r="U58" s="30" t="s">
        <v>1460</v>
      </c>
      <c r="V58" s="1">
        <v>420.12700000000001</v>
      </c>
      <c r="W58" s="9" t="s">
        <v>1461</v>
      </c>
      <c r="X58" s="10">
        <v>1</v>
      </c>
      <c r="Y58" s="30" t="s">
        <v>744</v>
      </c>
      <c r="Z58" s="2">
        <v>437.04300000000001</v>
      </c>
      <c r="AA58" s="31" t="s">
        <v>1475</v>
      </c>
      <c r="AB58" s="10">
        <v>2</v>
      </c>
      <c r="AC58" s="1" t="s">
        <v>744</v>
      </c>
      <c r="AD58" s="2">
        <v>405.089</v>
      </c>
      <c r="AE58" s="35" t="s">
        <v>1490</v>
      </c>
      <c r="AF58" s="10">
        <v>1</v>
      </c>
      <c r="AG58" s="30" t="s">
        <v>744</v>
      </c>
      <c r="AH58" s="1">
        <v>25.035</v>
      </c>
      <c r="AI58" s="31" t="s">
        <v>319</v>
      </c>
      <c r="AJ58" s="10">
        <v>5</v>
      </c>
      <c r="AK58" s="30" t="s">
        <v>1510</v>
      </c>
      <c r="AL58" s="2">
        <v>77.882999999999996</v>
      </c>
      <c r="AM58" s="9" t="s">
        <v>1511</v>
      </c>
      <c r="AN58" s="10">
        <v>2</v>
      </c>
      <c r="AO58" s="1" t="s">
        <v>744</v>
      </c>
      <c r="AP58" s="2">
        <v>12.004</v>
      </c>
      <c r="AQ58" s="9" t="b">
        <v>0</v>
      </c>
      <c r="AR58" s="10">
        <v>5</v>
      </c>
      <c r="AS58" s="1" t="s">
        <v>905</v>
      </c>
      <c r="AT58" s="2">
        <v>17.771000000000001</v>
      </c>
      <c r="AU58" s="9" t="s">
        <v>452</v>
      </c>
      <c r="AV58" s="10">
        <v>1</v>
      </c>
      <c r="AW58" s="30" t="s">
        <v>905</v>
      </c>
    </row>
    <row r="59" spans="1:49" ht="128" x14ac:dyDescent="0.2">
      <c r="A59" s="2">
        <v>55</v>
      </c>
      <c r="B59" s="2" t="s">
        <v>1536</v>
      </c>
      <c r="C59" s="2">
        <v>5</v>
      </c>
      <c r="D59" s="2">
        <v>10</v>
      </c>
      <c r="E59" s="1" t="s">
        <v>327</v>
      </c>
      <c r="F59" s="2">
        <v>390.28399999999999</v>
      </c>
      <c r="G59" s="9" t="s">
        <v>1412</v>
      </c>
      <c r="H59" s="10">
        <v>5</v>
      </c>
      <c r="I59" s="1" t="s">
        <v>1419</v>
      </c>
      <c r="J59" s="2">
        <v>626.53099999999995</v>
      </c>
      <c r="K59" s="9" t="s">
        <v>1420</v>
      </c>
      <c r="L59" s="10">
        <v>5</v>
      </c>
      <c r="M59" s="30" t="s">
        <v>1436</v>
      </c>
      <c r="N59" s="2">
        <v>85.341999999999999</v>
      </c>
      <c r="O59" s="9" t="s">
        <v>1437</v>
      </c>
      <c r="P59" s="10">
        <v>2</v>
      </c>
      <c r="Q59" s="30" t="s">
        <v>1447</v>
      </c>
      <c r="R59" s="1">
        <v>121.053</v>
      </c>
      <c r="S59" s="31" t="b">
        <v>1</v>
      </c>
      <c r="T59" s="10">
        <v>1</v>
      </c>
      <c r="U59" s="30" t="s">
        <v>1462</v>
      </c>
      <c r="V59" s="1">
        <v>361.18799999999999</v>
      </c>
      <c r="W59" s="9" t="s">
        <v>1463</v>
      </c>
      <c r="X59" s="10">
        <v>5</v>
      </c>
      <c r="Y59" s="30" t="s">
        <v>1476</v>
      </c>
      <c r="Z59" s="2">
        <v>272.351</v>
      </c>
      <c r="AA59" s="31" t="s">
        <v>1477</v>
      </c>
      <c r="AB59" s="10">
        <v>1</v>
      </c>
      <c r="AC59" s="1" t="s">
        <v>1491</v>
      </c>
      <c r="AD59" s="2">
        <v>586.23900000000003</v>
      </c>
      <c r="AE59" s="35" t="s">
        <v>1492</v>
      </c>
      <c r="AF59" s="10">
        <v>1</v>
      </c>
      <c r="AG59" s="30" t="s">
        <v>330</v>
      </c>
      <c r="AH59" s="1">
        <v>29.276</v>
      </c>
      <c r="AI59" s="31" t="s">
        <v>319</v>
      </c>
      <c r="AJ59" s="10">
        <v>5</v>
      </c>
      <c r="AK59" s="30" t="s">
        <v>330</v>
      </c>
      <c r="AL59" s="2">
        <v>64.641999999999996</v>
      </c>
      <c r="AM59" s="9" t="s">
        <v>1512</v>
      </c>
      <c r="AN59" s="10">
        <v>2</v>
      </c>
      <c r="AO59" s="1" t="s">
        <v>330</v>
      </c>
      <c r="AP59" s="2">
        <v>31.106000000000002</v>
      </c>
      <c r="AQ59" s="9" t="b">
        <v>1</v>
      </c>
      <c r="AR59" s="10">
        <v>1</v>
      </c>
      <c r="AS59" s="1" t="s">
        <v>330</v>
      </c>
      <c r="AT59" s="2">
        <v>111.575</v>
      </c>
      <c r="AU59" s="9" t="s">
        <v>551</v>
      </c>
      <c r="AV59" s="10">
        <v>5</v>
      </c>
      <c r="AW59" s="30" t="s">
        <v>330</v>
      </c>
    </row>
    <row r="60" spans="1:49" ht="48" hidden="1" x14ac:dyDescent="0.2">
      <c r="A60" s="2">
        <v>56</v>
      </c>
      <c r="B60" s="2" t="s">
        <v>1624</v>
      </c>
      <c r="C60" s="2">
        <v>2</v>
      </c>
      <c r="D60" s="2">
        <v>6</v>
      </c>
      <c r="E60" s="1" t="s">
        <v>327</v>
      </c>
      <c r="F60" s="2">
        <v>220.6</v>
      </c>
      <c r="G60" s="9" t="s">
        <v>1538</v>
      </c>
      <c r="H60" s="10">
        <v>5</v>
      </c>
      <c r="I60" s="1" t="s">
        <v>522</v>
      </c>
      <c r="J60" s="2">
        <v>278.23700000000002</v>
      </c>
      <c r="K60" s="9" t="s">
        <v>1542</v>
      </c>
      <c r="L60" s="10">
        <v>1</v>
      </c>
      <c r="M60" s="30" t="s">
        <v>1133</v>
      </c>
      <c r="N60" s="2">
        <v>109.17100000000001</v>
      </c>
      <c r="O60" s="9" t="s">
        <v>1550</v>
      </c>
      <c r="P60" s="10">
        <v>5</v>
      </c>
      <c r="Q60" s="30" t="s">
        <v>510</v>
      </c>
      <c r="R60" s="1">
        <v>161.17099999999999</v>
      </c>
      <c r="S60" s="31" t="b">
        <v>0</v>
      </c>
      <c r="T60" s="10">
        <v>5</v>
      </c>
      <c r="U60" s="30" t="s">
        <v>522</v>
      </c>
      <c r="V60" s="1">
        <v>128.25800000000001</v>
      </c>
      <c r="W60" s="9" t="s">
        <v>1565</v>
      </c>
      <c r="X60" s="10">
        <v>1</v>
      </c>
      <c r="Y60" s="30" t="s">
        <v>522</v>
      </c>
      <c r="Z60" s="2">
        <v>84.623000000000005</v>
      </c>
      <c r="AA60" s="31" t="s">
        <v>1576</v>
      </c>
      <c r="AB60" s="10">
        <v>3</v>
      </c>
      <c r="AC60" s="1" t="s">
        <v>522</v>
      </c>
      <c r="AD60" s="2">
        <v>188.03899999999999</v>
      </c>
      <c r="AE60" s="35" t="s">
        <v>1587</v>
      </c>
      <c r="AF60" s="10">
        <v>4</v>
      </c>
      <c r="AG60" s="30" t="s">
        <v>522</v>
      </c>
      <c r="AH60" s="1">
        <v>129.26300000000001</v>
      </c>
      <c r="AI60" s="31" t="s">
        <v>319</v>
      </c>
      <c r="AJ60" s="10">
        <v>5</v>
      </c>
      <c r="AK60" s="30" t="s">
        <v>510</v>
      </c>
      <c r="AL60" s="2">
        <v>103.842</v>
      </c>
      <c r="AM60" s="9" t="s">
        <v>1608</v>
      </c>
      <c r="AN60" s="10">
        <v>2</v>
      </c>
      <c r="AO60" s="1" t="s">
        <v>510</v>
      </c>
      <c r="AP60" s="2">
        <v>23.513000000000002</v>
      </c>
      <c r="AQ60" s="9" t="b">
        <v>1</v>
      </c>
      <c r="AR60" s="10">
        <v>1</v>
      </c>
      <c r="AS60" s="1" t="s">
        <v>1615</v>
      </c>
      <c r="AT60" s="2">
        <v>69.977999999999994</v>
      </c>
      <c r="AU60" s="9" t="s">
        <v>551</v>
      </c>
      <c r="AV60" s="10">
        <v>5</v>
      </c>
      <c r="AW60" s="30" t="s">
        <v>1615</v>
      </c>
    </row>
    <row r="61" spans="1:49" ht="96" x14ac:dyDescent="0.2">
      <c r="A61" s="2">
        <v>57</v>
      </c>
      <c r="B61" s="2" t="s">
        <v>1767</v>
      </c>
      <c r="C61" s="2">
        <v>4</v>
      </c>
      <c r="D61" s="2">
        <v>1</v>
      </c>
      <c r="E61" s="1" t="s">
        <v>327</v>
      </c>
      <c r="F61" s="2">
        <v>622.97799999999995</v>
      </c>
      <c r="G61" s="9" t="s">
        <v>1654</v>
      </c>
      <c r="H61" s="10">
        <v>4</v>
      </c>
      <c r="I61" s="1" t="s">
        <v>1655</v>
      </c>
      <c r="J61" s="2">
        <v>120.004</v>
      </c>
      <c r="K61" s="9" t="s">
        <v>692</v>
      </c>
      <c r="L61" s="10">
        <v>5</v>
      </c>
      <c r="M61" s="30" t="s">
        <v>1655</v>
      </c>
      <c r="N61" s="2">
        <v>114.932</v>
      </c>
      <c r="O61" s="9" t="s">
        <v>460</v>
      </c>
      <c r="P61" s="10">
        <v>5</v>
      </c>
      <c r="Q61" s="30" t="s">
        <v>1655</v>
      </c>
      <c r="R61" s="1">
        <v>346.149</v>
      </c>
      <c r="S61" s="31" t="b">
        <v>1</v>
      </c>
      <c r="T61" s="10">
        <v>1</v>
      </c>
      <c r="U61" s="30" t="s">
        <v>1655</v>
      </c>
      <c r="V61" s="1">
        <v>208.821</v>
      </c>
      <c r="W61" s="9" t="s">
        <v>1656</v>
      </c>
      <c r="X61" s="10">
        <v>5</v>
      </c>
      <c r="Y61" s="30" t="s">
        <v>1655</v>
      </c>
      <c r="Z61" s="2">
        <v>172.767</v>
      </c>
      <c r="AA61" s="31" t="s">
        <v>1657</v>
      </c>
      <c r="AB61" s="10">
        <v>3</v>
      </c>
      <c r="AC61" s="1" t="s">
        <v>1655</v>
      </c>
      <c r="AD61" s="2">
        <v>220.66900000000001</v>
      </c>
      <c r="AE61" s="41" t="s">
        <v>1658</v>
      </c>
      <c r="AF61" s="10">
        <v>3</v>
      </c>
      <c r="AG61" s="30" t="s">
        <v>1655</v>
      </c>
      <c r="AH61" s="1">
        <v>84.116</v>
      </c>
      <c r="AI61" s="31" t="s">
        <v>319</v>
      </c>
      <c r="AJ61" s="10">
        <v>5</v>
      </c>
      <c r="AK61" s="30" t="s">
        <v>335</v>
      </c>
      <c r="AL61" s="2">
        <v>147.72200000000001</v>
      </c>
      <c r="AM61" s="9" t="s">
        <v>1659</v>
      </c>
      <c r="AN61" s="10">
        <v>4</v>
      </c>
      <c r="AO61" s="1" t="s">
        <v>1655</v>
      </c>
      <c r="AP61" s="2">
        <v>77.994</v>
      </c>
      <c r="AQ61" s="9" t="b">
        <v>0</v>
      </c>
      <c r="AR61" s="10">
        <v>5</v>
      </c>
      <c r="AS61" s="1" t="s">
        <v>1655</v>
      </c>
      <c r="AT61" s="2">
        <v>48.238</v>
      </c>
      <c r="AU61" s="9" t="s">
        <v>708</v>
      </c>
      <c r="AV61" s="10">
        <v>1</v>
      </c>
      <c r="AW61" s="30" t="s">
        <v>1655</v>
      </c>
    </row>
    <row r="62" spans="1:49" ht="32" x14ac:dyDescent="0.2">
      <c r="A62" s="2">
        <v>58</v>
      </c>
      <c r="B62" s="2" t="s">
        <v>1767</v>
      </c>
      <c r="C62" s="2">
        <v>5</v>
      </c>
      <c r="D62" s="2">
        <v>12</v>
      </c>
      <c r="E62" s="1" t="s">
        <v>327</v>
      </c>
      <c r="F62" s="2">
        <v>134.267</v>
      </c>
      <c r="G62" s="9" t="s">
        <v>1660</v>
      </c>
      <c r="H62" s="10">
        <v>5</v>
      </c>
      <c r="I62" s="1" t="s">
        <v>1661</v>
      </c>
      <c r="J62" s="2">
        <v>78.400000000000006</v>
      </c>
      <c r="K62" s="9" t="s">
        <v>692</v>
      </c>
      <c r="L62" s="10">
        <v>5</v>
      </c>
      <c r="M62" s="30" t="s">
        <v>374</v>
      </c>
      <c r="N62" s="2">
        <v>39.917000000000002</v>
      </c>
      <c r="O62" s="9" t="s">
        <v>1662</v>
      </c>
      <c r="P62" s="10">
        <v>2</v>
      </c>
      <c r="Q62" s="30" t="s">
        <v>529</v>
      </c>
      <c r="R62" s="1">
        <v>146.47</v>
      </c>
      <c r="S62" s="31" t="b">
        <v>1</v>
      </c>
      <c r="T62" s="10">
        <v>1</v>
      </c>
      <c r="U62" s="30" t="s">
        <v>291</v>
      </c>
      <c r="V62" s="1">
        <v>164.35</v>
      </c>
      <c r="W62" s="9" t="s">
        <v>1663</v>
      </c>
      <c r="X62" s="10">
        <v>3</v>
      </c>
      <c r="Y62" s="30" t="s">
        <v>291</v>
      </c>
      <c r="Z62" s="2">
        <v>252.55099999999999</v>
      </c>
      <c r="AA62" s="31" t="s">
        <v>1664</v>
      </c>
      <c r="AB62" s="10">
        <v>2</v>
      </c>
      <c r="AC62" s="1" t="s">
        <v>291</v>
      </c>
      <c r="AD62" s="2">
        <v>291.90100000000001</v>
      </c>
      <c r="AE62" s="41" t="s">
        <v>1665</v>
      </c>
      <c r="AF62" s="10">
        <v>3</v>
      </c>
      <c r="AG62" s="30" t="s">
        <v>374</v>
      </c>
      <c r="AH62" s="1">
        <v>18.876999999999999</v>
      </c>
      <c r="AI62" s="31" t="s">
        <v>319</v>
      </c>
      <c r="AJ62" s="10">
        <v>5</v>
      </c>
      <c r="AK62" s="30" t="s">
        <v>1666</v>
      </c>
      <c r="AL62" s="2">
        <v>63.314999999999998</v>
      </c>
      <c r="AM62" s="9" t="s">
        <v>1667</v>
      </c>
      <c r="AN62" s="10">
        <v>4</v>
      </c>
      <c r="AO62" s="1" t="s">
        <v>291</v>
      </c>
      <c r="AP62" s="2">
        <v>107.407</v>
      </c>
      <c r="AQ62" s="9" t="b">
        <v>1</v>
      </c>
      <c r="AR62" s="10">
        <v>1</v>
      </c>
      <c r="AS62" s="1" t="s">
        <v>529</v>
      </c>
      <c r="AT62" s="2">
        <v>64.361000000000004</v>
      </c>
      <c r="AU62" s="9" t="s">
        <v>928</v>
      </c>
      <c r="AV62" s="10">
        <v>1</v>
      </c>
      <c r="AW62" s="30" t="s">
        <v>529</v>
      </c>
    </row>
    <row r="63" spans="1:49" ht="96" x14ac:dyDescent="0.2">
      <c r="A63" s="2">
        <v>59</v>
      </c>
      <c r="B63" s="2" t="s">
        <v>1767</v>
      </c>
      <c r="C63" s="2">
        <v>6</v>
      </c>
      <c r="D63" s="2">
        <v>13</v>
      </c>
      <c r="E63" s="1" t="s">
        <v>327</v>
      </c>
      <c r="F63" s="2">
        <v>212.01400000000001</v>
      </c>
      <c r="G63" s="9" t="s">
        <v>1668</v>
      </c>
      <c r="H63" s="10">
        <v>2</v>
      </c>
      <c r="I63" s="1" t="s">
        <v>1669</v>
      </c>
      <c r="J63" s="2">
        <v>101.57899999999999</v>
      </c>
      <c r="K63" s="9" t="s">
        <v>1417</v>
      </c>
      <c r="L63" s="10">
        <v>5</v>
      </c>
      <c r="M63" s="30" t="s">
        <v>1670</v>
      </c>
      <c r="N63" s="2">
        <v>94.85</v>
      </c>
      <c r="O63" s="9" t="s">
        <v>1671</v>
      </c>
      <c r="P63" s="10">
        <v>2</v>
      </c>
      <c r="Q63" s="30" t="s">
        <v>1672</v>
      </c>
      <c r="R63" s="1">
        <v>204.23599999999999</v>
      </c>
      <c r="S63" s="31" t="b">
        <v>1</v>
      </c>
      <c r="T63" s="10">
        <v>1</v>
      </c>
      <c r="U63" s="30" t="s">
        <v>1673</v>
      </c>
      <c r="V63" s="1">
        <v>203.83199999999999</v>
      </c>
      <c r="W63" s="9" t="s">
        <v>1674</v>
      </c>
      <c r="X63" s="10">
        <v>3</v>
      </c>
      <c r="Y63" s="30" t="s">
        <v>1675</v>
      </c>
      <c r="Z63" s="2">
        <v>90.93</v>
      </c>
      <c r="AA63" s="31" t="s">
        <v>1676</v>
      </c>
      <c r="AB63" s="10">
        <v>3</v>
      </c>
      <c r="AC63" s="1" t="s">
        <v>1677</v>
      </c>
      <c r="AD63" s="2">
        <v>310.89999999999998</v>
      </c>
      <c r="AE63" s="41" t="s">
        <v>1678</v>
      </c>
      <c r="AF63" s="10">
        <v>1</v>
      </c>
      <c r="AG63" s="30" t="s">
        <v>1133</v>
      </c>
      <c r="AH63" s="1">
        <v>42.698999999999998</v>
      </c>
      <c r="AI63" s="31" t="s">
        <v>319</v>
      </c>
      <c r="AJ63" s="10">
        <v>5</v>
      </c>
      <c r="AK63" s="30" t="s">
        <v>1673</v>
      </c>
      <c r="AL63" s="2">
        <v>111.23099999999999</v>
      </c>
      <c r="AM63" s="9" t="s">
        <v>1679</v>
      </c>
      <c r="AN63" s="10">
        <v>2</v>
      </c>
      <c r="AO63" s="1" t="s">
        <v>291</v>
      </c>
      <c r="AP63" s="2">
        <v>43.210999999999999</v>
      </c>
      <c r="AQ63" s="9" t="b">
        <v>1</v>
      </c>
      <c r="AR63" s="10">
        <v>1</v>
      </c>
      <c r="AS63" s="1" t="s">
        <v>1673</v>
      </c>
      <c r="AT63" s="2">
        <v>149.517</v>
      </c>
      <c r="AU63" s="9" t="s">
        <v>708</v>
      </c>
      <c r="AV63" s="10">
        <v>1</v>
      </c>
      <c r="AW63" s="30" t="s">
        <v>1673</v>
      </c>
    </row>
    <row r="64" spans="1:49" ht="96" x14ac:dyDescent="0.2">
      <c r="A64" s="2">
        <v>60</v>
      </c>
      <c r="B64" s="2" t="s">
        <v>1861</v>
      </c>
      <c r="C64" s="2">
        <v>5</v>
      </c>
      <c r="D64" s="2">
        <v>1</v>
      </c>
      <c r="E64" s="1" t="s">
        <v>327</v>
      </c>
      <c r="F64" s="2">
        <v>503.32400000000001</v>
      </c>
      <c r="G64" s="9" t="s">
        <v>1802</v>
      </c>
      <c r="H64" s="10">
        <v>2</v>
      </c>
      <c r="I64" s="1" t="s">
        <v>330</v>
      </c>
      <c r="J64" s="2">
        <v>124.108</v>
      </c>
      <c r="K64" s="9" t="s">
        <v>541</v>
      </c>
      <c r="L64" s="10">
        <v>5</v>
      </c>
      <c r="M64" s="30" t="s">
        <v>330</v>
      </c>
      <c r="N64" s="2">
        <v>200.375</v>
      </c>
      <c r="O64" s="9" t="s">
        <v>635</v>
      </c>
      <c r="P64" s="10">
        <v>5</v>
      </c>
      <c r="Q64" s="30" t="s">
        <v>330</v>
      </c>
      <c r="R64" s="1">
        <v>97.756</v>
      </c>
      <c r="S64" s="31" t="b">
        <v>1</v>
      </c>
      <c r="T64" s="10">
        <v>1</v>
      </c>
      <c r="U64" s="30" t="s">
        <v>335</v>
      </c>
      <c r="V64" s="1">
        <v>664.41600000000005</v>
      </c>
      <c r="W64" s="9" t="s">
        <v>1803</v>
      </c>
      <c r="X64" s="10">
        <v>4</v>
      </c>
      <c r="Y64" s="30" t="s">
        <v>330</v>
      </c>
      <c r="Z64" s="2">
        <v>492.49299999999999</v>
      </c>
      <c r="AA64" s="31" t="s">
        <v>1804</v>
      </c>
      <c r="AB64" s="10">
        <v>2</v>
      </c>
      <c r="AC64" s="1" t="s">
        <v>335</v>
      </c>
      <c r="AD64" s="2">
        <v>563.84500000000003</v>
      </c>
      <c r="AE64" s="41" t="s">
        <v>1805</v>
      </c>
      <c r="AF64" s="10">
        <v>5</v>
      </c>
      <c r="AG64" s="30" t="s">
        <v>1655</v>
      </c>
      <c r="AH64" s="1">
        <v>22.667000000000002</v>
      </c>
      <c r="AI64" s="31" t="s">
        <v>319</v>
      </c>
      <c r="AJ64" s="10">
        <v>5</v>
      </c>
      <c r="AK64" s="30" t="s">
        <v>1655</v>
      </c>
      <c r="AL64" s="2">
        <v>77.956999999999994</v>
      </c>
      <c r="AM64" s="9" t="s">
        <v>1806</v>
      </c>
      <c r="AN64" s="10">
        <v>2</v>
      </c>
      <c r="AO64" s="1" t="s">
        <v>335</v>
      </c>
      <c r="AP64" s="2">
        <v>31.081</v>
      </c>
      <c r="AQ64" s="9" t="b">
        <v>0</v>
      </c>
      <c r="AR64" s="10">
        <v>5</v>
      </c>
      <c r="AS64" s="1" t="s">
        <v>1655</v>
      </c>
      <c r="AT64" s="2">
        <v>57.045999999999999</v>
      </c>
      <c r="AU64" s="9" t="s">
        <v>928</v>
      </c>
      <c r="AV64" s="10">
        <v>1</v>
      </c>
      <c r="AW64" s="30" t="s">
        <v>335</v>
      </c>
    </row>
    <row r="65" spans="1:50" s="29" customFormat="1" x14ac:dyDescent="0.2">
      <c r="A65" s="28"/>
      <c r="B65" s="28"/>
      <c r="C65" s="28"/>
      <c r="D65" s="28"/>
      <c r="F65" s="28"/>
      <c r="G65" s="39"/>
      <c r="H65" s="40"/>
      <c r="J65" s="28"/>
      <c r="K65" s="39"/>
      <c r="L65" s="40"/>
      <c r="M65" s="43"/>
      <c r="N65" s="28"/>
      <c r="O65" s="39"/>
      <c r="P65" s="40"/>
      <c r="Q65" s="28"/>
      <c r="S65" s="44"/>
      <c r="T65" s="40"/>
      <c r="U65" s="43"/>
      <c r="W65" s="39"/>
      <c r="X65" s="40"/>
      <c r="Y65" s="28"/>
      <c r="Z65" s="28"/>
      <c r="AA65" s="40"/>
      <c r="AB65" s="40"/>
      <c r="AD65" s="28"/>
      <c r="AE65" s="39"/>
      <c r="AF65" s="40"/>
      <c r="AG65" s="43"/>
      <c r="AI65" s="40"/>
      <c r="AJ65" s="40"/>
      <c r="AK65" s="43"/>
      <c r="AL65" s="28"/>
      <c r="AM65" s="39"/>
      <c r="AN65" s="40"/>
      <c r="AP65" s="28"/>
      <c r="AQ65" s="39"/>
      <c r="AR65" s="40"/>
      <c r="AT65" s="28"/>
      <c r="AV65" s="40"/>
      <c r="AW65" s="43"/>
    </row>
    <row r="66" spans="1:50" s="29" customFormat="1" ht="29" x14ac:dyDescent="0.2">
      <c r="A66" s="99" t="s">
        <v>1864</v>
      </c>
      <c r="B66" s="99"/>
      <c r="C66" s="99"/>
      <c r="D66" s="99"/>
      <c r="E66" s="99" t="s">
        <v>1863</v>
      </c>
      <c r="F66" s="99"/>
      <c r="G66" s="99"/>
      <c r="H66" s="40"/>
      <c r="J66" s="28"/>
      <c r="K66" s="99" t="s">
        <v>1863</v>
      </c>
      <c r="L66" s="99"/>
      <c r="M66" s="99"/>
      <c r="N66" s="28"/>
      <c r="O66" s="99" t="s">
        <v>1863</v>
      </c>
      <c r="P66" s="99"/>
      <c r="Q66" s="99"/>
      <c r="S66" s="99" t="s">
        <v>1863</v>
      </c>
      <c r="T66" s="99"/>
      <c r="U66" s="99"/>
      <c r="W66" s="99" t="s">
        <v>1863</v>
      </c>
      <c r="X66" s="99"/>
      <c r="Y66" s="99"/>
      <c r="Z66" s="28"/>
      <c r="AA66" s="99" t="s">
        <v>1863</v>
      </c>
      <c r="AB66" s="99"/>
      <c r="AC66" s="99"/>
      <c r="AD66" s="28"/>
      <c r="AE66" s="99" t="s">
        <v>1863</v>
      </c>
      <c r="AF66" s="99"/>
      <c r="AG66" s="99"/>
      <c r="AI66" s="100" t="s">
        <v>1863</v>
      </c>
      <c r="AJ66" s="100"/>
      <c r="AK66" s="100"/>
      <c r="AL66" s="28"/>
      <c r="AM66" s="99" t="s">
        <v>1863</v>
      </c>
      <c r="AN66" s="99"/>
      <c r="AO66" s="99"/>
      <c r="AP66" s="28"/>
      <c r="AQ66" s="99" t="s">
        <v>1863</v>
      </c>
      <c r="AR66" s="99"/>
      <c r="AS66" s="99"/>
      <c r="AT66" s="28"/>
      <c r="AU66" s="99" t="s">
        <v>1863</v>
      </c>
      <c r="AV66" s="99"/>
      <c r="AW66" s="99"/>
    </row>
    <row r="67" spans="1:50" s="29" customFormat="1" x14ac:dyDescent="0.2">
      <c r="A67" s="28"/>
      <c r="B67" s="28"/>
      <c r="C67" s="28"/>
      <c r="D67" s="28"/>
      <c r="F67" s="28"/>
      <c r="G67" s="39"/>
      <c r="H67" s="40"/>
      <c r="J67" s="28"/>
      <c r="K67" s="39"/>
      <c r="L67" s="40"/>
      <c r="M67" s="43"/>
      <c r="N67" s="28"/>
      <c r="O67" s="39"/>
      <c r="P67" s="40"/>
      <c r="Q67" s="28"/>
      <c r="S67" s="44"/>
      <c r="T67" s="40"/>
      <c r="U67" s="43"/>
      <c r="W67" s="39"/>
      <c r="X67" s="40"/>
      <c r="Y67" s="28"/>
      <c r="Z67" s="28"/>
      <c r="AA67" s="40"/>
      <c r="AB67" s="40"/>
      <c r="AD67" s="28"/>
      <c r="AE67" s="39"/>
      <c r="AF67" s="40"/>
      <c r="AG67" s="43"/>
      <c r="AI67" s="40"/>
      <c r="AJ67" s="40"/>
      <c r="AK67" s="43"/>
      <c r="AL67" s="28"/>
      <c r="AM67" s="39"/>
      <c r="AN67" s="40"/>
      <c r="AP67" s="28"/>
      <c r="AQ67" s="39"/>
      <c r="AR67" s="40"/>
      <c r="AT67" s="28"/>
      <c r="AV67" s="40"/>
      <c r="AW67" s="43"/>
    </row>
    <row r="68" spans="1:50" ht="48" x14ac:dyDescent="0.2">
      <c r="B68" s="2" t="s">
        <v>1057</v>
      </c>
      <c r="C68" s="2" t="s">
        <v>590</v>
      </c>
      <c r="D68" s="48" t="s">
        <v>576</v>
      </c>
      <c r="E68" s="2" t="s">
        <v>617</v>
      </c>
      <c r="F68" s="2" t="s">
        <v>137</v>
      </c>
      <c r="G68" s="7" t="s">
        <v>593</v>
      </c>
      <c r="H68" s="8" t="s">
        <v>618</v>
      </c>
      <c r="I68" s="1" t="s">
        <v>139</v>
      </c>
      <c r="J68" s="2" t="s">
        <v>137</v>
      </c>
      <c r="K68" s="7" t="s">
        <v>597</v>
      </c>
      <c r="L68" s="8" t="s">
        <v>618</v>
      </c>
      <c r="M68" s="30" t="s">
        <v>139</v>
      </c>
      <c r="N68" s="2" t="s">
        <v>137</v>
      </c>
      <c r="O68" s="7" t="s">
        <v>599</v>
      </c>
      <c r="P68" s="8" t="s">
        <v>618</v>
      </c>
      <c r="Q68" s="1" t="s">
        <v>139</v>
      </c>
      <c r="R68" s="2" t="s">
        <v>137</v>
      </c>
      <c r="S68" s="15" t="s">
        <v>601</v>
      </c>
      <c r="T68" s="8" t="s">
        <v>618</v>
      </c>
      <c r="U68" s="1" t="s">
        <v>139</v>
      </c>
      <c r="V68" s="2" t="s">
        <v>137</v>
      </c>
      <c r="W68" s="15" t="s">
        <v>603</v>
      </c>
      <c r="X68" s="8" t="s">
        <v>618</v>
      </c>
      <c r="Y68" s="1" t="s">
        <v>139</v>
      </c>
      <c r="Z68" s="2" t="s">
        <v>137</v>
      </c>
      <c r="AA68" s="15" t="s">
        <v>605</v>
      </c>
      <c r="AB68" s="8" t="s">
        <v>618</v>
      </c>
      <c r="AC68" s="1" t="s">
        <v>139</v>
      </c>
      <c r="AD68" s="2" t="s">
        <v>137</v>
      </c>
      <c r="AE68" s="15" t="s">
        <v>607</v>
      </c>
      <c r="AF68" s="8" t="s">
        <v>618</v>
      </c>
      <c r="AG68" s="1" t="s">
        <v>139</v>
      </c>
      <c r="AH68" s="2" t="s">
        <v>137</v>
      </c>
      <c r="AI68" s="15" t="s">
        <v>609</v>
      </c>
      <c r="AJ68" s="8" t="s">
        <v>618</v>
      </c>
      <c r="AK68" s="1" t="s">
        <v>139</v>
      </c>
      <c r="AL68" s="2" t="s">
        <v>137</v>
      </c>
      <c r="AM68" s="12" t="s">
        <v>611</v>
      </c>
      <c r="AN68" s="8" t="s">
        <v>618</v>
      </c>
      <c r="AO68" s="1" t="s">
        <v>139</v>
      </c>
      <c r="AP68" s="2" t="s">
        <v>137</v>
      </c>
      <c r="AQ68" s="36" t="s">
        <v>613</v>
      </c>
      <c r="AR68" s="8" t="s">
        <v>618</v>
      </c>
      <c r="AS68" s="1" t="s">
        <v>139</v>
      </c>
      <c r="AT68" s="2" t="s">
        <v>137</v>
      </c>
      <c r="AU68" s="11" t="s">
        <v>615</v>
      </c>
      <c r="AV68" s="8" t="s">
        <v>618</v>
      </c>
      <c r="AW68" s="1" t="s">
        <v>139</v>
      </c>
      <c r="AX68" s="2"/>
    </row>
    <row r="69" spans="1:50" ht="80" x14ac:dyDescent="0.2">
      <c r="A69" s="2">
        <v>61</v>
      </c>
      <c r="B69" s="2" t="s">
        <v>765</v>
      </c>
      <c r="C69" s="2">
        <v>9</v>
      </c>
      <c r="D69" s="2">
        <f>'Original data'!A8</f>
        <v>4</v>
      </c>
      <c r="E69" s="1" t="str">
        <f>'Original data'!S8</f>
        <v>PB</v>
      </c>
      <c r="F69" s="2">
        <f>'Original data'!AA8</f>
        <v>164.334</v>
      </c>
      <c r="G69" s="9" t="str">
        <f>'Original data'!AE8</f>
        <v>El Cajero es quien genera la factura de venta</v>
      </c>
      <c r="H69" s="10">
        <v>1</v>
      </c>
      <c r="I69" s="1" t="str">
        <f>'Original data'!AF8</f>
        <v>Modelo BPMN</v>
      </c>
      <c r="J69" s="2">
        <f>'Original data'!AI8</f>
        <v>263.65300000000002</v>
      </c>
      <c r="K69" s="9" t="str">
        <f>'Original data'!AK8</f>
        <v>Se imprime un recibo de pago; si el pago se realizo con tarjeta de Credito se le solicita al cliente la firma del comprobante.</v>
      </c>
      <c r="L69" s="10">
        <v>1</v>
      </c>
      <c r="M69" s="30" t="str">
        <f>'Original data'!AL8</f>
        <v>Definición de requerimientos</v>
      </c>
      <c r="N69" s="2">
        <f>'Original data'!AO8</f>
        <v>65.144000000000005</v>
      </c>
      <c r="O69" s="9" t="str">
        <f>'Original data'!AQ8</f>
        <v>Por medio de su codigo de barras registrado en su sistema de catalogo</v>
      </c>
      <c r="P69" s="10">
        <v>5</v>
      </c>
      <c r="Q69" s="1" t="str">
        <f>'Original data'!AR8</f>
        <v>definición de requerimientos</v>
      </c>
      <c r="R69" s="2">
        <f>'Original data'!AU8</f>
        <v>73.992000000000004</v>
      </c>
      <c r="S69" s="9" t="str">
        <f>'Original data'!AX8</f>
        <v>Los cajeros son los que interactuan con el sistema de manera directa.</v>
      </c>
      <c r="T69" s="10">
        <v>3</v>
      </c>
      <c r="U69" s="1" t="str">
        <f>'Original data'!AY8</f>
        <v>definicion de requerimientos y Modelo BPMN</v>
      </c>
      <c r="V69" s="2">
        <f>'Original data'!BB8</f>
        <v>81.843999999999994</v>
      </c>
      <c r="W69" s="9" t="str">
        <f>'Original data'!BD8</f>
        <v>La factura se imprime luego de haber registrado un pago exitoso, luego de actualizar el inventario</v>
      </c>
      <c r="X69" s="10">
        <v>5</v>
      </c>
      <c r="Y69" s="1" t="str">
        <f>'Original data'!BE8</f>
        <v>definición de requerimientos y modelo BPMN</v>
      </c>
      <c r="Z69" s="2">
        <f>'Original data'!BH8</f>
        <v>177.821</v>
      </c>
      <c r="AA69" s="9" t="str">
        <f>'Original data'!BJ8</f>
        <v>Si la copra se realizo usando efectivo, el cajero debe dar las vueltas y entregar la facctura; en caso de ser con tarjeta de credito, debe esperar la confirmación de autorización y registrar el pago, solicitar la firma del cliente y entregar la factura</v>
      </c>
      <c r="AB69" s="10">
        <v>5</v>
      </c>
      <c r="AC69" s="1" t="str">
        <f>'Original data'!BK8</f>
        <v>modelo BPMN</v>
      </c>
      <c r="AD69" s="2">
        <f>'Original data'!BN8</f>
        <v>101.732</v>
      </c>
      <c r="AE69" s="9" t="str">
        <f>'Original data'!BP8</f>
        <v>Se deben pasar los articulos al cajero quíen lo registrara en el sistema, usando su códifgo de barras</v>
      </c>
      <c r="AF69" s="10">
        <v>1</v>
      </c>
      <c r="AG69" s="1" t="str">
        <f>'Original data'!BQ8</f>
        <v>definición requerimientos y modelo BPMN</v>
      </c>
      <c r="AH69" s="2">
        <f>'Original data'!BT8</f>
        <v>158.78800000000001</v>
      </c>
      <c r="AI69" s="9" t="str">
        <f>'Original data'!BW8</f>
        <v>Si es con efectivo, el cajero ingresa el monto recibido y el sistema presenta el valor a devolver y abre el cajón de efectivo. El cajero deposita dinero en efectivo y entrega las vueltas al cliente. Enseguida, el sistema registra el pago en efectivo.</v>
      </c>
      <c r="AJ69" s="10">
        <v>5</v>
      </c>
      <c r="AK69" s="1" t="str">
        <f>'Original data'!BX8</f>
        <v>definicion de requerimientos</v>
      </c>
      <c r="AL69" s="2">
        <f>'Original data'!CA8</f>
        <v>110.03100000000001</v>
      </c>
      <c r="AM69" s="9" t="str">
        <f>'Original data'!CE8</f>
        <v>En el cado donde el servicio de autorización de pago con TC no funciona, el cajero deberia solicitar ayuda por medio del sistema, pues no se contempla una ruta alterna.</v>
      </c>
      <c r="AN69" s="10">
        <v>1</v>
      </c>
      <c r="AO69" s="1" t="str">
        <f>'Original data'!CF8</f>
        <v>Definicion de requerimientos y Modelo BPMN</v>
      </c>
      <c r="AP69" s="2">
        <f>'Original data'!CI8</f>
        <v>74.325999999999993</v>
      </c>
      <c r="AQ69" s="35" t="str">
        <f>'Original data'!CL8</f>
        <v>el cajero debe entregar al cliente el monto que el sistema le indica.</v>
      </c>
      <c r="AR69" s="10">
        <v>2</v>
      </c>
      <c r="AS69" s="1" t="str">
        <f>'Original data'!CM8</f>
        <v>Definición de requerimientos y modelo BPMN</v>
      </c>
      <c r="AT69" s="2">
        <f>'Original data'!CP8</f>
        <v>104.161</v>
      </c>
      <c r="AU69" s="9" t="str">
        <f>'Original data'!CT8</f>
        <v>El cajero envía una solicitud de descuento e ingresa la identificación del cliente, luego el sistema presenta un total de descuento basado en las reglas de descuento</v>
      </c>
      <c r="AV69" s="10">
        <v>5</v>
      </c>
      <c r="AW69" s="1" t="str">
        <f>'Original data'!CU8</f>
        <v>Definición de requerimientos</v>
      </c>
    </row>
    <row r="70" spans="1:50" ht="32" x14ac:dyDescent="0.2">
      <c r="A70" s="2">
        <v>62</v>
      </c>
      <c r="B70" s="2" t="s">
        <v>765</v>
      </c>
      <c r="C70" s="2">
        <v>10</v>
      </c>
      <c r="D70" s="2">
        <f>'Original data'!A12</f>
        <v>8</v>
      </c>
      <c r="E70" s="1" t="str">
        <f>'Original data'!S12</f>
        <v>PB</v>
      </c>
      <c r="F70" s="2">
        <f>'Original data'!AA12</f>
        <v>284.22699999999998</v>
      </c>
      <c r="G70" s="9" t="str">
        <f>'Original data'!AE12</f>
        <v>El sistema luego que de que se actualiza inventario</v>
      </c>
      <c r="H70" s="10">
        <v>5</v>
      </c>
      <c r="I70" s="1" t="str">
        <f>'Original data'!AF12</f>
        <v>En el subpool de cajero</v>
      </c>
      <c r="J70" s="2">
        <f>'Original data'!AI12</f>
        <v>58.841999999999999</v>
      </c>
      <c r="K70" s="9" t="str">
        <f>'Original data'!AK12</f>
        <v>Se registra el pago, se actualiza inventario, se imprime factura y se retiran los productos</v>
      </c>
      <c r="L70" s="10">
        <v>5</v>
      </c>
      <c r="M70" s="30" t="str">
        <f>'Original data'!AL12</f>
        <v>En todo el BPMN</v>
      </c>
      <c r="N70" s="2">
        <f>'Original data'!AO12</f>
        <v>33.497</v>
      </c>
      <c r="O70" s="9" t="str">
        <f>'Original data'!AQ12</f>
        <v>Por medio del código de barras que cada producto tiene</v>
      </c>
      <c r="P70" s="10">
        <v>5</v>
      </c>
      <c r="Q70" s="1" t="str">
        <f>'Original data'!AR12</f>
        <v>En el texto</v>
      </c>
      <c r="R70" s="2">
        <f>'Original data'!AU12</f>
        <v>24.161999999999999</v>
      </c>
      <c r="S70" s="9" t="str">
        <f>'Original data'!AX12</f>
        <v>Cajero y cliente</v>
      </c>
      <c r="T70" s="10">
        <v>5</v>
      </c>
      <c r="U70" s="1" t="str">
        <f>'Original data'!AY12</f>
        <v>Diagrama PBMN</v>
      </c>
      <c r="V70" s="2">
        <f>'Original data'!BB12</f>
        <v>27.265999999999998</v>
      </c>
      <c r="W70" s="9" t="str">
        <f>'Original data'!BD12</f>
        <v>Luego que el pago sea aceptado y que se actualice el inventario</v>
      </c>
      <c r="X70" s="10">
        <v>5</v>
      </c>
      <c r="Y70" s="1" t="str">
        <f>'Original data'!BE12</f>
        <v>Texto</v>
      </c>
      <c r="Z70" s="2">
        <f>'Original data'!BH12</f>
        <v>16.32</v>
      </c>
      <c r="AA70" s="9" t="str">
        <f>'Original data'!BJ12</f>
        <v>Imprimir el recibo al cliente</v>
      </c>
      <c r="AB70" s="10">
        <v>3</v>
      </c>
      <c r="AC70" s="1" t="str">
        <f>'Original data'!BK12</f>
        <v>Texto</v>
      </c>
      <c r="AD70" s="2">
        <f>'Original data'!BN12</f>
        <v>33.17</v>
      </c>
      <c r="AE70" s="9" t="str">
        <f>'Original data'!BP12</f>
        <v>Se registra una nueva operación y luego se empieza el escaneo de productos</v>
      </c>
      <c r="AF70" s="10">
        <v>5</v>
      </c>
      <c r="AG70" s="1" t="str">
        <f>'Original data'!BQ12</f>
        <v>Texto</v>
      </c>
      <c r="AH70" s="2">
        <f>'Original data'!BT12</f>
        <v>61.759</v>
      </c>
      <c r="AI70" s="9" t="str">
        <f>'Original data'!BW12</f>
        <v>El cajero dice el monto a pagar, luego recibe el dinero por parte del cliente y regresa el cambio.</v>
      </c>
      <c r="AJ70" s="10">
        <v>5</v>
      </c>
      <c r="AK70" s="1" t="str">
        <f>'Original data'!BX12</f>
        <v>Texto</v>
      </c>
      <c r="AL70" s="2">
        <f>'Original data'!CA12</f>
        <v>91.614999999999995</v>
      </c>
      <c r="AM70" s="9" t="str">
        <f>'Original data'!CE12</f>
        <v>Se niega la autorización y se regresa de nuevo a la forma de pago, en donde puede volver a escoger la opción de pago con tarjeta de nuevo o con efectivo</v>
      </c>
      <c r="AN70" s="10">
        <v>5</v>
      </c>
      <c r="AO70" s="1" t="str">
        <f>'Original data'!CF12</f>
        <v>Diagrama BPMN</v>
      </c>
      <c r="AP70" s="2">
        <f>'Original data'!CI12</f>
        <v>48.503999999999998</v>
      </c>
      <c r="AQ70" s="35" t="str">
        <f>'Original data'!CL12</f>
        <v>Se entrega el cambio al cliente, se cierra la caja y luego se imprime el recibo.</v>
      </c>
      <c r="AR70" s="10">
        <v>3</v>
      </c>
      <c r="AS70" s="1" t="str">
        <f>'Original data'!CM12</f>
        <v>Texto</v>
      </c>
      <c r="AT70" s="2">
        <f>'Original data'!CP12</f>
        <v>39.645000000000003</v>
      </c>
      <c r="AU70" s="9" t="str">
        <f>'Original data'!CT12</f>
        <v>El cliente da su numero de documento para saber si tiene cupones y poder recibir descuentos.</v>
      </c>
      <c r="AV70" s="10">
        <v>3</v>
      </c>
      <c r="AW70" s="1" t="str">
        <f>'Original data'!CU12</f>
        <v>Texto</v>
      </c>
    </row>
    <row r="71" spans="1:50" ht="96" x14ac:dyDescent="0.2">
      <c r="A71" s="2">
        <v>63</v>
      </c>
      <c r="B71" s="2" t="s">
        <v>765</v>
      </c>
      <c r="C71" s="2">
        <v>11</v>
      </c>
      <c r="D71" s="2">
        <f>'Original data'!A16</f>
        <v>12</v>
      </c>
      <c r="E71" s="1" t="str">
        <f>'Original data'!S16</f>
        <v>PB</v>
      </c>
      <c r="F71" s="2">
        <f>'Original data'!AA16</f>
        <v>78.656999999999996</v>
      </c>
      <c r="G71" s="9" t="str">
        <f>'Original data'!AE16</f>
        <v>El cajero</v>
      </c>
      <c r="H71" s="10">
        <v>1</v>
      </c>
      <c r="I71" s="1" t="str">
        <f>'Original data'!AF16</f>
        <v>Modelo BPMN</v>
      </c>
      <c r="J71" s="2">
        <f>'Original data'!AI16</f>
        <v>127.554</v>
      </c>
      <c r="K71" s="9" t="str">
        <f>'Original data'!AK16</f>
        <v>Registrar el pago Actualizar inventorio Generar factura Retirar productos</v>
      </c>
      <c r="L71" s="10">
        <v>5</v>
      </c>
      <c r="M71" s="30" t="str">
        <f>'Original data'!AL16</f>
        <v>Modelo BPMN</v>
      </c>
      <c r="N71" s="2">
        <f>'Original data'!AO16</f>
        <v>376.69099999999997</v>
      </c>
      <c r="O71" s="9" t="str">
        <f>'Original data'!AQ16</f>
        <v>El sistema identifica un articulo con el código de barras leido por el sistema PdV, recupera el nombre y el precio de este bien del sistema de Catálogo.</v>
      </c>
      <c r="P71" s="10">
        <v>5</v>
      </c>
      <c r="Q71" s="1" t="str">
        <f>'Original data'!AR16</f>
        <v>Caso de Estudio</v>
      </c>
      <c r="R71" s="2">
        <f>'Original data'!AU16</f>
        <v>57.247999999999998</v>
      </c>
      <c r="S71" s="9" t="str">
        <f>'Original data'!AX16</f>
        <v>Los usuarios so los clientes del supermercado.</v>
      </c>
      <c r="T71" s="10">
        <v>3</v>
      </c>
      <c r="U71" s="1" t="str">
        <f>'Original data'!AY16</f>
        <v>Caso de Estudio</v>
      </c>
      <c r="V71" s="2">
        <f>'Original data'!BB16</f>
        <v>111.476</v>
      </c>
      <c r="W71" s="9" t="str">
        <f>'Original data'!BD16</f>
        <v>Se imprime la factura si el pago es conseguido.</v>
      </c>
      <c r="X71" s="10">
        <v>5</v>
      </c>
      <c r="Y71" s="1" t="str">
        <f>'Original data'!BE16</f>
        <v>Modelo BPMN</v>
      </c>
      <c r="Z71" s="2">
        <f>'Original data'!BH16</f>
        <v>260.00599999999997</v>
      </c>
      <c r="AA71" s="9" t="str">
        <f>'Original data'!BJ16</f>
        <v>Si el pago es en efectivo, el cajero deposita dinero en efectivo y entrega las vueltas al cliente. El sistema registra el pago en efectivo. Si el pago es con tarjeta de crédito, el sistema registra el pago con tarjeta de crédito, incluyendo la aprobación del pago. El cajero solicita al cliente su firma de pago en el comprobante para completar la venta.</v>
      </c>
      <c r="AB71" s="10">
        <v>5</v>
      </c>
      <c r="AC71" s="1" t="str">
        <f>'Original data'!BK16</f>
        <v>Caso de Estudio</v>
      </c>
      <c r="AD71" s="2">
        <f>'Original data'!BN16</f>
        <v>278.67899999999997</v>
      </c>
      <c r="AE71" s="9" t="str">
        <f>'Original data'!BP16</f>
        <v>1) Paso los articulos,  2) Pago en efectivo (etrego el dinero) o con tarjeta (e este caso ingreso la tarjeta y la fima) 3) Tomo la factura 4) Retiro los productos</v>
      </c>
      <c r="AF71" s="10">
        <v>1</v>
      </c>
      <c r="AG71" s="1" t="str">
        <f>'Original data'!BQ16</f>
        <v>Modelo BPMN</v>
      </c>
      <c r="AH71" s="2">
        <f>'Original data'!BT16</f>
        <v>149.405</v>
      </c>
      <c r="AI71" s="9" t="str">
        <f>'Original data'!BW16</f>
        <v>El cajero recibe el dinero, lo registra, lo deposita y entrega vueltas antes de registrar el pago.</v>
      </c>
      <c r="AJ71" s="10">
        <v>5</v>
      </c>
      <c r="AK71" s="1" t="str">
        <f>'Original data'!BX16</f>
        <v>Modelo BPMN y caso de estudio</v>
      </c>
      <c r="AL71" s="2">
        <f>'Original data'!CA16</f>
        <v>60.302</v>
      </c>
      <c r="AM71" s="9" t="str">
        <f>'Original data'!CE16</f>
        <v>Pregunta al cliente si quiere continuar la transaccion</v>
      </c>
      <c r="AN71" s="10">
        <v>3</v>
      </c>
      <c r="AO71" s="1" t="str">
        <f>'Original data'!CF16</f>
        <v>Modelo BPMN</v>
      </c>
      <c r="AP71" s="2">
        <f>'Original data'!CI16</f>
        <v>90.858999999999995</v>
      </c>
      <c r="AQ71" s="35" t="str">
        <f>'Original data'!CL16</f>
        <v>El sistema informe al cliente y vuelve al proceso "pagar"</v>
      </c>
      <c r="AR71" s="10">
        <v>1</v>
      </c>
      <c r="AS71" s="1" t="str">
        <f>'Original data'!CM16</f>
        <v>Modelo BPMN</v>
      </c>
      <c r="AT71" s="2">
        <f>'Original data'!CP16</f>
        <v>64.730999999999995</v>
      </c>
      <c r="AU71" s="9" t="str">
        <f>'Original data'!CT16</f>
        <v>El cajero envía una solicitud de descuento e ingresa la identificación del cliente, luego el sistema presenta un total de descuento basado en las reglas de descuento.</v>
      </c>
      <c r="AV71" s="10">
        <v>5</v>
      </c>
      <c r="AW71" s="1" t="str">
        <f>'Original data'!CU16</f>
        <v>Caso de Estudio</v>
      </c>
    </row>
    <row r="72" spans="1:50" ht="32" x14ac:dyDescent="0.2">
      <c r="A72" s="2">
        <v>64</v>
      </c>
      <c r="B72" s="2" t="s">
        <v>766</v>
      </c>
      <c r="C72" s="2">
        <v>10</v>
      </c>
      <c r="D72" s="2">
        <v>1</v>
      </c>
      <c r="E72" s="1" t="s">
        <v>343</v>
      </c>
      <c r="F72" s="2">
        <v>163.27600000000001</v>
      </c>
      <c r="G72" s="9" t="s">
        <v>767</v>
      </c>
      <c r="H72" s="10">
        <v>1</v>
      </c>
      <c r="I72" s="2" t="s">
        <v>293</v>
      </c>
      <c r="J72" s="2">
        <v>179.36600000000001</v>
      </c>
      <c r="K72" s="9" t="s">
        <v>768</v>
      </c>
      <c r="L72" s="10">
        <v>1</v>
      </c>
      <c r="M72" s="30" t="s">
        <v>412</v>
      </c>
      <c r="N72" s="2">
        <v>90.974999999999994</v>
      </c>
      <c r="O72" s="9" t="s">
        <v>769</v>
      </c>
      <c r="P72" s="10">
        <v>5</v>
      </c>
      <c r="Q72" s="1" t="s">
        <v>412</v>
      </c>
      <c r="R72" s="2">
        <v>121.504</v>
      </c>
      <c r="S72" s="31" t="s">
        <v>770</v>
      </c>
      <c r="T72" s="10">
        <v>5</v>
      </c>
      <c r="U72" s="1" t="s">
        <v>771</v>
      </c>
      <c r="V72" s="2">
        <v>152.40100000000001</v>
      </c>
      <c r="W72" s="9" t="s">
        <v>772</v>
      </c>
      <c r="X72" s="10">
        <v>5</v>
      </c>
      <c r="Y72" s="2" t="s">
        <v>726</v>
      </c>
      <c r="Z72" s="2">
        <v>138.62100000000001</v>
      </c>
      <c r="AA72" s="31" t="s">
        <v>773</v>
      </c>
      <c r="AB72" s="10">
        <v>5</v>
      </c>
      <c r="AC72" s="1" t="s">
        <v>293</v>
      </c>
      <c r="AD72" s="2">
        <v>151.46799999999999</v>
      </c>
      <c r="AE72" s="9" t="s">
        <v>774</v>
      </c>
      <c r="AF72" s="10">
        <v>5</v>
      </c>
      <c r="AG72" s="30" t="s">
        <v>293</v>
      </c>
      <c r="AH72" s="1">
        <v>83.007999999999996</v>
      </c>
      <c r="AI72" s="9" t="s">
        <v>775</v>
      </c>
      <c r="AJ72" s="10">
        <v>5</v>
      </c>
      <c r="AK72" s="30" t="s">
        <v>412</v>
      </c>
      <c r="AL72" s="2">
        <v>158.88999999999999</v>
      </c>
      <c r="AM72" s="31" t="s">
        <v>776</v>
      </c>
      <c r="AN72" s="10">
        <v>5</v>
      </c>
      <c r="AO72" s="1" t="s">
        <v>293</v>
      </c>
      <c r="AP72" s="2">
        <v>33.682000000000002</v>
      </c>
      <c r="AQ72" s="38" t="s">
        <v>777</v>
      </c>
      <c r="AR72" s="10">
        <v>1</v>
      </c>
      <c r="AS72" s="1" t="s">
        <v>705</v>
      </c>
      <c r="AT72" s="2">
        <v>19.638999999999999</v>
      </c>
      <c r="AU72" s="9" t="s">
        <v>877</v>
      </c>
      <c r="AV72" s="10">
        <v>2</v>
      </c>
      <c r="AW72" s="30" t="s">
        <v>778</v>
      </c>
      <c r="AX72" s="2"/>
    </row>
    <row r="73" spans="1:50" ht="48" x14ac:dyDescent="0.2">
      <c r="A73" s="2">
        <v>65</v>
      </c>
      <c r="B73" s="2" t="s">
        <v>766</v>
      </c>
      <c r="C73" s="2">
        <v>11</v>
      </c>
      <c r="D73" s="2">
        <v>14</v>
      </c>
      <c r="E73" s="1" t="s">
        <v>343</v>
      </c>
      <c r="F73" s="2">
        <v>119.67</v>
      </c>
      <c r="G73" s="9" t="s">
        <v>779</v>
      </c>
      <c r="H73" s="10">
        <v>4</v>
      </c>
      <c r="I73" s="2" t="s">
        <v>293</v>
      </c>
      <c r="J73" s="2">
        <v>75.728999999999999</v>
      </c>
      <c r="K73" s="9" t="s">
        <v>780</v>
      </c>
      <c r="L73" s="10">
        <v>4</v>
      </c>
      <c r="M73" s="30" t="s">
        <v>293</v>
      </c>
      <c r="N73" s="2">
        <v>109.48399999999999</v>
      </c>
      <c r="O73" s="9" t="s">
        <v>781</v>
      </c>
      <c r="P73" s="10">
        <v>5</v>
      </c>
      <c r="Q73" s="1" t="s">
        <v>291</v>
      </c>
      <c r="R73" s="2">
        <v>29.814</v>
      </c>
      <c r="S73" s="31" t="s">
        <v>282</v>
      </c>
      <c r="T73" s="10">
        <v>2</v>
      </c>
      <c r="U73" s="1" t="s">
        <v>293</v>
      </c>
      <c r="V73" s="2">
        <v>68.387</v>
      </c>
      <c r="W73" s="9" t="s">
        <v>782</v>
      </c>
      <c r="X73" s="10">
        <v>5</v>
      </c>
      <c r="Y73" s="2" t="s">
        <v>291</v>
      </c>
      <c r="Z73" s="2">
        <v>141.126</v>
      </c>
      <c r="AA73" s="31" t="s">
        <v>783</v>
      </c>
      <c r="AB73" s="10">
        <v>5</v>
      </c>
      <c r="AC73" s="1" t="s">
        <v>293</v>
      </c>
      <c r="AD73" s="2">
        <v>46.692999999999998</v>
      </c>
      <c r="AE73" s="9" t="s">
        <v>784</v>
      </c>
      <c r="AF73" s="10">
        <v>5</v>
      </c>
      <c r="AG73" s="30" t="s">
        <v>785</v>
      </c>
      <c r="AH73" s="1">
        <v>79.766000000000005</v>
      </c>
      <c r="AI73" s="9" t="s">
        <v>786</v>
      </c>
      <c r="AJ73" s="10">
        <v>5</v>
      </c>
      <c r="AK73" s="30" t="s">
        <v>291</v>
      </c>
      <c r="AL73" s="2">
        <v>73.063999999999993</v>
      </c>
      <c r="AM73" s="31" t="s">
        <v>787</v>
      </c>
      <c r="AN73" s="10">
        <v>3</v>
      </c>
      <c r="AO73" s="1" t="s">
        <v>293</v>
      </c>
      <c r="AP73" s="2">
        <v>51.662999999999997</v>
      </c>
      <c r="AQ73" s="38" t="s">
        <v>788</v>
      </c>
      <c r="AR73" s="10">
        <v>2</v>
      </c>
      <c r="AS73" s="1" t="s">
        <v>508</v>
      </c>
      <c r="AT73" s="2">
        <v>88.879000000000005</v>
      </c>
      <c r="AU73" s="9" t="s">
        <v>789</v>
      </c>
      <c r="AV73" s="10">
        <v>5</v>
      </c>
      <c r="AW73" s="30" t="s">
        <v>448</v>
      </c>
      <c r="AX73" s="2"/>
    </row>
    <row r="74" spans="1:50" x14ac:dyDescent="0.2">
      <c r="A74" s="2">
        <v>66</v>
      </c>
      <c r="B74" s="2" t="s">
        <v>766</v>
      </c>
      <c r="C74" s="2">
        <v>12</v>
      </c>
      <c r="D74" s="2">
        <v>17</v>
      </c>
      <c r="E74" s="1" t="s">
        <v>343</v>
      </c>
      <c r="F74" s="2">
        <v>109.92400000000001</v>
      </c>
      <c r="G74" s="9" t="s">
        <v>790</v>
      </c>
      <c r="H74" s="10">
        <v>5</v>
      </c>
      <c r="I74" s="2" t="s">
        <v>791</v>
      </c>
      <c r="J74" s="2">
        <v>49.164000000000001</v>
      </c>
      <c r="K74" s="9" t="s">
        <v>792</v>
      </c>
      <c r="L74" s="10">
        <v>4</v>
      </c>
      <c r="M74" s="30" t="s">
        <v>293</v>
      </c>
      <c r="N74" s="2">
        <v>40.603000000000002</v>
      </c>
      <c r="O74" s="9" t="s">
        <v>793</v>
      </c>
      <c r="P74" s="10">
        <v>5</v>
      </c>
      <c r="Q74" s="1" t="s">
        <v>794</v>
      </c>
      <c r="R74" s="2">
        <v>195.50200000000001</v>
      </c>
      <c r="S74" s="31" t="s">
        <v>767</v>
      </c>
      <c r="T74" s="10">
        <v>2</v>
      </c>
      <c r="U74" s="1" t="s">
        <v>795</v>
      </c>
      <c r="V74" s="2">
        <v>21.823</v>
      </c>
      <c r="W74" s="9" t="s">
        <v>796</v>
      </c>
      <c r="X74" s="10">
        <v>5</v>
      </c>
      <c r="Y74" s="2" t="s">
        <v>293</v>
      </c>
      <c r="Z74" s="2">
        <v>39.103000000000002</v>
      </c>
      <c r="AA74" s="31" t="s">
        <v>797</v>
      </c>
      <c r="AB74" s="10">
        <v>3</v>
      </c>
      <c r="AC74" s="1" t="s">
        <v>293</v>
      </c>
      <c r="AD74" s="2">
        <v>36.265000000000001</v>
      </c>
      <c r="AE74" s="9" t="s">
        <v>798</v>
      </c>
      <c r="AF74" s="10">
        <v>5</v>
      </c>
      <c r="AG74" s="30" t="s">
        <v>293</v>
      </c>
      <c r="AH74" s="1">
        <v>38.002000000000002</v>
      </c>
      <c r="AI74" s="9" t="s">
        <v>799</v>
      </c>
      <c r="AJ74" s="10">
        <v>2</v>
      </c>
      <c r="AK74" s="30" t="s">
        <v>293</v>
      </c>
      <c r="AL74" s="2">
        <v>54.444000000000003</v>
      </c>
      <c r="AM74" s="31" t="s">
        <v>800</v>
      </c>
      <c r="AN74" s="10">
        <v>2</v>
      </c>
      <c r="AO74" s="1" t="s">
        <v>293</v>
      </c>
      <c r="AP74" s="2">
        <v>28.876000000000001</v>
      </c>
      <c r="AQ74" s="38" t="s">
        <v>801</v>
      </c>
      <c r="AR74" s="10">
        <v>1</v>
      </c>
      <c r="AS74" s="1" t="s">
        <v>293</v>
      </c>
      <c r="AT74" s="2">
        <v>50.554000000000002</v>
      </c>
      <c r="AU74" s="9" t="s">
        <v>802</v>
      </c>
      <c r="AV74" s="10">
        <v>3</v>
      </c>
      <c r="AW74" s="30" t="s">
        <v>803</v>
      </c>
      <c r="AX74" s="2"/>
    </row>
    <row r="75" spans="1:50" ht="32" x14ac:dyDescent="0.2">
      <c r="A75" s="2">
        <v>67</v>
      </c>
      <c r="B75" s="2" t="s">
        <v>973</v>
      </c>
      <c r="C75" s="2">
        <v>10</v>
      </c>
      <c r="D75" s="2">
        <v>5</v>
      </c>
      <c r="E75" s="1" t="s">
        <v>343</v>
      </c>
      <c r="F75" s="2">
        <v>27.957999999999998</v>
      </c>
      <c r="G75" s="9" t="s">
        <v>974</v>
      </c>
      <c r="H75" s="10">
        <v>1</v>
      </c>
      <c r="I75" s="30" t="s">
        <v>975</v>
      </c>
      <c r="J75" s="2">
        <v>211.45400000000001</v>
      </c>
      <c r="K75" s="9" t="s">
        <v>976</v>
      </c>
      <c r="L75" s="10">
        <v>2</v>
      </c>
      <c r="M75" s="30" t="s">
        <v>989</v>
      </c>
      <c r="N75" s="2">
        <v>42.707000000000001</v>
      </c>
      <c r="O75" s="9" t="s">
        <v>990</v>
      </c>
      <c r="P75" s="10">
        <v>5</v>
      </c>
      <c r="Q75" s="1" t="s">
        <v>997</v>
      </c>
      <c r="R75" s="2">
        <v>52.265000000000001</v>
      </c>
      <c r="S75" s="31" t="s">
        <v>1000</v>
      </c>
      <c r="T75" s="10">
        <v>5</v>
      </c>
      <c r="U75" s="1" t="s">
        <v>293</v>
      </c>
      <c r="V75" s="2">
        <v>31.919</v>
      </c>
      <c r="W75" s="9" t="s">
        <v>1005</v>
      </c>
      <c r="X75" s="10">
        <v>5</v>
      </c>
      <c r="Y75" s="2" t="s">
        <v>293</v>
      </c>
      <c r="Z75" s="2">
        <v>95.766999999999996</v>
      </c>
      <c r="AA75" s="31" t="s">
        <v>1012</v>
      </c>
      <c r="AB75" s="10">
        <v>5</v>
      </c>
      <c r="AC75" s="1" t="s">
        <v>293</v>
      </c>
      <c r="AD75" s="2">
        <v>52.277000000000001</v>
      </c>
      <c r="AE75" s="9" t="s">
        <v>1018</v>
      </c>
      <c r="AF75" s="10">
        <v>5</v>
      </c>
      <c r="AG75" s="30" t="s">
        <v>989</v>
      </c>
      <c r="AH75" s="1">
        <v>57.158000000000001</v>
      </c>
      <c r="AI75" s="9" t="s">
        <v>1026</v>
      </c>
      <c r="AJ75" s="10">
        <v>5</v>
      </c>
      <c r="AK75" s="30" t="s">
        <v>293</v>
      </c>
      <c r="AL75" s="2">
        <v>50.383000000000003</v>
      </c>
      <c r="AM75" s="31" t="s">
        <v>1034</v>
      </c>
      <c r="AN75" s="10">
        <v>5</v>
      </c>
      <c r="AO75" s="1" t="s">
        <v>293</v>
      </c>
      <c r="AP75" s="2">
        <v>77.284000000000006</v>
      </c>
      <c r="AQ75" s="38" t="s">
        <v>1041</v>
      </c>
      <c r="AR75" s="10">
        <v>5</v>
      </c>
      <c r="AS75" s="1" t="s">
        <v>989</v>
      </c>
      <c r="AT75" s="2">
        <v>74.335999999999999</v>
      </c>
      <c r="AU75" s="9" t="s">
        <v>1054</v>
      </c>
      <c r="AV75" s="10">
        <v>5</v>
      </c>
      <c r="AW75" s="30" t="s">
        <v>989</v>
      </c>
    </row>
    <row r="76" spans="1:50" ht="64" x14ac:dyDescent="0.2">
      <c r="A76" s="2">
        <v>68</v>
      </c>
      <c r="B76" s="2" t="s">
        <v>973</v>
      </c>
      <c r="C76" s="2">
        <v>11</v>
      </c>
      <c r="D76" s="2">
        <v>7</v>
      </c>
      <c r="E76" s="1" t="s">
        <v>977</v>
      </c>
      <c r="F76" s="2">
        <v>8.57</v>
      </c>
      <c r="G76" s="9" t="s">
        <v>978</v>
      </c>
      <c r="H76" s="10">
        <v>5</v>
      </c>
      <c r="I76" s="30" t="s">
        <v>842</v>
      </c>
      <c r="J76" s="2">
        <v>22.573</v>
      </c>
      <c r="K76" s="9" t="s">
        <v>979</v>
      </c>
      <c r="L76" s="10">
        <v>4</v>
      </c>
      <c r="M76" s="30" t="s">
        <v>842</v>
      </c>
      <c r="N76" s="2">
        <v>9.3629999999999995</v>
      </c>
      <c r="O76" s="9" t="s">
        <v>991</v>
      </c>
      <c r="P76" s="10">
        <v>5</v>
      </c>
      <c r="Q76" s="1" t="s">
        <v>744</v>
      </c>
      <c r="R76" s="2">
        <v>7.1150000000000002</v>
      </c>
      <c r="S76" s="31" t="s">
        <v>1001</v>
      </c>
      <c r="T76" s="10">
        <v>5</v>
      </c>
      <c r="U76" s="1" t="s">
        <v>842</v>
      </c>
      <c r="V76" s="2">
        <v>7.5640000000000001</v>
      </c>
      <c r="W76" s="9" t="s">
        <v>1006</v>
      </c>
      <c r="X76" s="10">
        <v>5</v>
      </c>
      <c r="Y76" s="2" t="s">
        <v>842</v>
      </c>
      <c r="Z76" s="2">
        <v>86</v>
      </c>
      <c r="AA76" s="31" t="s">
        <v>1013</v>
      </c>
      <c r="AB76" s="10">
        <v>5</v>
      </c>
      <c r="AC76" s="1" t="s">
        <v>842</v>
      </c>
      <c r="AD76" s="2">
        <v>17.178999999999998</v>
      </c>
      <c r="AE76" s="9" t="s">
        <v>784</v>
      </c>
      <c r="AF76" s="10">
        <v>5</v>
      </c>
      <c r="AG76" s="30" t="s">
        <v>842</v>
      </c>
      <c r="AH76" s="1">
        <v>20.667000000000002</v>
      </c>
      <c r="AI76" s="9" t="s">
        <v>1027</v>
      </c>
      <c r="AJ76" s="10">
        <v>5</v>
      </c>
      <c r="AK76" s="30" t="s">
        <v>842</v>
      </c>
      <c r="AL76" s="2">
        <v>24.968</v>
      </c>
      <c r="AM76" s="31" t="s">
        <v>1035</v>
      </c>
      <c r="AN76" s="10">
        <v>5</v>
      </c>
      <c r="AO76" s="1" t="s">
        <v>842</v>
      </c>
      <c r="AP76" s="2">
        <v>31.984999999999999</v>
      </c>
      <c r="AQ76" s="38" t="s">
        <v>1042</v>
      </c>
      <c r="AR76" s="10">
        <v>5</v>
      </c>
      <c r="AS76" s="1" t="s">
        <v>842</v>
      </c>
      <c r="AT76" s="2">
        <v>21.001999999999999</v>
      </c>
      <c r="AU76" s="9" t="s">
        <v>1053</v>
      </c>
      <c r="AV76" s="10">
        <v>5</v>
      </c>
      <c r="AW76" s="30" t="s">
        <v>842</v>
      </c>
    </row>
    <row r="77" spans="1:50" ht="128" x14ac:dyDescent="0.2">
      <c r="A77" s="2">
        <v>69</v>
      </c>
      <c r="B77" s="2" t="s">
        <v>973</v>
      </c>
      <c r="C77" s="2">
        <v>12</v>
      </c>
      <c r="D77" s="2">
        <v>13</v>
      </c>
      <c r="E77" s="1" t="s">
        <v>343</v>
      </c>
      <c r="F77" s="2">
        <v>67.418000000000006</v>
      </c>
      <c r="G77" s="9" t="s">
        <v>282</v>
      </c>
      <c r="H77" s="10">
        <v>1</v>
      </c>
      <c r="I77" s="30" t="s">
        <v>842</v>
      </c>
      <c r="J77" s="2">
        <v>33.311</v>
      </c>
      <c r="K77" s="9" t="s">
        <v>980</v>
      </c>
      <c r="L77" s="10">
        <v>1</v>
      </c>
      <c r="M77" s="30" t="s">
        <v>842</v>
      </c>
      <c r="N77" s="2">
        <v>22.579000000000001</v>
      </c>
      <c r="O77" s="9" t="s">
        <v>992</v>
      </c>
      <c r="P77" s="10">
        <v>5</v>
      </c>
      <c r="Q77" s="1" t="s">
        <v>998</v>
      </c>
      <c r="R77" s="2">
        <v>11.728</v>
      </c>
      <c r="S77" s="31" t="s">
        <v>1002</v>
      </c>
      <c r="T77" s="10">
        <v>3</v>
      </c>
      <c r="U77" s="1" t="s">
        <v>293</v>
      </c>
      <c r="V77" s="2">
        <v>51.512999999999998</v>
      </c>
      <c r="W77" s="9" t="s">
        <v>1007</v>
      </c>
      <c r="X77" s="10">
        <v>5</v>
      </c>
      <c r="Y77" s="2" t="s">
        <v>998</v>
      </c>
      <c r="Z77" s="2">
        <v>43.210999999999999</v>
      </c>
      <c r="AA77" s="31" t="s">
        <v>1014</v>
      </c>
      <c r="AB77" s="10">
        <v>1</v>
      </c>
      <c r="AC77" s="1" t="s">
        <v>842</v>
      </c>
      <c r="AD77" s="2">
        <v>58.003</v>
      </c>
      <c r="AE77" s="9" t="s">
        <v>1019</v>
      </c>
      <c r="AF77" s="10">
        <v>1</v>
      </c>
      <c r="AG77" s="30" t="s">
        <v>998</v>
      </c>
      <c r="AH77" s="1">
        <v>27.507000000000001</v>
      </c>
      <c r="AI77" s="9" t="s">
        <v>1028</v>
      </c>
      <c r="AJ77" s="10">
        <v>2</v>
      </c>
      <c r="AK77" s="30" t="s">
        <v>998</v>
      </c>
      <c r="AL77" s="2">
        <v>37.450000000000003</v>
      </c>
      <c r="AM77" s="31" t="s">
        <v>1036</v>
      </c>
      <c r="AN77" s="10">
        <v>1</v>
      </c>
      <c r="AO77" s="1" t="s">
        <v>842</v>
      </c>
      <c r="AP77" s="2">
        <v>97.183999999999997</v>
      </c>
      <c r="AQ77" s="38" t="s">
        <v>1043</v>
      </c>
      <c r="AR77" s="10">
        <v>5</v>
      </c>
      <c r="AS77" s="1" t="s">
        <v>1047</v>
      </c>
      <c r="AT77" s="2">
        <v>28.155000000000001</v>
      </c>
      <c r="AU77" s="9" t="s">
        <v>1052</v>
      </c>
      <c r="AV77" s="10">
        <v>5</v>
      </c>
      <c r="AW77" s="30" t="s">
        <v>998</v>
      </c>
      <c r="AX77" s="2"/>
    </row>
    <row r="78" spans="1:50" ht="64" x14ac:dyDescent="0.2">
      <c r="A78" s="2">
        <v>70</v>
      </c>
      <c r="B78" s="2" t="s">
        <v>1269</v>
      </c>
      <c r="C78" s="2">
        <v>10</v>
      </c>
      <c r="D78" s="2">
        <v>10</v>
      </c>
      <c r="E78" s="1" t="s">
        <v>343</v>
      </c>
      <c r="F78" s="2">
        <v>33.973999999999997</v>
      </c>
      <c r="G78" s="9" t="s">
        <v>1155</v>
      </c>
      <c r="H78" s="10">
        <v>1</v>
      </c>
      <c r="I78" s="30" t="s">
        <v>1159</v>
      </c>
      <c r="J78" s="2">
        <v>94.105000000000004</v>
      </c>
      <c r="K78" s="9" t="s">
        <v>1160</v>
      </c>
      <c r="L78" s="10">
        <v>3</v>
      </c>
      <c r="M78" s="30" t="s">
        <v>293</v>
      </c>
      <c r="N78" s="2">
        <v>32.253</v>
      </c>
      <c r="O78" s="9" t="s">
        <v>1173</v>
      </c>
      <c r="P78" s="10">
        <v>5</v>
      </c>
      <c r="Q78" s="30" t="s">
        <v>291</v>
      </c>
      <c r="R78" s="2">
        <v>49.994999999999997</v>
      </c>
      <c r="S78" s="31" t="s">
        <v>1184</v>
      </c>
      <c r="T78" s="10">
        <v>5</v>
      </c>
      <c r="U78" s="1" t="s">
        <v>293</v>
      </c>
      <c r="V78" s="2">
        <v>93.769000000000005</v>
      </c>
      <c r="W78" s="9" t="s">
        <v>1196</v>
      </c>
      <c r="X78" s="10">
        <v>5</v>
      </c>
      <c r="Y78" s="2" t="s">
        <v>1206</v>
      </c>
      <c r="Z78" s="2">
        <v>116.72199999999999</v>
      </c>
      <c r="AA78" s="31" t="s">
        <v>1207</v>
      </c>
      <c r="AB78" s="10">
        <v>5</v>
      </c>
      <c r="AC78" s="1" t="s">
        <v>293</v>
      </c>
      <c r="AD78" s="2">
        <v>96.361000000000004</v>
      </c>
      <c r="AE78" s="9" t="s">
        <v>1218</v>
      </c>
      <c r="AF78" s="10">
        <v>1</v>
      </c>
      <c r="AG78" s="30" t="s">
        <v>293</v>
      </c>
      <c r="AH78" s="1">
        <v>117.533</v>
      </c>
      <c r="AI78" s="9" t="s">
        <v>1230</v>
      </c>
      <c r="AJ78" s="10">
        <v>5</v>
      </c>
      <c r="AK78" s="30" t="s">
        <v>1239</v>
      </c>
      <c r="AL78" s="2">
        <v>80.137</v>
      </c>
      <c r="AM78" s="31" t="s">
        <v>1240</v>
      </c>
      <c r="AN78" s="10">
        <v>3</v>
      </c>
      <c r="AO78" s="1" t="s">
        <v>293</v>
      </c>
      <c r="AP78" s="2">
        <v>89.164000000000001</v>
      </c>
      <c r="AQ78" s="38" t="s">
        <v>1250</v>
      </c>
      <c r="AR78" s="10">
        <v>5</v>
      </c>
      <c r="AS78" s="1" t="s">
        <v>1259</v>
      </c>
      <c r="AT78" s="2">
        <v>146.971</v>
      </c>
      <c r="AU78" s="9" t="s">
        <v>1260</v>
      </c>
      <c r="AV78" s="10">
        <v>5</v>
      </c>
      <c r="AW78" s="30" t="s">
        <v>1268</v>
      </c>
      <c r="AX78" s="2"/>
    </row>
    <row r="79" spans="1:50" ht="64" x14ac:dyDescent="0.2">
      <c r="A79" s="2">
        <v>71</v>
      </c>
      <c r="B79" s="2" t="s">
        <v>1269</v>
      </c>
      <c r="C79" s="2">
        <v>11</v>
      </c>
      <c r="D79" s="2">
        <v>16</v>
      </c>
      <c r="E79" s="1" t="s">
        <v>343</v>
      </c>
      <c r="F79" s="2">
        <v>39.427999999999997</v>
      </c>
      <c r="G79" s="9" t="s">
        <v>767</v>
      </c>
      <c r="H79" s="10">
        <v>1</v>
      </c>
      <c r="I79" s="30" t="s">
        <v>1161</v>
      </c>
      <c r="J79" s="2">
        <v>46.781999999999996</v>
      </c>
      <c r="K79" s="9" t="s">
        <v>1162</v>
      </c>
      <c r="L79" s="10">
        <v>2</v>
      </c>
      <c r="M79" s="30" t="s">
        <v>293</v>
      </c>
      <c r="N79" s="2">
        <v>25.100999999999999</v>
      </c>
      <c r="O79" s="9" t="s">
        <v>1174</v>
      </c>
      <c r="P79" s="10">
        <v>5</v>
      </c>
      <c r="Q79" s="30" t="s">
        <v>286</v>
      </c>
      <c r="R79" s="2">
        <v>28.672999999999998</v>
      </c>
      <c r="S79" s="31" t="s">
        <v>1185</v>
      </c>
      <c r="T79" s="10">
        <v>5</v>
      </c>
      <c r="U79" s="1" t="s">
        <v>293</v>
      </c>
      <c r="V79" s="2">
        <v>32.389000000000003</v>
      </c>
      <c r="W79" s="9" t="s">
        <v>1197</v>
      </c>
      <c r="X79" s="10">
        <v>5</v>
      </c>
      <c r="Y79" s="2" t="s">
        <v>293</v>
      </c>
      <c r="Z79" s="2">
        <v>28.021000000000001</v>
      </c>
      <c r="AA79" s="31" t="s">
        <v>1208</v>
      </c>
      <c r="AB79" s="10">
        <v>2</v>
      </c>
      <c r="AC79" s="1" t="s">
        <v>293</v>
      </c>
      <c r="AD79" s="2">
        <v>36.539000000000001</v>
      </c>
      <c r="AE79" s="9" t="s">
        <v>1219</v>
      </c>
      <c r="AF79" s="10">
        <v>1</v>
      </c>
      <c r="AG79" s="30" t="s">
        <v>286</v>
      </c>
      <c r="AH79" s="1">
        <v>147.065</v>
      </c>
      <c r="AI79" s="9" t="s">
        <v>1231</v>
      </c>
      <c r="AJ79" s="10">
        <v>5</v>
      </c>
      <c r="AK79" s="30" t="s">
        <v>998</v>
      </c>
      <c r="AL79" s="2">
        <v>114.51300000000001</v>
      </c>
      <c r="AM79" s="31" t="s">
        <v>1241</v>
      </c>
      <c r="AN79" s="10">
        <v>5</v>
      </c>
      <c r="AO79" s="1" t="s">
        <v>293</v>
      </c>
      <c r="AP79" s="2">
        <v>200.73400000000001</v>
      </c>
      <c r="AQ79" s="38" t="s">
        <v>1251</v>
      </c>
      <c r="AR79" s="10">
        <v>5</v>
      </c>
      <c r="AS79" s="1" t="s">
        <v>1261</v>
      </c>
      <c r="AT79" s="2">
        <v>571.70500000000004</v>
      </c>
      <c r="AU79" s="9" t="s">
        <v>1262</v>
      </c>
      <c r="AV79" s="10">
        <v>3</v>
      </c>
      <c r="AW79" s="30" t="s">
        <v>293</v>
      </c>
      <c r="AX79" s="2"/>
    </row>
    <row r="80" spans="1:50" ht="32" x14ac:dyDescent="0.2">
      <c r="A80" s="2">
        <v>72</v>
      </c>
      <c r="B80" s="2" t="s">
        <v>1269</v>
      </c>
      <c r="C80" s="2">
        <v>12</v>
      </c>
      <c r="D80" s="2">
        <v>18</v>
      </c>
      <c r="E80" s="1" t="s">
        <v>343</v>
      </c>
      <c r="F80" s="2">
        <v>23.978999999999999</v>
      </c>
      <c r="G80" s="9" t="s">
        <v>551</v>
      </c>
      <c r="H80" s="10">
        <v>5</v>
      </c>
      <c r="I80" s="30" t="s">
        <v>293</v>
      </c>
      <c r="J80" s="2">
        <v>71.441000000000003</v>
      </c>
      <c r="K80" s="9" t="s">
        <v>1163</v>
      </c>
      <c r="L80" s="10">
        <v>3</v>
      </c>
      <c r="M80" s="30" t="s">
        <v>293</v>
      </c>
      <c r="N80" s="2">
        <v>36.372</v>
      </c>
      <c r="O80" s="9" t="s">
        <v>1175</v>
      </c>
      <c r="P80" s="10">
        <v>5</v>
      </c>
      <c r="Q80" s="30" t="s">
        <v>1186</v>
      </c>
      <c r="R80" s="2">
        <v>25.768000000000001</v>
      </c>
      <c r="S80" s="31" t="s">
        <v>1187</v>
      </c>
      <c r="T80" s="10">
        <v>5</v>
      </c>
      <c r="U80" s="1" t="s">
        <v>293</v>
      </c>
      <c r="V80" s="2">
        <v>21.716999999999999</v>
      </c>
      <c r="W80" s="9" t="s">
        <v>1198</v>
      </c>
      <c r="X80" s="10">
        <v>5</v>
      </c>
      <c r="Y80" s="2" t="s">
        <v>293</v>
      </c>
      <c r="Z80" s="2">
        <v>79.680000000000007</v>
      </c>
      <c r="AA80" s="31" t="s">
        <v>1209</v>
      </c>
      <c r="AB80" s="10">
        <v>5</v>
      </c>
      <c r="AC80" s="1" t="s">
        <v>1220</v>
      </c>
      <c r="AD80" s="2">
        <v>47.628</v>
      </c>
      <c r="AE80" s="9" t="s">
        <v>1221</v>
      </c>
      <c r="AF80" s="10">
        <v>1</v>
      </c>
      <c r="AG80" s="30" t="s">
        <v>293</v>
      </c>
      <c r="AH80" s="1">
        <v>37.085999999999999</v>
      </c>
      <c r="AI80" s="9" t="s">
        <v>1232</v>
      </c>
      <c r="AJ80" s="10">
        <v>3</v>
      </c>
      <c r="AK80" s="30" t="s">
        <v>293</v>
      </c>
      <c r="AL80" s="2">
        <v>83.988</v>
      </c>
      <c r="AM80" s="31" t="s">
        <v>1242</v>
      </c>
      <c r="AN80" s="10">
        <v>5</v>
      </c>
      <c r="AO80" s="1" t="s">
        <v>293</v>
      </c>
      <c r="AP80" s="2">
        <v>39.448</v>
      </c>
      <c r="AQ80" s="38" t="s">
        <v>1252</v>
      </c>
      <c r="AR80" s="10">
        <v>5</v>
      </c>
      <c r="AS80" s="1" t="s">
        <v>293</v>
      </c>
      <c r="AT80" s="2">
        <v>94.716999999999999</v>
      </c>
      <c r="AU80" s="9" t="s">
        <v>1263</v>
      </c>
      <c r="AV80" s="10">
        <v>1</v>
      </c>
      <c r="AW80" s="30" t="s">
        <v>896</v>
      </c>
    </row>
    <row r="81" spans="1:50" ht="48" x14ac:dyDescent="0.2">
      <c r="A81" s="2">
        <v>73</v>
      </c>
      <c r="B81" s="2" t="s">
        <v>1280</v>
      </c>
      <c r="C81" s="2">
        <v>8</v>
      </c>
      <c r="D81" s="2">
        <v>4</v>
      </c>
      <c r="E81" s="1" t="s">
        <v>343</v>
      </c>
      <c r="F81" s="2">
        <v>314.58300000000003</v>
      </c>
      <c r="G81" s="9" t="s">
        <v>1277</v>
      </c>
      <c r="H81" s="10">
        <v>1</v>
      </c>
      <c r="I81" s="1" t="s">
        <v>283</v>
      </c>
      <c r="J81" s="2">
        <v>157.892</v>
      </c>
      <c r="K81" s="9" t="s">
        <v>1288</v>
      </c>
      <c r="L81" s="10">
        <v>5</v>
      </c>
      <c r="M81" s="30" t="s">
        <v>283</v>
      </c>
      <c r="N81" s="2">
        <v>243.994</v>
      </c>
      <c r="O81" s="9" t="s">
        <v>1306</v>
      </c>
      <c r="P81" s="10">
        <v>5</v>
      </c>
      <c r="Q81" s="30" t="s">
        <v>291</v>
      </c>
      <c r="R81" s="1">
        <v>64.033000000000001</v>
      </c>
      <c r="S81" s="31" t="s">
        <v>1184</v>
      </c>
      <c r="T81" s="10">
        <v>5</v>
      </c>
      <c r="U81" s="30" t="s">
        <v>293</v>
      </c>
      <c r="V81" s="1">
        <v>265.41399999999999</v>
      </c>
      <c r="W81" s="9" t="s">
        <v>1331</v>
      </c>
      <c r="X81" s="10">
        <v>5</v>
      </c>
      <c r="Y81" s="30" t="s">
        <v>293</v>
      </c>
      <c r="Z81" s="2">
        <v>90.421000000000006</v>
      </c>
      <c r="AA81" s="31" t="s">
        <v>1346</v>
      </c>
      <c r="AB81" s="10">
        <v>5</v>
      </c>
      <c r="AC81" s="1" t="s">
        <v>283</v>
      </c>
      <c r="AD81" s="2">
        <v>148.62200000000001</v>
      </c>
      <c r="AE81" s="35" t="s">
        <v>1362</v>
      </c>
      <c r="AF81" s="10">
        <v>5</v>
      </c>
      <c r="AG81" s="30" t="s">
        <v>283</v>
      </c>
      <c r="AH81" s="1">
        <v>45.994999999999997</v>
      </c>
      <c r="AI81" s="31" t="s">
        <v>1368</v>
      </c>
      <c r="AJ81" s="10">
        <v>5</v>
      </c>
      <c r="AK81" s="30" t="s">
        <v>283</v>
      </c>
      <c r="AL81" s="2">
        <v>223.23500000000001</v>
      </c>
      <c r="AM81" s="51" t="s">
        <v>1384</v>
      </c>
      <c r="AN81" s="10">
        <v>5</v>
      </c>
      <c r="AO81" s="1" t="s">
        <v>283</v>
      </c>
      <c r="AP81" s="2">
        <v>112.373</v>
      </c>
      <c r="AQ81" s="9" t="s">
        <v>1392</v>
      </c>
      <c r="AR81" s="10">
        <v>3</v>
      </c>
      <c r="AS81" s="1" t="s">
        <v>293</v>
      </c>
      <c r="AT81" s="2">
        <v>119.52500000000001</v>
      </c>
      <c r="AU81" s="9" t="s">
        <v>1401</v>
      </c>
      <c r="AV81" s="10">
        <v>5</v>
      </c>
      <c r="AW81" s="4" t="s">
        <v>1307</v>
      </c>
    </row>
    <row r="82" spans="1:50" ht="32" x14ac:dyDescent="0.2">
      <c r="A82" s="2">
        <v>74</v>
      </c>
      <c r="B82" s="2" t="s">
        <v>1280</v>
      </c>
      <c r="C82" s="2">
        <v>9</v>
      </c>
      <c r="D82" s="2">
        <v>5</v>
      </c>
      <c r="E82" s="1" t="s">
        <v>343</v>
      </c>
      <c r="F82" s="2">
        <v>120.482</v>
      </c>
      <c r="G82" s="9" t="s">
        <v>282</v>
      </c>
      <c r="H82" s="10">
        <v>1</v>
      </c>
      <c r="I82" s="1" t="s">
        <v>283</v>
      </c>
      <c r="J82" s="2">
        <v>243.21</v>
      </c>
      <c r="K82" s="9" t="s">
        <v>1289</v>
      </c>
      <c r="L82" s="10">
        <v>1</v>
      </c>
      <c r="M82" s="30" t="s">
        <v>1307</v>
      </c>
      <c r="N82" s="2">
        <v>218.107</v>
      </c>
      <c r="O82" s="9" t="s">
        <v>1308</v>
      </c>
      <c r="P82" s="10">
        <v>1</v>
      </c>
      <c r="Q82" s="30" t="s">
        <v>283</v>
      </c>
      <c r="R82" s="1">
        <v>102.494</v>
      </c>
      <c r="S82" s="31" t="s">
        <v>1316</v>
      </c>
      <c r="T82" s="10">
        <v>3</v>
      </c>
      <c r="U82" s="30" t="s">
        <v>283</v>
      </c>
      <c r="V82" s="1">
        <v>142.691</v>
      </c>
      <c r="W82" s="9" t="s">
        <v>1332</v>
      </c>
      <c r="X82" s="10">
        <v>1</v>
      </c>
      <c r="Y82" s="30" t="s">
        <v>1347</v>
      </c>
      <c r="Z82" s="2">
        <v>101.80200000000001</v>
      </c>
      <c r="AA82" s="31" t="s">
        <v>1348</v>
      </c>
      <c r="AB82" s="10">
        <v>5</v>
      </c>
      <c r="AC82" s="1" t="s">
        <v>283</v>
      </c>
      <c r="AD82" s="2">
        <v>138.404</v>
      </c>
      <c r="AE82" s="35" t="s">
        <v>1363</v>
      </c>
      <c r="AF82" s="10">
        <v>5</v>
      </c>
      <c r="AG82" s="30" t="s">
        <v>283</v>
      </c>
      <c r="AH82" s="1">
        <v>89.091999999999999</v>
      </c>
      <c r="AI82" s="31" t="s">
        <v>1369</v>
      </c>
      <c r="AJ82" s="10">
        <v>5</v>
      </c>
      <c r="AK82" s="30" t="s">
        <v>283</v>
      </c>
      <c r="AL82" s="2">
        <v>105.568</v>
      </c>
      <c r="AM82" s="51" t="s">
        <v>1385</v>
      </c>
      <c r="AN82" s="10">
        <v>5</v>
      </c>
      <c r="AO82" s="1" t="s">
        <v>283</v>
      </c>
      <c r="AP82" s="2">
        <v>96.837999999999994</v>
      </c>
      <c r="AQ82" s="9" t="s">
        <v>1393</v>
      </c>
      <c r="AR82" s="10">
        <v>1</v>
      </c>
      <c r="AS82" s="1" t="s">
        <v>283</v>
      </c>
      <c r="AT82" s="2">
        <v>219.374</v>
      </c>
      <c r="AU82" s="9" t="s">
        <v>1402</v>
      </c>
      <c r="AV82" s="10">
        <v>5</v>
      </c>
      <c r="AW82" s="4" t="s">
        <v>1307</v>
      </c>
    </row>
    <row r="83" spans="1:50" ht="48" x14ac:dyDescent="0.2">
      <c r="A83" s="2">
        <v>75</v>
      </c>
      <c r="B83" s="2" t="s">
        <v>1280</v>
      </c>
      <c r="C83" s="2">
        <v>10</v>
      </c>
      <c r="D83" s="2">
        <v>9</v>
      </c>
      <c r="E83" s="1" t="s">
        <v>343</v>
      </c>
      <c r="F83" s="2">
        <v>58.417999999999999</v>
      </c>
      <c r="G83" s="9" t="s">
        <v>282</v>
      </c>
      <c r="H83" s="10">
        <v>1</v>
      </c>
      <c r="I83" s="1" t="s">
        <v>354</v>
      </c>
      <c r="J83" s="2">
        <v>95.542000000000002</v>
      </c>
      <c r="K83" s="9" t="s">
        <v>1290</v>
      </c>
      <c r="L83" s="10">
        <v>5</v>
      </c>
      <c r="M83" s="30" t="s">
        <v>354</v>
      </c>
      <c r="N83" s="2">
        <v>52.127000000000002</v>
      </c>
      <c r="O83" s="9" t="s">
        <v>1309</v>
      </c>
      <c r="P83" s="10">
        <v>1</v>
      </c>
      <c r="Q83" s="30" t="s">
        <v>354</v>
      </c>
      <c r="R83" s="1">
        <v>38.603000000000002</v>
      </c>
      <c r="S83" s="31" t="s">
        <v>1317</v>
      </c>
      <c r="T83" s="10">
        <v>5</v>
      </c>
      <c r="U83" s="30" t="s">
        <v>283</v>
      </c>
      <c r="V83" s="1">
        <v>36.670999999999999</v>
      </c>
      <c r="W83" s="9" t="s">
        <v>1333</v>
      </c>
      <c r="X83" s="10">
        <v>5</v>
      </c>
      <c r="Y83" s="30" t="s">
        <v>283</v>
      </c>
      <c r="Z83" s="2">
        <v>30.812999999999999</v>
      </c>
      <c r="AA83" s="31" t="s">
        <v>1349</v>
      </c>
      <c r="AB83" s="10">
        <v>3</v>
      </c>
      <c r="AC83" s="1" t="s">
        <v>283</v>
      </c>
      <c r="AD83" s="2">
        <v>53.634</v>
      </c>
      <c r="AE83" s="35" t="s">
        <v>1364</v>
      </c>
      <c r="AF83" s="10">
        <v>1</v>
      </c>
      <c r="AG83" s="30" t="s">
        <v>283</v>
      </c>
      <c r="AH83" s="1">
        <v>57.686999999999998</v>
      </c>
      <c r="AI83" s="31" t="s">
        <v>1370</v>
      </c>
      <c r="AJ83" s="10">
        <v>5</v>
      </c>
      <c r="AK83" s="30" t="s">
        <v>283</v>
      </c>
      <c r="AL83" s="2">
        <v>84.272999999999996</v>
      </c>
      <c r="AM83" s="9" t="s">
        <v>1386</v>
      </c>
      <c r="AN83" s="10">
        <v>5</v>
      </c>
      <c r="AO83" s="1" t="s">
        <v>283</v>
      </c>
      <c r="AP83" s="2">
        <v>50.89</v>
      </c>
      <c r="AQ83" s="9" t="s">
        <v>1394</v>
      </c>
      <c r="AR83" s="10">
        <v>1</v>
      </c>
      <c r="AS83" s="1" t="s">
        <v>283</v>
      </c>
      <c r="AT83" s="2">
        <v>143.953</v>
      </c>
      <c r="AU83" s="9" t="s">
        <v>1403</v>
      </c>
      <c r="AV83" s="10">
        <v>5</v>
      </c>
      <c r="AW83" s="4" t="s">
        <v>283</v>
      </c>
      <c r="AX83" s="2"/>
    </row>
    <row r="84" spans="1:50" ht="80" x14ac:dyDescent="0.2">
      <c r="A84" s="2">
        <v>76</v>
      </c>
      <c r="B84" s="2" t="s">
        <v>1280</v>
      </c>
      <c r="C84" s="2">
        <v>11</v>
      </c>
      <c r="D84" s="2">
        <v>10</v>
      </c>
      <c r="E84" s="1" t="s">
        <v>343</v>
      </c>
      <c r="F84" s="2">
        <v>152.88800000000001</v>
      </c>
      <c r="G84" s="9" t="s">
        <v>1278</v>
      </c>
      <c r="H84" s="10">
        <v>5</v>
      </c>
      <c r="I84" s="1" t="s">
        <v>1291</v>
      </c>
      <c r="J84" s="2">
        <v>284.63200000000001</v>
      </c>
      <c r="K84" s="9" t="s">
        <v>1292</v>
      </c>
      <c r="L84" s="10">
        <v>3</v>
      </c>
      <c r="M84" s="30" t="s">
        <v>896</v>
      </c>
      <c r="N84" s="2">
        <v>86.582999999999998</v>
      </c>
      <c r="O84" s="9" t="s">
        <v>1310</v>
      </c>
      <c r="P84" s="10">
        <v>5</v>
      </c>
      <c r="Q84" s="30" t="s">
        <v>900</v>
      </c>
      <c r="R84" s="1">
        <v>71.5</v>
      </c>
      <c r="S84" s="31" t="s">
        <v>1318</v>
      </c>
      <c r="T84" s="10">
        <v>3</v>
      </c>
      <c r="U84" s="30" t="s">
        <v>293</v>
      </c>
      <c r="V84" s="1">
        <v>117.642</v>
      </c>
      <c r="W84" s="9" t="s">
        <v>1334</v>
      </c>
      <c r="X84" s="10">
        <v>5</v>
      </c>
      <c r="Y84" s="30" t="s">
        <v>900</v>
      </c>
      <c r="Z84" s="2">
        <v>80.878</v>
      </c>
      <c r="AA84" s="31" t="s">
        <v>1350</v>
      </c>
      <c r="AB84" s="10">
        <v>4</v>
      </c>
      <c r="AC84" s="1" t="s">
        <v>293</v>
      </c>
      <c r="AD84" s="2">
        <v>91.647000000000006</v>
      </c>
      <c r="AE84" s="35" t="s">
        <v>1365</v>
      </c>
      <c r="AF84" s="10">
        <v>1</v>
      </c>
      <c r="AG84" s="30" t="s">
        <v>293</v>
      </c>
      <c r="AH84" s="1">
        <v>31.591000000000001</v>
      </c>
      <c r="AI84" s="31" t="s">
        <v>1371</v>
      </c>
      <c r="AJ84" s="10">
        <v>5</v>
      </c>
      <c r="AK84" s="30" t="s">
        <v>293</v>
      </c>
      <c r="AL84" s="2">
        <v>23.510999999999999</v>
      </c>
      <c r="AM84" s="9" t="s">
        <v>1387</v>
      </c>
      <c r="AN84" s="10">
        <v>2</v>
      </c>
      <c r="AO84" s="1" t="s">
        <v>293</v>
      </c>
      <c r="AP84" s="2">
        <v>18.734000000000002</v>
      </c>
      <c r="AQ84" s="9" t="s">
        <v>1395</v>
      </c>
      <c r="AR84" s="10">
        <v>3</v>
      </c>
      <c r="AS84" s="1" t="s">
        <v>293</v>
      </c>
      <c r="AT84" s="2">
        <v>99.070999999999998</v>
      </c>
      <c r="AU84" s="9" t="s">
        <v>1404</v>
      </c>
      <c r="AV84" s="10">
        <v>5</v>
      </c>
      <c r="AW84" s="4" t="s">
        <v>293</v>
      </c>
      <c r="AX84" s="2"/>
    </row>
    <row r="85" spans="1:50" ht="64" x14ac:dyDescent="0.2">
      <c r="A85" s="2">
        <v>77</v>
      </c>
      <c r="B85" s="2" t="s">
        <v>1280</v>
      </c>
      <c r="C85" s="2">
        <v>12</v>
      </c>
      <c r="D85" s="2">
        <v>11</v>
      </c>
      <c r="E85" s="1" t="s">
        <v>343</v>
      </c>
      <c r="F85" s="2">
        <v>107.054</v>
      </c>
      <c r="G85" s="9" t="s">
        <v>490</v>
      </c>
      <c r="H85" s="10">
        <v>1</v>
      </c>
      <c r="I85" s="1" t="s">
        <v>293</v>
      </c>
      <c r="J85" s="2">
        <v>114.28700000000001</v>
      </c>
      <c r="K85" s="9" t="s">
        <v>1293</v>
      </c>
      <c r="L85" s="10">
        <v>5</v>
      </c>
      <c r="M85" s="30" t="s">
        <v>293</v>
      </c>
      <c r="N85" s="2">
        <v>49.545000000000002</v>
      </c>
      <c r="O85" s="9" t="s">
        <v>1311</v>
      </c>
      <c r="P85" s="10">
        <v>5</v>
      </c>
      <c r="Q85" s="30" t="s">
        <v>1319</v>
      </c>
      <c r="R85" s="1">
        <v>52.505000000000003</v>
      </c>
      <c r="S85" s="31" t="s">
        <v>1320</v>
      </c>
      <c r="T85" s="10">
        <v>3</v>
      </c>
      <c r="U85" s="30" t="s">
        <v>293</v>
      </c>
      <c r="V85" s="1">
        <v>126.708</v>
      </c>
      <c r="W85" s="9" t="s">
        <v>1335</v>
      </c>
      <c r="X85" s="10">
        <v>5</v>
      </c>
      <c r="Y85" s="30" t="s">
        <v>293</v>
      </c>
      <c r="Z85" s="2">
        <v>141.76900000000001</v>
      </c>
      <c r="AA85" s="31" t="s">
        <v>1351</v>
      </c>
      <c r="AB85" s="10">
        <v>5</v>
      </c>
      <c r="AC85" s="1" t="s">
        <v>293</v>
      </c>
      <c r="AD85" s="2">
        <v>43.578000000000003</v>
      </c>
      <c r="AE85" s="35" t="s">
        <v>1366</v>
      </c>
      <c r="AF85" s="10">
        <v>5</v>
      </c>
      <c r="AG85" s="30" t="s">
        <v>293</v>
      </c>
      <c r="AH85" s="1">
        <v>50.918999999999997</v>
      </c>
      <c r="AI85" s="31" t="s">
        <v>1372</v>
      </c>
      <c r="AJ85" s="10">
        <v>5</v>
      </c>
      <c r="AK85" s="30" t="s">
        <v>293</v>
      </c>
      <c r="AL85" s="2">
        <v>41.88</v>
      </c>
      <c r="AM85" s="9" t="s">
        <v>1388</v>
      </c>
      <c r="AN85" s="10">
        <v>2</v>
      </c>
      <c r="AO85" s="1" t="s">
        <v>293</v>
      </c>
      <c r="AP85" s="2">
        <v>128.88999999999999</v>
      </c>
      <c r="AQ85" s="9" t="s">
        <v>1396</v>
      </c>
      <c r="AR85" s="10">
        <v>1</v>
      </c>
      <c r="AS85" s="1" t="s">
        <v>293</v>
      </c>
      <c r="AT85" s="2">
        <v>67.765000000000001</v>
      </c>
      <c r="AU85" s="9" t="s">
        <v>1405</v>
      </c>
      <c r="AV85" s="10">
        <v>3</v>
      </c>
      <c r="AW85" s="4" t="s">
        <v>293</v>
      </c>
      <c r="AX85" s="2"/>
    </row>
    <row r="86" spans="1:50" ht="48" x14ac:dyDescent="0.2">
      <c r="A86" s="2">
        <v>78</v>
      </c>
      <c r="B86" s="2" t="s">
        <v>1280</v>
      </c>
      <c r="C86" s="2">
        <v>13</v>
      </c>
      <c r="D86" s="2">
        <v>13</v>
      </c>
      <c r="E86" s="1" t="s">
        <v>343</v>
      </c>
      <c r="F86" s="2">
        <v>51.344000000000001</v>
      </c>
      <c r="G86" s="9" t="s">
        <v>282</v>
      </c>
      <c r="H86" s="10">
        <v>1</v>
      </c>
      <c r="I86" s="1" t="s">
        <v>1150</v>
      </c>
      <c r="J86" s="2">
        <v>130.95699999999999</v>
      </c>
      <c r="K86" s="9" t="s">
        <v>1294</v>
      </c>
      <c r="L86" s="10">
        <v>4</v>
      </c>
      <c r="M86" s="30" t="s">
        <v>283</v>
      </c>
      <c r="N86" s="2">
        <v>167.81</v>
      </c>
      <c r="O86" s="9" t="s">
        <v>1312</v>
      </c>
      <c r="P86" s="10">
        <v>5</v>
      </c>
      <c r="Q86" s="30" t="s">
        <v>1321</v>
      </c>
      <c r="R86" s="1">
        <v>79.742999999999995</v>
      </c>
      <c r="S86" s="31" t="s">
        <v>1322</v>
      </c>
      <c r="T86" s="10">
        <v>3</v>
      </c>
      <c r="U86" s="30" t="s">
        <v>1336</v>
      </c>
      <c r="V86" s="1">
        <v>92.158000000000001</v>
      </c>
      <c r="W86" s="9" t="s">
        <v>1337</v>
      </c>
      <c r="X86" s="10">
        <v>5</v>
      </c>
      <c r="Y86" s="30" t="s">
        <v>293</v>
      </c>
      <c r="Z86" s="2">
        <v>300.70499999999998</v>
      </c>
      <c r="AA86" s="31" t="s">
        <v>1352</v>
      </c>
      <c r="AB86" s="10">
        <v>5</v>
      </c>
      <c r="AC86" s="1" t="s">
        <v>293</v>
      </c>
      <c r="AD86" s="2">
        <v>156.29900000000001</v>
      </c>
      <c r="AE86" s="35" t="s">
        <v>1367</v>
      </c>
      <c r="AF86" s="10">
        <v>5</v>
      </c>
      <c r="AG86" s="30" t="s">
        <v>293</v>
      </c>
      <c r="AH86" s="1">
        <v>43.139000000000003</v>
      </c>
      <c r="AI86" s="31" t="s">
        <v>1373</v>
      </c>
      <c r="AJ86" s="10">
        <v>5</v>
      </c>
      <c r="AK86" s="30" t="s">
        <v>293</v>
      </c>
      <c r="AL86" s="2">
        <v>67.831999999999994</v>
      </c>
      <c r="AM86" s="9" t="s">
        <v>1389</v>
      </c>
      <c r="AN86" s="10">
        <v>3</v>
      </c>
      <c r="AO86" s="1" t="s">
        <v>293</v>
      </c>
      <c r="AP86" s="2">
        <v>44.607999999999997</v>
      </c>
      <c r="AQ86" s="9" t="s">
        <v>1397</v>
      </c>
      <c r="AR86" s="10">
        <v>3</v>
      </c>
      <c r="AS86" s="1" t="s">
        <v>293</v>
      </c>
      <c r="AT86" s="2">
        <v>104.738</v>
      </c>
      <c r="AU86" s="9" t="s">
        <v>1406</v>
      </c>
      <c r="AV86" s="10">
        <v>5</v>
      </c>
      <c r="AW86" s="4" t="s">
        <v>293</v>
      </c>
      <c r="AX86" s="2"/>
    </row>
    <row r="87" spans="1:50" ht="32" x14ac:dyDescent="0.2">
      <c r="A87" s="2">
        <v>79</v>
      </c>
      <c r="B87" s="2" t="s">
        <v>1280</v>
      </c>
      <c r="C87" s="2">
        <v>14</v>
      </c>
      <c r="D87" s="2">
        <v>14</v>
      </c>
      <c r="E87" s="1" t="s">
        <v>343</v>
      </c>
      <c r="F87" s="2">
        <v>247.52799999999999</v>
      </c>
      <c r="G87" s="9" t="s">
        <v>1279</v>
      </c>
      <c r="H87" s="10">
        <v>1</v>
      </c>
      <c r="I87" s="1" t="s">
        <v>1295</v>
      </c>
      <c r="J87" s="2">
        <v>59.970999999999997</v>
      </c>
      <c r="K87" s="9" t="s">
        <v>1296</v>
      </c>
      <c r="L87" s="10">
        <v>4</v>
      </c>
      <c r="M87" s="30" t="s">
        <v>283</v>
      </c>
      <c r="N87" s="2">
        <v>84.676000000000002</v>
      </c>
      <c r="O87" s="9" t="s">
        <v>1175</v>
      </c>
      <c r="P87" s="10">
        <v>5</v>
      </c>
      <c r="Q87" s="30" t="s">
        <v>508</v>
      </c>
      <c r="R87" s="1">
        <v>62.475000000000001</v>
      </c>
      <c r="S87" s="31" t="s">
        <v>1323</v>
      </c>
      <c r="T87" s="10">
        <v>3</v>
      </c>
      <c r="U87" s="30" t="s">
        <v>291</v>
      </c>
      <c r="V87" s="1">
        <v>60.667000000000002</v>
      </c>
      <c r="W87" s="9" t="s">
        <v>1338</v>
      </c>
      <c r="X87" s="10">
        <v>5</v>
      </c>
      <c r="Y87" s="30" t="s">
        <v>283</v>
      </c>
      <c r="Z87" s="2">
        <v>38.685000000000002</v>
      </c>
      <c r="AA87" s="31" t="s">
        <v>1353</v>
      </c>
      <c r="AB87" s="10">
        <v>2</v>
      </c>
      <c r="AC87" s="1" t="s">
        <v>283</v>
      </c>
      <c r="AD87" s="2">
        <v>36.158000000000001</v>
      </c>
      <c r="AE87" s="35" t="s">
        <v>1366</v>
      </c>
      <c r="AF87" s="10">
        <v>5</v>
      </c>
      <c r="AG87" s="30" t="s">
        <v>283</v>
      </c>
      <c r="AH87" s="1">
        <v>54.017000000000003</v>
      </c>
      <c r="AI87" s="31" t="s">
        <v>1374</v>
      </c>
      <c r="AJ87" s="10">
        <v>5</v>
      </c>
      <c r="AK87" s="30" t="s">
        <v>283</v>
      </c>
      <c r="AL87" s="2">
        <v>52.609000000000002</v>
      </c>
      <c r="AM87" s="9" t="s">
        <v>1390</v>
      </c>
      <c r="AN87" s="10">
        <v>3</v>
      </c>
      <c r="AO87" s="1" t="s">
        <v>283</v>
      </c>
      <c r="AP87" s="2">
        <v>64.903999999999996</v>
      </c>
      <c r="AQ87" s="9" t="s">
        <v>1398</v>
      </c>
      <c r="AR87" s="10">
        <v>3</v>
      </c>
      <c r="AS87" s="1" t="s">
        <v>283</v>
      </c>
      <c r="AT87" s="2">
        <v>81.138000000000005</v>
      </c>
      <c r="AU87" s="9" t="s">
        <v>1407</v>
      </c>
      <c r="AV87" s="10">
        <v>5</v>
      </c>
      <c r="AW87" s="4" t="s">
        <v>283</v>
      </c>
      <c r="AX87" s="2"/>
    </row>
    <row r="88" spans="1:50" ht="80" x14ac:dyDescent="0.2">
      <c r="A88" s="2">
        <v>80</v>
      </c>
      <c r="B88" s="2" t="s">
        <v>1861</v>
      </c>
      <c r="C88" s="2">
        <v>6</v>
      </c>
      <c r="D88" s="2">
        <v>8</v>
      </c>
      <c r="E88" s="1" t="s">
        <v>343</v>
      </c>
      <c r="F88" s="2">
        <v>211.178</v>
      </c>
      <c r="G88" s="9" t="s">
        <v>1807</v>
      </c>
      <c r="H88" s="10">
        <v>1</v>
      </c>
      <c r="I88" s="1" t="s">
        <v>1423</v>
      </c>
      <c r="J88" s="2">
        <v>437.27699999999999</v>
      </c>
      <c r="K88" s="9" t="s">
        <v>1808</v>
      </c>
      <c r="L88" s="10">
        <v>5</v>
      </c>
      <c r="M88" s="30" t="s">
        <v>1423</v>
      </c>
      <c r="N88" s="2">
        <v>307.02</v>
      </c>
      <c r="O88" s="9" t="s">
        <v>1809</v>
      </c>
      <c r="P88" s="10">
        <v>5</v>
      </c>
      <c r="Q88" s="30" t="s">
        <v>1726</v>
      </c>
      <c r="R88" s="1">
        <v>247.22499999999999</v>
      </c>
      <c r="S88" s="31" t="s">
        <v>1810</v>
      </c>
      <c r="T88" s="10">
        <v>5</v>
      </c>
      <c r="U88" s="30" t="s">
        <v>1726</v>
      </c>
      <c r="V88" s="1">
        <v>273.51</v>
      </c>
      <c r="W88" s="9" t="s">
        <v>1811</v>
      </c>
      <c r="X88" s="10">
        <v>5</v>
      </c>
      <c r="Y88" s="30" t="s">
        <v>1423</v>
      </c>
      <c r="Z88" s="2">
        <v>317.64600000000002</v>
      </c>
      <c r="AA88" s="31" t="s">
        <v>1812</v>
      </c>
      <c r="AB88" s="10">
        <v>3</v>
      </c>
      <c r="AC88" s="1" t="s">
        <v>1813</v>
      </c>
      <c r="AD88" s="2">
        <v>317.17700000000002</v>
      </c>
      <c r="AE88" s="41" t="s">
        <v>1814</v>
      </c>
      <c r="AF88" s="10">
        <v>5</v>
      </c>
      <c r="AG88" s="30" t="s">
        <v>1423</v>
      </c>
      <c r="AH88" s="1">
        <v>176.607</v>
      </c>
      <c r="AI88" s="31" t="s">
        <v>1815</v>
      </c>
      <c r="AJ88" s="10">
        <v>5</v>
      </c>
      <c r="AK88" s="30" t="s">
        <v>1423</v>
      </c>
      <c r="AL88" s="2">
        <v>84.65</v>
      </c>
      <c r="AM88" s="9" t="s">
        <v>1816</v>
      </c>
      <c r="AN88" s="10">
        <v>5</v>
      </c>
      <c r="AO88" s="1" t="s">
        <v>1423</v>
      </c>
      <c r="AP88" s="2">
        <v>184.62200000000001</v>
      </c>
      <c r="AQ88" s="9" t="s">
        <v>1817</v>
      </c>
      <c r="AR88" s="10">
        <v>5</v>
      </c>
      <c r="AS88" s="1" t="s">
        <v>1726</v>
      </c>
      <c r="AT88" s="2">
        <v>207.13200000000001</v>
      </c>
      <c r="AU88" s="9" t="s">
        <v>1818</v>
      </c>
      <c r="AV88" s="10">
        <v>5</v>
      </c>
      <c r="AW88" s="30" t="s">
        <v>1726</v>
      </c>
      <c r="AX88" s="2"/>
    </row>
    <row r="89" spans="1:50" ht="64" x14ac:dyDescent="0.2">
      <c r="A89" s="2">
        <v>81</v>
      </c>
      <c r="B89" s="2" t="s">
        <v>765</v>
      </c>
      <c r="C89" s="2">
        <v>12</v>
      </c>
      <c r="D89" s="2">
        <f>'Original data'!A5</f>
        <v>1</v>
      </c>
      <c r="E89" s="1" t="str">
        <f>'Original data'!S5</f>
        <v>PBC</v>
      </c>
      <c r="F89" s="2">
        <f>'Original data'!AA5</f>
        <v>67.960999999999999</v>
      </c>
      <c r="G89" s="9" t="str">
        <f>'Original data'!AE5</f>
        <v>Cajero</v>
      </c>
      <c r="H89" s="10">
        <v>1</v>
      </c>
      <c r="I89" s="1" t="str">
        <f>'Original data'!AF5</f>
        <v>Modelo BPMN</v>
      </c>
      <c r="J89" s="2">
        <f>'Original data'!AI5</f>
        <v>86.381</v>
      </c>
      <c r="K89" s="9" t="str">
        <f>'Original data'!AK5</f>
        <v>Actualizar inventario</v>
      </c>
      <c r="L89" s="10">
        <v>2</v>
      </c>
      <c r="M89" s="30" t="str">
        <f>'Original data'!AL5</f>
        <v>Diagrama BPMN</v>
      </c>
      <c r="N89" s="2">
        <f>'Original data'!AO5</f>
        <v>25.274000000000001</v>
      </c>
      <c r="O89" s="9" t="str">
        <f>'Original data'!AQ5</f>
        <v>NS</v>
      </c>
      <c r="P89" s="10">
        <v>1</v>
      </c>
      <c r="Q89" s="1" t="str">
        <f>'Original data'!AR5</f>
        <v>NS</v>
      </c>
      <c r="R89" s="2">
        <f>'Original data'!AU5</f>
        <v>31.041</v>
      </c>
      <c r="S89" s="9" t="str">
        <f>'Original data'!AX5</f>
        <v>El cliente y el cajero</v>
      </c>
      <c r="T89" s="10">
        <v>5</v>
      </c>
      <c r="U89" s="1" t="str">
        <f>'Original data'!AY5</f>
        <v>Casos de uso</v>
      </c>
      <c r="V89" s="2">
        <f>'Original data'!BB5</f>
        <v>98.521000000000001</v>
      </c>
      <c r="W89" s="9" t="str">
        <f>'Original data'!BD5</f>
        <v>Se ha realizado una compra, que ya se pago y se envió al sistema externo</v>
      </c>
      <c r="X89" s="10">
        <v>2</v>
      </c>
      <c r="Y89" s="1" t="str">
        <f>'Original data'!BE5</f>
        <v>Casos de uso</v>
      </c>
      <c r="Z89" s="2">
        <f>'Original data'!BH5</f>
        <v>183.01499999999999</v>
      </c>
      <c r="AA89" s="9" t="str">
        <f>'Original data'!BJ5</f>
        <v>Si es por efectivo, devolver la vueltas, si es por tarjeta de crédito, pide al cliente ingresar su información.</v>
      </c>
      <c r="AB89" s="10">
        <v>4</v>
      </c>
      <c r="AC89" s="1" t="str">
        <f>'Original data'!BK5</f>
        <v>Caso de estudio</v>
      </c>
      <c r="AD89" s="2">
        <f>'Original data'!BN5</f>
        <v>73.802000000000007</v>
      </c>
      <c r="AE89" s="9" t="str">
        <f>'Original data'!BP5</f>
        <v>NS</v>
      </c>
      <c r="AF89" s="10">
        <v>1</v>
      </c>
      <c r="AG89" s="1" t="str">
        <f>'Original data'!BQ5</f>
        <v>NS</v>
      </c>
      <c r="AH89" s="2">
        <f>'Original data'!BT5</f>
        <v>126.176</v>
      </c>
      <c r="AI89" s="9" t="str">
        <f>'Original data'!BW5</f>
        <v>El cajero informa al cliente el monto a pagar, este paga y luego se registra el pago en el pvd</v>
      </c>
      <c r="AJ89" s="10">
        <v>4</v>
      </c>
      <c r="AK89" s="1" t="str">
        <f>'Original data'!BX5</f>
        <v>BPMN</v>
      </c>
      <c r="AL89" s="2">
        <f>'Original data'!CA5</f>
        <v>89.599000000000004</v>
      </c>
      <c r="AM89" s="9" t="str">
        <f>'Original data'!CE5</f>
        <v>El cajero informa al cliente la falta de comunicación</v>
      </c>
      <c r="AN89" s="10">
        <v>5</v>
      </c>
      <c r="AO89" s="1" t="str">
        <f>'Original data'!CF5</f>
        <v>Casos de uso</v>
      </c>
      <c r="AP89" s="2">
        <f>'Original data'!CI5</f>
        <v>109.292</v>
      </c>
      <c r="AQ89" s="35" t="str">
        <f>'Original data'!CL5</f>
        <v>1. El cajero registra el valor del efectivo en el sistemas 2. El sistema calcula el valor a devolver 3. El sistema abre la caja de efectivo 4. El cajero entrega al cliente su cambio</v>
      </c>
      <c r="AR89" s="10">
        <v>5</v>
      </c>
      <c r="AS89" s="1" t="str">
        <f>'Original data'!CM5</f>
        <v>Casos de uso</v>
      </c>
      <c r="AT89" s="2">
        <f>'Original data'!CP5</f>
        <v>93.921999999999997</v>
      </c>
      <c r="AU89" s="9" t="str">
        <f>'Original data'!CT5</f>
        <v>El cajero envía una solicitud de descuento e ingresa la identificación del cliente, luego el sistema presenta un total de descuento basado en las reglas de descuento</v>
      </c>
      <c r="AV89" s="10">
        <v>5</v>
      </c>
      <c r="AW89" s="1" t="str">
        <f>'Original data'!CU5</f>
        <v>Caso de estudio</v>
      </c>
      <c r="AX89" s="2"/>
    </row>
    <row r="90" spans="1:50" ht="80" x14ac:dyDescent="0.2">
      <c r="A90" s="2">
        <v>82</v>
      </c>
      <c r="B90" s="2" t="s">
        <v>765</v>
      </c>
      <c r="C90" s="2">
        <v>13</v>
      </c>
      <c r="D90" s="2">
        <f>'Original data'!A20</f>
        <v>16</v>
      </c>
      <c r="E90" s="1" t="str">
        <f>'Original data'!S20</f>
        <v>PBC</v>
      </c>
      <c r="F90" s="2">
        <f>'Original data'!AA20</f>
        <v>128.214</v>
      </c>
      <c r="G90" s="9" t="str">
        <f>'Original data'!AE20</f>
        <v>El sistema</v>
      </c>
      <c r="H90" s="10">
        <v>5</v>
      </c>
      <c r="I90" s="1" t="str">
        <f>'Original data'!AF20</f>
        <v>En los 3</v>
      </c>
      <c r="J90" s="2">
        <f>'Original data'!AI20</f>
        <v>142.23500000000001</v>
      </c>
      <c r="K90" s="9" t="str">
        <f>'Original data'!AK20</f>
        <v>Registrar pago Actualizar inventario Generar factura Retirar productos</v>
      </c>
      <c r="L90" s="10">
        <v>5</v>
      </c>
      <c r="M90" s="30" t="str">
        <f>'Original data'!AL20</f>
        <v>Modelo BPMN , y especificación de casos de uso</v>
      </c>
      <c r="N90" s="2">
        <f>'Original data'!AO20</f>
        <v>161.76499999999999</v>
      </c>
      <c r="O90" s="9" t="str">
        <f>'Original data'!AQ20</f>
        <v>Mediante su código de barras,</v>
      </c>
      <c r="P90" s="10">
        <v>5</v>
      </c>
      <c r="Q90" s="1" t="str">
        <f>'Original data'!AR20</f>
        <v>Caso de estudio, Especificación de casos</v>
      </c>
      <c r="R90" s="2">
        <f>'Original data'!AU20</f>
        <v>146.88</v>
      </c>
      <c r="S90" s="9" t="str">
        <f>'Original data'!AX20</f>
        <v>Cajero Comprador</v>
      </c>
      <c r="T90" s="10">
        <v>5</v>
      </c>
      <c r="U90" s="1" t="str">
        <f>'Original data'!AY20</f>
        <v>Modelo BPMN, Caso de estudio, Especificaciones de casos de uso,</v>
      </c>
      <c r="V90" s="2">
        <f>'Original data'!BB20</f>
        <v>84</v>
      </c>
      <c r="W90" s="9" t="str">
        <f>'Original data'!BD20</f>
        <v>Compra exitosa</v>
      </c>
      <c r="X90" s="10">
        <v>2</v>
      </c>
      <c r="Y90" s="1" t="str">
        <f>'Original data'!BE20</f>
        <v>Modelo BPMN, Especificaciones de casos de uso, Caso de estudio</v>
      </c>
      <c r="Z90" s="2">
        <f>'Original data'!BH20</f>
        <v>225.93600000000001</v>
      </c>
      <c r="AA90" s="9" t="str">
        <f>'Original data'!BJ20</f>
        <v>Segun el tipo de pago: Efectivo: Recibe dinero                Entrega el cambio Tarjeta de Credito: Ingresar datos de TC y pago                                Verificar autorización,                                     si es poditiva pide firma del recibo                                    si es negativa informa al cliente</v>
      </c>
      <c r="AB90" s="10">
        <v>5</v>
      </c>
      <c r="AC90" s="1" t="str">
        <f>'Original data'!BK20</f>
        <v>Modelo BPMN,</v>
      </c>
      <c r="AD90" s="2">
        <f>'Original data'!BN20</f>
        <v>98.757999999999996</v>
      </c>
      <c r="AE90" s="9" t="str">
        <f>'Original data'!BP20</f>
        <v>Se registran los articulos, y se continua con el proceso de compra</v>
      </c>
      <c r="AF90" s="10">
        <v>1</v>
      </c>
      <c r="AG90" s="1" t="str">
        <f>'Original data'!BQ20</f>
        <v>Modelo BPMN, Especificación de casos de uso, Caso de estudio</v>
      </c>
      <c r="AH90" s="2">
        <f>'Original data'!BT20</f>
        <v>116.474</v>
      </c>
      <c r="AI90" s="9" t="str">
        <f>'Original data'!BW20</f>
        <v>Registrar dinero recibido Entregar vueltas</v>
      </c>
      <c r="AJ90" s="10">
        <v>2</v>
      </c>
      <c r="AK90" s="1" t="str">
        <f>'Original data'!BX20</f>
        <v>Modelo BPMN, Especificación de casos de uso</v>
      </c>
      <c r="AL90" s="2">
        <f>'Original data'!CA20</f>
        <v>115.98099999999999</v>
      </c>
      <c r="AM90" s="9" t="str">
        <f>'Original data'!CE20</f>
        <v>Se informa al cliente de la imposibilidad del pago y se le da la opción de usar otro medio de pago.</v>
      </c>
      <c r="AN90" s="10">
        <v>5</v>
      </c>
      <c r="AO90" s="1" t="str">
        <f>'Original data'!CF20</f>
        <v>Modelo BPMN, Especificación de casos de uso</v>
      </c>
      <c r="AP90" s="2">
        <f>'Original data'!CI20</f>
        <v>121.758</v>
      </c>
      <c r="AQ90" s="35" t="str">
        <f>'Original data'!CL20</f>
        <v>El sistema abre la caja de efectivo El cajero entrega el cambio al cliente.</v>
      </c>
      <c r="AR90" s="10">
        <v>5</v>
      </c>
      <c r="AS90" s="1" t="str">
        <f>'Original data'!CM20</f>
        <v>Especificaciones de casos de uso,</v>
      </c>
      <c r="AT90" s="2">
        <f>'Original data'!CP20</f>
        <v>203.374</v>
      </c>
      <c r="AU90" s="9" t="str">
        <f>'Original data'!CT20</f>
        <v>El cajero envia la solicitud de descuento e ingresa la identificación del cliente, luego el sistema muestra el descuento</v>
      </c>
      <c r="AV90" s="10">
        <v>5</v>
      </c>
      <c r="AW90" s="1" t="str">
        <f>'Original data'!CU20</f>
        <v>Caso de estudio</v>
      </c>
      <c r="AX90" s="2"/>
    </row>
    <row r="91" spans="1:50" ht="96" x14ac:dyDescent="0.2">
      <c r="A91" s="2">
        <v>83</v>
      </c>
      <c r="B91" s="2" t="s">
        <v>766</v>
      </c>
      <c r="C91" s="2">
        <v>13</v>
      </c>
      <c r="D91" s="2">
        <v>9</v>
      </c>
      <c r="E91" s="1" t="s">
        <v>278</v>
      </c>
      <c r="F91" s="2">
        <v>156.476</v>
      </c>
      <c r="G91" s="9" t="s">
        <v>804</v>
      </c>
      <c r="H91" s="10">
        <v>4</v>
      </c>
      <c r="I91" s="2" t="s">
        <v>805</v>
      </c>
      <c r="J91" s="2">
        <v>108.245</v>
      </c>
      <c r="K91" s="9" t="s">
        <v>806</v>
      </c>
      <c r="L91" s="10">
        <v>2</v>
      </c>
      <c r="M91" s="30" t="s">
        <v>807</v>
      </c>
      <c r="N91" s="2">
        <v>81.096000000000004</v>
      </c>
      <c r="O91" s="9" t="s">
        <v>808</v>
      </c>
      <c r="P91" s="10">
        <v>5</v>
      </c>
      <c r="Q91" s="1" t="s">
        <v>809</v>
      </c>
      <c r="R91" s="2">
        <v>40.984000000000002</v>
      </c>
      <c r="S91" s="31" t="s">
        <v>810</v>
      </c>
      <c r="T91" s="10">
        <v>5</v>
      </c>
      <c r="U91" s="1" t="s">
        <v>293</v>
      </c>
      <c r="V91" s="2">
        <v>48.936</v>
      </c>
      <c r="W91" s="9" t="s">
        <v>811</v>
      </c>
      <c r="X91" s="10">
        <v>5</v>
      </c>
      <c r="Y91" s="2" t="s">
        <v>812</v>
      </c>
      <c r="Z91" s="2">
        <v>104.922</v>
      </c>
      <c r="AA91" s="31" t="s">
        <v>813</v>
      </c>
      <c r="AB91" s="10">
        <v>5</v>
      </c>
      <c r="AC91" s="1" t="s">
        <v>293</v>
      </c>
      <c r="AD91" s="2">
        <v>119.797</v>
      </c>
      <c r="AE91" s="9" t="s">
        <v>814</v>
      </c>
      <c r="AF91" s="10">
        <v>4</v>
      </c>
      <c r="AG91" s="30" t="s">
        <v>815</v>
      </c>
      <c r="AH91" s="1">
        <v>133.19300000000001</v>
      </c>
      <c r="AI91" s="9" t="s">
        <v>816</v>
      </c>
      <c r="AJ91" s="10">
        <v>5</v>
      </c>
      <c r="AK91" s="30" t="s">
        <v>817</v>
      </c>
      <c r="AL91" s="2">
        <v>119.44799999999999</v>
      </c>
      <c r="AM91" s="31" t="s">
        <v>818</v>
      </c>
      <c r="AN91" s="10">
        <v>1</v>
      </c>
      <c r="AO91" s="1" t="s">
        <v>522</v>
      </c>
      <c r="AP91" s="2">
        <v>76.141999999999996</v>
      </c>
      <c r="AQ91" s="38" t="s">
        <v>819</v>
      </c>
      <c r="AR91" s="10">
        <v>2</v>
      </c>
      <c r="AS91" s="1" t="s">
        <v>820</v>
      </c>
      <c r="AT91" s="2">
        <v>104.627</v>
      </c>
      <c r="AU91" s="9" t="s">
        <v>821</v>
      </c>
      <c r="AV91" s="10">
        <v>5</v>
      </c>
      <c r="AW91" s="30" t="s">
        <v>293</v>
      </c>
      <c r="AX91" s="2"/>
    </row>
    <row r="92" spans="1:50" ht="32" x14ac:dyDescent="0.2">
      <c r="A92" s="2">
        <v>84</v>
      </c>
      <c r="B92" s="2" t="s">
        <v>766</v>
      </c>
      <c r="C92" s="2">
        <v>14</v>
      </c>
      <c r="D92" s="2">
        <v>12</v>
      </c>
      <c r="E92" s="1" t="s">
        <v>278</v>
      </c>
      <c r="F92" s="2">
        <v>325.64800000000002</v>
      </c>
      <c r="G92" s="9" t="s">
        <v>822</v>
      </c>
      <c r="H92" s="10">
        <v>5</v>
      </c>
      <c r="I92" s="2" t="s">
        <v>823</v>
      </c>
      <c r="J92" s="2">
        <v>69.912999999999997</v>
      </c>
      <c r="K92" s="9" t="s">
        <v>824</v>
      </c>
      <c r="L92" s="10">
        <v>4</v>
      </c>
      <c r="M92" s="30" t="s">
        <v>825</v>
      </c>
      <c r="N92" s="2">
        <v>82.516999999999996</v>
      </c>
      <c r="O92" s="9" t="s">
        <v>826</v>
      </c>
      <c r="P92" s="10">
        <v>5</v>
      </c>
      <c r="Q92" s="1" t="s">
        <v>827</v>
      </c>
      <c r="R92" s="2">
        <v>31.728999999999999</v>
      </c>
      <c r="S92" s="31" t="s">
        <v>490</v>
      </c>
      <c r="T92" s="10">
        <v>2</v>
      </c>
      <c r="U92" s="1" t="s">
        <v>825</v>
      </c>
      <c r="V92" s="2">
        <v>19.681000000000001</v>
      </c>
      <c r="W92" s="9" t="s">
        <v>828</v>
      </c>
      <c r="X92" s="10">
        <v>5</v>
      </c>
      <c r="Y92" s="2" t="s">
        <v>825</v>
      </c>
      <c r="Z92" s="2">
        <v>13.962</v>
      </c>
      <c r="AA92" s="31" t="s">
        <v>829</v>
      </c>
      <c r="AB92" s="10">
        <v>1</v>
      </c>
      <c r="AC92" s="1" t="s">
        <v>825</v>
      </c>
      <c r="AD92" s="2">
        <v>36.567999999999998</v>
      </c>
      <c r="AE92" s="9" t="s">
        <v>830</v>
      </c>
      <c r="AF92" s="10">
        <v>4</v>
      </c>
      <c r="AG92" s="30" t="s">
        <v>825</v>
      </c>
      <c r="AH92" s="1">
        <v>46.698</v>
      </c>
      <c r="AI92" s="9" t="s">
        <v>831</v>
      </c>
      <c r="AJ92" s="10">
        <v>1</v>
      </c>
      <c r="AK92" s="30" t="s">
        <v>825</v>
      </c>
      <c r="AL92" s="2">
        <v>40.634999999999998</v>
      </c>
      <c r="AM92" s="31" t="s">
        <v>832</v>
      </c>
      <c r="AN92" s="10">
        <v>2</v>
      </c>
      <c r="AO92" s="1" t="s">
        <v>833</v>
      </c>
      <c r="AP92" s="2">
        <v>34.482999999999997</v>
      </c>
      <c r="AQ92" s="38" t="s">
        <v>834</v>
      </c>
      <c r="AR92" s="10">
        <v>1</v>
      </c>
      <c r="AS92" s="1" t="s">
        <v>825</v>
      </c>
      <c r="AT92" s="2">
        <v>57.363</v>
      </c>
      <c r="AU92" s="9" t="s">
        <v>878</v>
      </c>
      <c r="AV92" s="10">
        <v>2</v>
      </c>
      <c r="AW92" s="30" t="s">
        <v>825</v>
      </c>
      <c r="AX92" s="2"/>
    </row>
    <row r="93" spans="1:50" ht="32" x14ac:dyDescent="0.2">
      <c r="A93" s="2">
        <v>85</v>
      </c>
      <c r="B93" s="2" t="s">
        <v>766</v>
      </c>
      <c r="C93" s="2">
        <v>15</v>
      </c>
      <c r="D93" s="2">
        <v>16</v>
      </c>
      <c r="E93" s="1" t="s">
        <v>278</v>
      </c>
      <c r="F93" s="2">
        <v>118.771</v>
      </c>
      <c r="G93" s="9" t="s">
        <v>835</v>
      </c>
      <c r="H93" s="10">
        <v>1</v>
      </c>
      <c r="I93" s="2" t="s">
        <v>836</v>
      </c>
      <c r="J93" s="2">
        <v>49.064</v>
      </c>
      <c r="K93" s="9" t="s">
        <v>837</v>
      </c>
      <c r="L93" s="10">
        <v>2</v>
      </c>
      <c r="M93" s="30" t="s">
        <v>744</v>
      </c>
      <c r="N93" s="2">
        <v>38.488999999999997</v>
      </c>
      <c r="O93" s="9" t="s">
        <v>838</v>
      </c>
      <c r="P93" s="10">
        <v>5</v>
      </c>
      <c r="Q93" s="1" t="s">
        <v>744</v>
      </c>
      <c r="R93" s="2">
        <v>38.573</v>
      </c>
      <c r="S93" s="31" t="s">
        <v>839</v>
      </c>
      <c r="T93" s="10">
        <v>3</v>
      </c>
      <c r="U93" s="1" t="s">
        <v>746</v>
      </c>
      <c r="V93" s="2">
        <v>42.055</v>
      </c>
      <c r="W93" s="9" t="s">
        <v>840</v>
      </c>
      <c r="X93" s="10">
        <v>5</v>
      </c>
      <c r="Y93" s="2" t="s">
        <v>744</v>
      </c>
      <c r="Z93" s="2">
        <v>33.991</v>
      </c>
      <c r="AA93" s="31" t="s">
        <v>286</v>
      </c>
      <c r="AB93" s="10">
        <v>1</v>
      </c>
      <c r="AC93" s="1" t="s">
        <v>286</v>
      </c>
      <c r="AD93" s="2">
        <v>52.41</v>
      </c>
      <c r="AE93" s="9" t="s">
        <v>841</v>
      </c>
      <c r="AF93" s="10">
        <v>1</v>
      </c>
      <c r="AG93" s="30" t="s">
        <v>842</v>
      </c>
      <c r="AH93" s="1">
        <v>15.07</v>
      </c>
      <c r="AI93" s="9" t="s">
        <v>286</v>
      </c>
      <c r="AJ93" s="10">
        <v>1</v>
      </c>
      <c r="AK93" s="30" t="s">
        <v>286</v>
      </c>
      <c r="AL93" s="2">
        <v>18.041</v>
      </c>
      <c r="AM93" s="31" t="s">
        <v>286</v>
      </c>
      <c r="AN93" s="10">
        <v>1</v>
      </c>
      <c r="AO93" s="1" t="s">
        <v>286</v>
      </c>
      <c r="AP93" s="2">
        <v>16.672999999999998</v>
      </c>
      <c r="AQ93" s="38" t="s">
        <v>286</v>
      </c>
      <c r="AR93" s="10">
        <v>1</v>
      </c>
      <c r="AS93" s="1" t="s">
        <v>286</v>
      </c>
      <c r="AT93" s="2">
        <v>57.076000000000001</v>
      </c>
      <c r="AU93" s="9" t="s">
        <v>843</v>
      </c>
      <c r="AV93" s="10">
        <v>3</v>
      </c>
      <c r="AW93" s="30" t="s">
        <v>744</v>
      </c>
      <c r="AX93" s="2"/>
    </row>
    <row r="94" spans="1:50" ht="97.5" customHeight="1" x14ac:dyDescent="0.2">
      <c r="A94" s="2">
        <v>86</v>
      </c>
      <c r="B94" s="2" t="s">
        <v>973</v>
      </c>
      <c r="C94" s="2">
        <v>13</v>
      </c>
      <c r="D94" s="2">
        <v>10</v>
      </c>
      <c r="E94" s="1" t="s">
        <v>278</v>
      </c>
      <c r="F94" s="2">
        <v>75.433999999999997</v>
      </c>
      <c r="G94" s="9" t="s">
        <v>981</v>
      </c>
      <c r="H94" s="10">
        <v>5</v>
      </c>
      <c r="I94" s="30" t="s">
        <v>982</v>
      </c>
      <c r="J94" s="2">
        <v>61.3</v>
      </c>
      <c r="K94" s="9" t="s">
        <v>983</v>
      </c>
      <c r="L94" s="10">
        <v>2</v>
      </c>
      <c r="M94" s="30" t="s">
        <v>993</v>
      </c>
      <c r="N94" s="2">
        <v>49.314</v>
      </c>
      <c r="O94" s="9" t="s">
        <v>994</v>
      </c>
      <c r="P94" s="10">
        <v>5</v>
      </c>
      <c r="Q94" s="1" t="s">
        <v>999</v>
      </c>
      <c r="R94" s="2">
        <v>62.777999999999999</v>
      </c>
      <c r="S94" s="31" t="s">
        <v>1003</v>
      </c>
      <c r="T94" s="10">
        <v>5</v>
      </c>
      <c r="U94" s="1" t="s">
        <v>1008</v>
      </c>
      <c r="V94" s="2">
        <v>67.376999999999995</v>
      </c>
      <c r="W94" s="9" t="s">
        <v>1009</v>
      </c>
      <c r="X94" s="10">
        <v>5</v>
      </c>
      <c r="Y94" s="2" t="s">
        <v>933</v>
      </c>
      <c r="Z94" s="2">
        <v>37.218000000000004</v>
      </c>
      <c r="AA94" s="31" t="s">
        <v>1015</v>
      </c>
      <c r="AB94" s="10">
        <v>5</v>
      </c>
      <c r="AC94" s="1" t="s">
        <v>933</v>
      </c>
      <c r="AD94" s="2">
        <v>78.918000000000006</v>
      </c>
      <c r="AE94" s="9" t="s">
        <v>1020</v>
      </c>
      <c r="AF94" s="10">
        <v>1</v>
      </c>
      <c r="AG94" s="30" t="s">
        <v>1024</v>
      </c>
      <c r="AH94" s="1">
        <v>74.465999999999994</v>
      </c>
      <c r="AI94" s="9" t="s">
        <v>1029</v>
      </c>
      <c r="AJ94" s="10">
        <v>5</v>
      </c>
      <c r="AK94" s="30" t="s">
        <v>1032</v>
      </c>
      <c r="AL94" s="2">
        <v>94.302999999999997</v>
      </c>
      <c r="AM94" s="31" t="s">
        <v>1037</v>
      </c>
      <c r="AN94" s="10">
        <v>5</v>
      </c>
      <c r="AO94" s="1" t="s">
        <v>933</v>
      </c>
      <c r="AP94" s="2">
        <v>138.13900000000001</v>
      </c>
      <c r="AQ94" s="38" t="s">
        <v>1044</v>
      </c>
      <c r="AR94" s="10">
        <v>5</v>
      </c>
      <c r="AS94" s="1" t="s">
        <v>1048</v>
      </c>
      <c r="AT94" s="2">
        <v>39.435000000000002</v>
      </c>
      <c r="AU94" s="9" t="s">
        <v>877</v>
      </c>
      <c r="AV94" s="10">
        <v>2</v>
      </c>
      <c r="AW94" s="30" t="s">
        <v>1055</v>
      </c>
      <c r="AX94" s="2"/>
    </row>
    <row r="95" spans="1:50" ht="48" x14ac:dyDescent="0.2">
      <c r="A95" s="2">
        <v>87</v>
      </c>
      <c r="B95" s="2" t="s">
        <v>973</v>
      </c>
      <c r="C95" s="2">
        <v>14</v>
      </c>
      <c r="D95" s="2">
        <v>14</v>
      </c>
      <c r="E95" s="1" t="s">
        <v>278</v>
      </c>
      <c r="F95" s="2">
        <v>276.51799999999997</v>
      </c>
      <c r="G95" s="9" t="s">
        <v>490</v>
      </c>
      <c r="H95" s="10">
        <v>1</v>
      </c>
      <c r="I95" s="30" t="s">
        <v>984</v>
      </c>
      <c r="J95" s="2">
        <v>114.253</v>
      </c>
      <c r="K95" s="9" t="s">
        <v>985</v>
      </c>
      <c r="L95" s="10">
        <v>1</v>
      </c>
      <c r="M95" s="30" t="s">
        <v>293</v>
      </c>
      <c r="N95" s="2">
        <v>182.05600000000001</v>
      </c>
      <c r="O95" s="9" t="s">
        <v>995</v>
      </c>
      <c r="P95" s="10">
        <v>5</v>
      </c>
      <c r="Q95" s="1" t="s">
        <v>291</v>
      </c>
      <c r="R95" s="2">
        <v>271.68400000000003</v>
      </c>
      <c r="S95" s="31" t="s">
        <v>1002</v>
      </c>
      <c r="T95" s="10">
        <v>3</v>
      </c>
      <c r="U95" s="1" t="s">
        <v>746</v>
      </c>
      <c r="V95" s="2">
        <v>49.454000000000001</v>
      </c>
      <c r="W95" s="9" t="s">
        <v>1010</v>
      </c>
      <c r="X95" s="10">
        <v>5</v>
      </c>
      <c r="Y95" s="2" t="s">
        <v>293</v>
      </c>
      <c r="Z95" s="2">
        <v>163.14599999999999</v>
      </c>
      <c r="AA95" s="31" t="s">
        <v>1016</v>
      </c>
      <c r="AB95" s="10">
        <v>5</v>
      </c>
      <c r="AC95" s="1" t="s">
        <v>293</v>
      </c>
      <c r="AD95" s="2">
        <v>80.506</v>
      </c>
      <c r="AE95" s="9" t="s">
        <v>1021</v>
      </c>
      <c r="AF95" s="10">
        <v>1</v>
      </c>
      <c r="AG95" s="30" t="s">
        <v>1025</v>
      </c>
      <c r="AH95" s="1">
        <v>41.106999999999999</v>
      </c>
      <c r="AI95" s="9" t="s">
        <v>1030</v>
      </c>
      <c r="AJ95" s="10">
        <v>5</v>
      </c>
      <c r="AK95" s="30" t="s">
        <v>293</v>
      </c>
      <c r="AL95" s="2">
        <v>50.076999999999998</v>
      </c>
      <c r="AM95" s="31" t="s">
        <v>1038</v>
      </c>
      <c r="AN95" s="10">
        <v>3</v>
      </c>
      <c r="AO95" s="1" t="s">
        <v>293</v>
      </c>
      <c r="AP95" s="2">
        <v>142.767</v>
      </c>
      <c r="AQ95" s="38" t="s">
        <v>1045</v>
      </c>
      <c r="AR95" s="10">
        <v>5</v>
      </c>
      <c r="AS95" s="1" t="s">
        <v>293</v>
      </c>
      <c r="AT95" s="2">
        <v>95.266000000000005</v>
      </c>
      <c r="AU95" s="9" t="s">
        <v>1050</v>
      </c>
      <c r="AV95" s="10">
        <v>1</v>
      </c>
      <c r="AW95" s="30" t="s">
        <v>1056</v>
      </c>
      <c r="AX95" s="2"/>
    </row>
    <row r="96" spans="1:50" ht="96" x14ac:dyDescent="0.2">
      <c r="A96" s="2">
        <v>88</v>
      </c>
      <c r="B96" s="2" t="s">
        <v>1269</v>
      </c>
      <c r="C96" s="2">
        <v>13</v>
      </c>
      <c r="D96" s="2">
        <v>2</v>
      </c>
      <c r="E96" s="1" t="s">
        <v>278</v>
      </c>
      <c r="F96" s="2">
        <v>579.23599999999999</v>
      </c>
      <c r="G96" s="9" t="s">
        <v>1156</v>
      </c>
      <c r="H96" s="10">
        <v>1</v>
      </c>
      <c r="I96" s="30" t="s">
        <v>1164</v>
      </c>
      <c r="J96" s="2">
        <v>427.28699999999998</v>
      </c>
      <c r="K96" s="9" t="s">
        <v>1165</v>
      </c>
      <c r="L96" s="10">
        <v>2</v>
      </c>
      <c r="M96" s="30" t="s">
        <v>1176</v>
      </c>
      <c r="N96" s="2">
        <v>157.876</v>
      </c>
      <c r="O96" s="9" t="s">
        <v>1177</v>
      </c>
      <c r="P96" s="10">
        <v>1</v>
      </c>
      <c r="Q96" s="30" t="s">
        <v>1188</v>
      </c>
      <c r="R96" s="2">
        <v>132.95099999999999</v>
      </c>
      <c r="S96" s="31" t="s">
        <v>1189</v>
      </c>
      <c r="T96" s="10">
        <v>3</v>
      </c>
      <c r="U96" s="1" t="s">
        <v>1199</v>
      </c>
      <c r="V96" s="2">
        <v>346.14499999999998</v>
      </c>
      <c r="W96" s="9" t="s">
        <v>1200</v>
      </c>
      <c r="X96" s="10">
        <v>5</v>
      </c>
      <c r="Y96" s="2" t="s">
        <v>285</v>
      </c>
      <c r="Z96" s="2">
        <v>406.61900000000003</v>
      </c>
      <c r="AA96" s="31" t="s">
        <v>1210</v>
      </c>
      <c r="AB96" s="10">
        <v>5</v>
      </c>
      <c r="AC96" s="1" t="s">
        <v>1222</v>
      </c>
      <c r="AD96" s="2">
        <v>129.364</v>
      </c>
      <c r="AE96" s="9" t="s">
        <v>1223</v>
      </c>
      <c r="AF96" s="10">
        <v>5</v>
      </c>
      <c r="AG96" s="30" t="s">
        <v>285</v>
      </c>
      <c r="AH96" s="1">
        <v>191.4</v>
      </c>
      <c r="AI96" s="9" t="s">
        <v>515</v>
      </c>
      <c r="AJ96" s="10">
        <v>5</v>
      </c>
      <c r="AK96" s="30" t="s">
        <v>1243</v>
      </c>
      <c r="AL96" s="2">
        <v>77.850999999999999</v>
      </c>
      <c r="AM96" s="31" t="s">
        <v>859</v>
      </c>
      <c r="AN96" s="10">
        <v>5</v>
      </c>
      <c r="AO96" s="1" t="s">
        <v>1243</v>
      </c>
      <c r="AP96" s="2">
        <v>72.353999999999999</v>
      </c>
      <c r="AQ96" s="38" t="s">
        <v>1253</v>
      </c>
      <c r="AR96" s="10">
        <v>5</v>
      </c>
      <c r="AS96" s="1" t="s">
        <v>1243</v>
      </c>
      <c r="AT96" s="2">
        <v>131.76300000000001</v>
      </c>
      <c r="AU96" s="9" t="s">
        <v>1264</v>
      </c>
      <c r="AV96" s="10">
        <v>5</v>
      </c>
      <c r="AW96" s="30" t="s">
        <v>1222</v>
      </c>
      <c r="AX96" s="2"/>
    </row>
    <row r="97" spans="1:50" ht="48" x14ac:dyDescent="0.2">
      <c r="A97" s="2">
        <v>89</v>
      </c>
      <c r="B97" s="2" t="s">
        <v>1269</v>
      </c>
      <c r="C97" s="2">
        <v>14</v>
      </c>
      <c r="D97" s="2">
        <v>12</v>
      </c>
      <c r="E97" s="1" t="s">
        <v>278</v>
      </c>
      <c r="F97" s="2">
        <v>153.95699999999999</v>
      </c>
      <c r="G97" s="9" t="s">
        <v>490</v>
      </c>
      <c r="H97" s="10">
        <v>1</v>
      </c>
      <c r="I97" s="30" t="s">
        <v>283</v>
      </c>
      <c r="J97" s="2">
        <v>47.136000000000003</v>
      </c>
      <c r="K97" s="9" t="s">
        <v>1166</v>
      </c>
      <c r="L97" s="10">
        <v>2</v>
      </c>
      <c r="M97" s="30" t="s">
        <v>283</v>
      </c>
      <c r="N97" s="2">
        <v>128.42500000000001</v>
      </c>
      <c r="O97" s="9" t="s">
        <v>1178</v>
      </c>
      <c r="P97" s="10">
        <v>5</v>
      </c>
      <c r="Q97" s="30" t="s">
        <v>1190</v>
      </c>
      <c r="R97" s="2">
        <v>76.718999999999994</v>
      </c>
      <c r="S97" s="31" t="s">
        <v>490</v>
      </c>
      <c r="T97" s="10">
        <v>3</v>
      </c>
      <c r="U97" s="1" t="s">
        <v>846</v>
      </c>
      <c r="V97" s="2">
        <v>97.635999999999996</v>
      </c>
      <c r="W97" s="9" t="s">
        <v>1201</v>
      </c>
      <c r="X97" s="10">
        <v>5</v>
      </c>
      <c r="Y97" s="2" t="s">
        <v>1190</v>
      </c>
      <c r="Z97" s="2">
        <v>130.17400000000001</v>
      </c>
      <c r="AA97" s="31" t="s">
        <v>1211</v>
      </c>
      <c r="AB97" s="10">
        <v>5</v>
      </c>
      <c r="AC97" s="1" t="s">
        <v>283</v>
      </c>
      <c r="AD97" s="2">
        <v>53.468000000000004</v>
      </c>
      <c r="AE97" s="9" t="s">
        <v>784</v>
      </c>
      <c r="AF97" s="10">
        <v>5</v>
      </c>
      <c r="AG97" s="30" t="s">
        <v>283</v>
      </c>
      <c r="AH97" s="1">
        <v>63.920999999999999</v>
      </c>
      <c r="AI97" s="9" t="s">
        <v>1233</v>
      </c>
      <c r="AJ97" s="10">
        <v>5</v>
      </c>
      <c r="AK97" s="30" t="s">
        <v>283</v>
      </c>
      <c r="AL97" s="2">
        <v>33.216999999999999</v>
      </c>
      <c r="AM97" s="31" t="s">
        <v>1244</v>
      </c>
      <c r="AN97" s="10">
        <v>5</v>
      </c>
      <c r="AO97" s="1" t="s">
        <v>283</v>
      </c>
      <c r="AP97" s="2">
        <v>78.307000000000002</v>
      </c>
      <c r="AQ97" s="38" t="s">
        <v>1254</v>
      </c>
      <c r="AR97" s="10">
        <v>5</v>
      </c>
      <c r="AS97" s="1" t="s">
        <v>1190</v>
      </c>
      <c r="AT97" s="2">
        <v>116.16</v>
      </c>
      <c r="AU97" s="9" t="s">
        <v>1265</v>
      </c>
      <c r="AV97" s="10">
        <v>3</v>
      </c>
      <c r="AW97" s="30" t="s">
        <v>283</v>
      </c>
      <c r="AX97" s="2"/>
    </row>
    <row r="98" spans="1:50" ht="80" x14ac:dyDescent="0.2">
      <c r="A98" s="2">
        <v>90</v>
      </c>
      <c r="B98" s="2" t="s">
        <v>1269</v>
      </c>
      <c r="C98" s="2">
        <v>15</v>
      </c>
      <c r="D98" s="2">
        <v>13</v>
      </c>
      <c r="E98" s="1" t="s">
        <v>278</v>
      </c>
      <c r="F98" s="2">
        <v>224.37</v>
      </c>
      <c r="G98" s="9" t="s">
        <v>1157</v>
      </c>
      <c r="H98" s="10">
        <v>5</v>
      </c>
      <c r="I98" s="30" t="s">
        <v>288</v>
      </c>
      <c r="J98" s="2">
        <v>56.235999999999997</v>
      </c>
      <c r="K98" s="9" t="s">
        <v>1167</v>
      </c>
      <c r="L98" s="10">
        <v>2</v>
      </c>
      <c r="M98" s="30" t="s">
        <v>288</v>
      </c>
      <c r="N98" s="2">
        <v>54.375999999999998</v>
      </c>
      <c r="O98" s="9" t="s">
        <v>1179</v>
      </c>
      <c r="P98" s="10">
        <v>5</v>
      </c>
      <c r="Q98" s="30" t="s">
        <v>288</v>
      </c>
      <c r="R98" s="2">
        <v>74.887</v>
      </c>
      <c r="S98" s="31" t="s">
        <v>1191</v>
      </c>
      <c r="T98" s="10">
        <v>3</v>
      </c>
      <c r="U98" s="1" t="s">
        <v>302</v>
      </c>
      <c r="V98" s="2">
        <v>110.453</v>
      </c>
      <c r="W98" s="9" t="s">
        <v>1202</v>
      </c>
      <c r="X98" s="10">
        <v>5</v>
      </c>
      <c r="Y98" s="2" t="s">
        <v>1212</v>
      </c>
      <c r="Z98" s="2">
        <v>76.736999999999995</v>
      </c>
      <c r="AA98" s="31" t="s">
        <v>1213</v>
      </c>
      <c r="AB98" s="10">
        <v>2</v>
      </c>
      <c r="AC98" s="1" t="s">
        <v>1224</v>
      </c>
      <c r="AD98" s="2">
        <v>84.813000000000002</v>
      </c>
      <c r="AE98" s="9" t="s">
        <v>1225</v>
      </c>
      <c r="AF98" s="10">
        <v>5</v>
      </c>
      <c r="AG98" s="30" t="s">
        <v>1234</v>
      </c>
      <c r="AH98" s="1">
        <v>82.856999999999999</v>
      </c>
      <c r="AI98" s="9" t="s">
        <v>1235</v>
      </c>
      <c r="AJ98" s="10">
        <v>5</v>
      </c>
      <c r="AK98" s="30" t="s">
        <v>1212</v>
      </c>
      <c r="AL98" s="2">
        <v>163.833</v>
      </c>
      <c r="AM98" s="31" t="s">
        <v>1245</v>
      </c>
      <c r="AN98" s="10">
        <v>1</v>
      </c>
      <c r="AO98" s="1" t="s">
        <v>302</v>
      </c>
      <c r="AP98" s="2">
        <v>45.843000000000004</v>
      </c>
      <c r="AQ98" s="38" t="s">
        <v>1255</v>
      </c>
      <c r="AR98" s="10">
        <v>4</v>
      </c>
      <c r="AS98" s="1" t="s">
        <v>529</v>
      </c>
      <c r="AT98" s="2">
        <v>38.034999999999997</v>
      </c>
      <c r="AU98" s="9" t="s">
        <v>1266</v>
      </c>
      <c r="AV98" s="10">
        <v>5</v>
      </c>
      <c r="AW98" s="30" t="s">
        <v>1212</v>
      </c>
      <c r="AX98" s="2"/>
    </row>
    <row r="99" spans="1:50" ht="80" x14ac:dyDescent="0.2">
      <c r="A99" s="2">
        <v>91</v>
      </c>
      <c r="B99" s="2" t="s">
        <v>1536</v>
      </c>
      <c r="C99" s="2">
        <v>6</v>
      </c>
      <c r="D99" s="2">
        <v>1</v>
      </c>
      <c r="E99" s="1" t="s">
        <v>278</v>
      </c>
      <c r="F99" s="2">
        <v>323.28100000000001</v>
      </c>
      <c r="G99" s="9" t="s">
        <v>1413</v>
      </c>
      <c r="H99" s="10">
        <v>1</v>
      </c>
      <c r="I99" s="1" t="s">
        <v>1421</v>
      </c>
      <c r="J99" s="2">
        <v>317.88</v>
      </c>
      <c r="K99" s="9" t="s">
        <v>1422</v>
      </c>
      <c r="L99" s="10">
        <v>4</v>
      </c>
      <c r="M99" s="30" t="s">
        <v>1438</v>
      </c>
      <c r="N99" s="2">
        <v>273.34300000000002</v>
      </c>
      <c r="O99" s="9" t="s">
        <v>1439</v>
      </c>
      <c r="P99" s="10">
        <v>5</v>
      </c>
      <c r="Q99" s="30" t="s">
        <v>1448</v>
      </c>
      <c r="R99" s="1">
        <v>193.64099999999999</v>
      </c>
      <c r="S99" s="31" t="s">
        <v>1449</v>
      </c>
      <c r="T99" s="10">
        <v>5</v>
      </c>
      <c r="U99" s="30" t="s">
        <v>1464</v>
      </c>
      <c r="V99" s="1">
        <v>275.02499999999998</v>
      </c>
      <c r="W99" s="9" t="s">
        <v>1465</v>
      </c>
      <c r="X99" s="10">
        <v>5</v>
      </c>
      <c r="Y99" s="30" t="s">
        <v>1478</v>
      </c>
      <c r="Z99" s="2">
        <v>140.286</v>
      </c>
      <c r="AA99" s="31" t="s">
        <v>1479</v>
      </c>
      <c r="AB99" s="10">
        <v>2</v>
      </c>
      <c r="AC99" s="1" t="s">
        <v>1438</v>
      </c>
      <c r="AD99" s="2">
        <v>370.399</v>
      </c>
      <c r="AE99" s="35" t="s">
        <v>1493</v>
      </c>
      <c r="AF99" s="10">
        <v>5</v>
      </c>
      <c r="AG99" s="30" t="s">
        <v>1501</v>
      </c>
      <c r="AH99" s="1">
        <v>61.981999999999999</v>
      </c>
      <c r="AI99" s="31" t="s">
        <v>357</v>
      </c>
      <c r="AJ99" s="10">
        <v>5</v>
      </c>
      <c r="AK99" s="30" t="s">
        <v>1478</v>
      </c>
      <c r="AL99" s="2">
        <v>161.678</v>
      </c>
      <c r="AM99" s="9" t="s">
        <v>1513</v>
      </c>
      <c r="AN99" s="10">
        <v>5</v>
      </c>
      <c r="AO99" s="1" t="s">
        <v>1519</v>
      </c>
      <c r="AP99" s="2">
        <v>211.93799999999999</v>
      </c>
      <c r="AQ99" s="9" t="s">
        <v>1520</v>
      </c>
      <c r="AR99" s="10">
        <v>5</v>
      </c>
      <c r="AS99" s="1" t="s">
        <v>1527</v>
      </c>
      <c r="AT99" s="2">
        <v>213.37299999999999</v>
      </c>
      <c r="AU99" s="9" t="s">
        <v>1528</v>
      </c>
      <c r="AV99" s="10">
        <v>5</v>
      </c>
      <c r="AW99" s="30" t="s">
        <v>1438</v>
      </c>
      <c r="AX99" s="2"/>
    </row>
    <row r="100" spans="1:50" ht="64" x14ac:dyDescent="0.2">
      <c r="A100" s="2">
        <v>92</v>
      </c>
      <c r="B100" s="2" t="s">
        <v>1536</v>
      </c>
      <c r="C100" s="2">
        <v>7</v>
      </c>
      <c r="D100" s="2">
        <v>4</v>
      </c>
      <c r="E100" s="1" t="s">
        <v>278</v>
      </c>
      <c r="F100" s="2">
        <v>99.438999999999993</v>
      </c>
      <c r="G100" s="9" t="s">
        <v>974</v>
      </c>
      <c r="H100" s="10">
        <v>1</v>
      </c>
      <c r="I100" s="1" t="s">
        <v>1423</v>
      </c>
      <c r="J100" s="2">
        <v>64.031999999999996</v>
      </c>
      <c r="K100" s="9" t="s">
        <v>1424</v>
      </c>
      <c r="L100" s="10">
        <v>2</v>
      </c>
      <c r="M100" s="30" t="s">
        <v>1423</v>
      </c>
      <c r="N100" s="2">
        <v>42.466999999999999</v>
      </c>
      <c r="O100" s="9" t="s">
        <v>1440</v>
      </c>
      <c r="P100" s="10">
        <v>1</v>
      </c>
      <c r="Q100" s="30" t="s">
        <v>1423</v>
      </c>
      <c r="R100" s="1">
        <v>110.157</v>
      </c>
      <c r="S100" s="31" t="s">
        <v>1450</v>
      </c>
      <c r="T100" s="10">
        <v>5</v>
      </c>
      <c r="U100" s="30" t="s">
        <v>1423</v>
      </c>
      <c r="V100" s="1">
        <v>38.756</v>
      </c>
      <c r="W100" s="9" t="s">
        <v>1466</v>
      </c>
      <c r="X100" s="10">
        <v>5</v>
      </c>
      <c r="Y100" s="30" t="s">
        <v>1423</v>
      </c>
      <c r="Z100" s="2">
        <v>97.364999999999995</v>
      </c>
      <c r="AA100" s="31" t="s">
        <v>1480</v>
      </c>
      <c r="AB100" s="10">
        <v>5</v>
      </c>
      <c r="AC100" s="1" t="s">
        <v>1423</v>
      </c>
      <c r="AD100" s="2">
        <v>102.13</v>
      </c>
      <c r="AE100" s="35" t="s">
        <v>1494</v>
      </c>
      <c r="AF100" s="10">
        <v>5</v>
      </c>
      <c r="AG100" s="30" t="s">
        <v>1423</v>
      </c>
      <c r="AH100" s="1">
        <v>84.448999999999998</v>
      </c>
      <c r="AI100" s="31" t="s">
        <v>1502</v>
      </c>
      <c r="AJ100" s="10">
        <v>5</v>
      </c>
      <c r="AK100" s="30" t="s">
        <v>1423</v>
      </c>
      <c r="AL100" s="2">
        <v>104.794</v>
      </c>
      <c r="AM100" s="9" t="s">
        <v>1514</v>
      </c>
      <c r="AN100" s="10">
        <v>4</v>
      </c>
      <c r="AO100" s="1" t="s">
        <v>1423</v>
      </c>
      <c r="AP100" s="2">
        <v>85.953000000000003</v>
      </c>
      <c r="AQ100" s="9" t="s">
        <v>1521</v>
      </c>
      <c r="AR100" s="10">
        <v>5</v>
      </c>
      <c r="AS100" s="1" t="s">
        <v>1423</v>
      </c>
      <c r="AT100" s="2">
        <v>104.813</v>
      </c>
      <c r="AU100" s="9" t="s">
        <v>1529</v>
      </c>
      <c r="AV100" s="10">
        <v>1</v>
      </c>
      <c r="AW100" s="30" t="s">
        <v>1423</v>
      </c>
    </row>
    <row r="101" spans="1:50" ht="112" x14ac:dyDescent="0.2">
      <c r="A101" s="2">
        <v>93</v>
      </c>
      <c r="B101" s="2" t="s">
        <v>1624</v>
      </c>
      <c r="C101" s="2">
        <v>3</v>
      </c>
      <c r="D101" s="2">
        <v>2</v>
      </c>
      <c r="E101" s="1" t="s">
        <v>278</v>
      </c>
      <c r="F101" s="2">
        <v>203.77</v>
      </c>
      <c r="G101" s="9" t="s">
        <v>1539</v>
      </c>
      <c r="H101" s="10">
        <v>1</v>
      </c>
      <c r="I101" s="1" t="s">
        <v>283</v>
      </c>
      <c r="J101" s="2">
        <v>217.82599999999999</v>
      </c>
      <c r="K101" s="9" t="s">
        <v>1543</v>
      </c>
      <c r="L101" s="10">
        <v>5</v>
      </c>
      <c r="M101" s="30" t="s">
        <v>283</v>
      </c>
      <c r="N101" s="2">
        <v>284.93099999999998</v>
      </c>
      <c r="O101" s="9" t="s">
        <v>1551</v>
      </c>
      <c r="P101" s="10">
        <v>5</v>
      </c>
      <c r="Q101" s="30" t="s">
        <v>1557</v>
      </c>
      <c r="R101" s="1">
        <v>227.75200000000001</v>
      </c>
      <c r="S101" s="31" t="s">
        <v>1558</v>
      </c>
      <c r="T101" s="10">
        <v>3</v>
      </c>
      <c r="U101" s="30" t="s">
        <v>1566</v>
      </c>
      <c r="V101" s="1">
        <v>128.65700000000001</v>
      </c>
      <c r="W101" s="9" t="s">
        <v>1567</v>
      </c>
      <c r="X101" s="10">
        <v>5</v>
      </c>
      <c r="Y101" s="30" t="s">
        <v>283</v>
      </c>
      <c r="Z101" s="2">
        <v>301.68200000000002</v>
      </c>
      <c r="AA101" s="31" t="s">
        <v>1577</v>
      </c>
      <c r="AB101" s="10">
        <v>5</v>
      </c>
      <c r="AC101" s="1" t="s">
        <v>283</v>
      </c>
      <c r="AD101" s="2">
        <v>414.05399999999997</v>
      </c>
      <c r="AE101" s="41" t="s">
        <v>1588</v>
      </c>
      <c r="AF101" s="10">
        <v>5</v>
      </c>
      <c r="AG101" s="30" t="s">
        <v>1594</v>
      </c>
      <c r="AH101" s="1">
        <v>138.56100000000001</v>
      </c>
      <c r="AI101" s="31" t="s">
        <v>1595</v>
      </c>
      <c r="AJ101" s="10">
        <v>5</v>
      </c>
      <c r="AK101" s="30" t="s">
        <v>283</v>
      </c>
      <c r="AL101" s="2">
        <v>194.339</v>
      </c>
      <c r="AM101" s="9" t="s">
        <v>1607</v>
      </c>
      <c r="AN101" s="10">
        <v>5</v>
      </c>
      <c r="AO101" s="1" t="s">
        <v>283</v>
      </c>
      <c r="AP101" s="2">
        <v>226.20500000000001</v>
      </c>
      <c r="AQ101" s="35" t="s">
        <v>1610</v>
      </c>
      <c r="AR101" s="10">
        <v>3</v>
      </c>
      <c r="AS101" s="1" t="s">
        <v>1616</v>
      </c>
      <c r="AT101" s="2">
        <v>204.685</v>
      </c>
      <c r="AU101" s="9" t="s">
        <v>1617</v>
      </c>
      <c r="AV101" s="10">
        <v>4</v>
      </c>
      <c r="AW101" s="30" t="s">
        <v>283</v>
      </c>
    </row>
    <row r="102" spans="1:50" ht="112" x14ac:dyDescent="0.2">
      <c r="A102" s="2">
        <v>94</v>
      </c>
      <c r="B102" s="2" t="s">
        <v>1767</v>
      </c>
      <c r="C102" s="2">
        <v>7</v>
      </c>
      <c r="D102" s="2">
        <v>2</v>
      </c>
      <c r="E102" s="1" t="s">
        <v>278</v>
      </c>
      <c r="F102" s="2">
        <v>95.418999999999997</v>
      </c>
      <c r="G102" s="9" t="s">
        <v>1680</v>
      </c>
      <c r="H102" s="10">
        <v>1</v>
      </c>
      <c r="I102" s="1" t="s">
        <v>1653</v>
      </c>
      <c r="J102" s="2">
        <v>351.75700000000001</v>
      </c>
      <c r="K102" s="9" t="s">
        <v>1681</v>
      </c>
      <c r="L102" s="10">
        <v>4</v>
      </c>
      <c r="M102" s="30" t="s">
        <v>1682</v>
      </c>
      <c r="N102" s="2">
        <v>173.66</v>
      </c>
      <c r="O102" s="9" t="s">
        <v>1683</v>
      </c>
      <c r="P102" s="10">
        <v>5</v>
      </c>
      <c r="Q102" s="30" t="s">
        <v>744</v>
      </c>
      <c r="R102" s="1">
        <v>158.589</v>
      </c>
      <c r="S102" s="31" t="s">
        <v>1684</v>
      </c>
      <c r="T102" s="10">
        <v>5</v>
      </c>
      <c r="U102" s="30" t="s">
        <v>1685</v>
      </c>
      <c r="V102" s="1">
        <v>245.096</v>
      </c>
      <c r="W102" s="9" t="s">
        <v>1686</v>
      </c>
      <c r="X102" s="10">
        <v>5</v>
      </c>
      <c r="Y102" s="30" t="s">
        <v>1687</v>
      </c>
      <c r="Z102" s="2">
        <v>208.179</v>
      </c>
      <c r="AA102" s="31" t="s">
        <v>1688</v>
      </c>
      <c r="AB102" s="10">
        <v>2</v>
      </c>
      <c r="AC102" s="1" t="s">
        <v>933</v>
      </c>
      <c r="AD102" s="2">
        <v>185.178</v>
      </c>
      <c r="AE102" s="41" t="s">
        <v>1689</v>
      </c>
      <c r="AF102" s="10">
        <v>1</v>
      </c>
      <c r="AG102" s="30" t="s">
        <v>933</v>
      </c>
      <c r="AH102" s="1">
        <v>125.428</v>
      </c>
      <c r="AI102" s="31" t="s">
        <v>1690</v>
      </c>
      <c r="AJ102" s="10">
        <v>5</v>
      </c>
      <c r="AK102" s="30" t="s">
        <v>744</v>
      </c>
      <c r="AL102" s="2">
        <v>161.483</v>
      </c>
      <c r="AM102" s="9" t="s">
        <v>1691</v>
      </c>
      <c r="AN102" s="10">
        <v>4</v>
      </c>
      <c r="AO102" s="1" t="s">
        <v>933</v>
      </c>
      <c r="AP102" s="2">
        <v>105.16500000000001</v>
      </c>
      <c r="AQ102" s="9" t="s">
        <v>1692</v>
      </c>
      <c r="AR102" s="10">
        <v>1</v>
      </c>
      <c r="AS102" s="1" t="s">
        <v>744</v>
      </c>
      <c r="AT102" s="2">
        <v>170.44200000000001</v>
      </c>
      <c r="AU102" s="9" t="s">
        <v>1693</v>
      </c>
      <c r="AV102" s="10">
        <v>5</v>
      </c>
      <c r="AW102" s="30" t="s">
        <v>744</v>
      </c>
    </row>
    <row r="103" spans="1:50" ht="48" x14ac:dyDescent="0.2">
      <c r="A103" s="2">
        <v>95</v>
      </c>
      <c r="B103" s="2" t="s">
        <v>1767</v>
      </c>
      <c r="C103" s="2">
        <v>8</v>
      </c>
      <c r="D103" s="2">
        <v>3</v>
      </c>
      <c r="E103" s="1" t="s">
        <v>278</v>
      </c>
      <c r="F103" s="2">
        <v>173.834</v>
      </c>
      <c r="G103" s="9" t="s">
        <v>1694</v>
      </c>
      <c r="H103" s="10">
        <v>1</v>
      </c>
      <c r="I103" s="1" t="s">
        <v>354</v>
      </c>
      <c r="J103" s="2">
        <v>246.35</v>
      </c>
      <c r="K103" s="9" t="s">
        <v>1695</v>
      </c>
      <c r="L103" s="10">
        <v>3</v>
      </c>
      <c r="M103" s="30" t="s">
        <v>1696</v>
      </c>
      <c r="N103" s="2">
        <v>253.95500000000001</v>
      </c>
      <c r="O103" s="9" t="s">
        <v>1697</v>
      </c>
      <c r="P103" s="10">
        <v>5</v>
      </c>
      <c r="Q103" s="30" t="s">
        <v>1698</v>
      </c>
      <c r="R103" s="1">
        <v>139.673</v>
      </c>
      <c r="S103" s="31" t="s">
        <v>1699</v>
      </c>
      <c r="T103" s="10">
        <v>5</v>
      </c>
      <c r="U103" s="30" t="s">
        <v>1696</v>
      </c>
      <c r="V103" s="1">
        <v>266.56799999999998</v>
      </c>
      <c r="W103" s="9" t="s">
        <v>1700</v>
      </c>
      <c r="X103" s="10">
        <v>5</v>
      </c>
      <c r="Y103" s="30" t="s">
        <v>1696</v>
      </c>
      <c r="Z103" s="2">
        <v>156.43700000000001</v>
      </c>
      <c r="AA103" s="31" t="s">
        <v>1701</v>
      </c>
      <c r="AB103" s="10">
        <v>5</v>
      </c>
      <c r="AC103" s="1" t="s">
        <v>1696</v>
      </c>
      <c r="AD103" s="2">
        <v>196.126</v>
      </c>
      <c r="AE103" s="41" t="s">
        <v>1702</v>
      </c>
      <c r="AF103" s="10">
        <v>1</v>
      </c>
      <c r="AG103" s="30" t="s">
        <v>1696</v>
      </c>
      <c r="AH103" s="1">
        <v>67.266000000000005</v>
      </c>
      <c r="AI103" s="31" t="s">
        <v>1703</v>
      </c>
      <c r="AJ103" s="10">
        <v>5</v>
      </c>
      <c r="AK103" s="30" t="s">
        <v>1696</v>
      </c>
      <c r="AL103" s="2">
        <v>82.5</v>
      </c>
      <c r="AM103" s="9" t="s">
        <v>1704</v>
      </c>
      <c r="AN103" s="10">
        <v>5</v>
      </c>
      <c r="AO103" s="1" t="s">
        <v>905</v>
      </c>
      <c r="AP103" s="2">
        <v>78.441999999999993</v>
      </c>
      <c r="AQ103" s="9" t="s">
        <v>1705</v>
      </c>
      <c r="AR103" s="10">
        <v>3</v>
      </c>
      <c r="AS103" s="1" t="s">
        <v>905</v>
      </c>
      <c r="AT103" s="2">
        <v>51.369</v>
      </c>
      <c r="AU103" s="9" t="s">
        <v>1706</v>
      </c>
      <c r="AV103" s="10">
        <v>3</v>
      </c>
      <c r="AW103" s="30" t="s">
        <v>1696</v>
      </c>
    </row>
    <row r="104" spans="1:50" ht="96" x14ac:dyDescent="0.2">
      <c r="A104" s="2">
        <v>96</v>
      </c>
      <c r="B104" s="2" t="s">
        <v>1767</v>
      </c>
      <c r="C104" s="2">
        <v>9</v>
      </c>
      <c r="D104" s="2">
        <v>8</v>
      </c>
      <c r="E104" s="1" t="s">
        <v>278</v>
      </c>
      <c r="F104" s="2">
        <v>32.81</v>
      </c>
      <c r="G104" s="9" t="s">
        <v>282</v>
      </c>
      <c r="H104" s="10">
        <v>1</v>
      </c>
      <c r="I104" s="1" t="s">
        <v>1707</v>
      </c>
      <c r="J104" s="2">
        <v>63.56</v>
      </c>
      <c r="K104" s="9" t="s">
        <v>1708</v>
      </c>
      <c r="L104" s="10">
        <v>4</v>
      </c>
      <c r="M104" s="30" t="s">
        <v>283</v>
      </c>
      <c r="N104" s="2">
        <v>56.165999999999997</v>
      </c>
      <c r="O104" s="9" t="s">
        <v>1709</v>
      </c>
      <c r="P104" s="10">
        <v>5</v>
      </c>
      <c r="Q104" s="30" t="s">
        <v>508</v>
      </c>
      <c r="R104" s="1">
        <v>187.35499999999999</v>
      </c>
      <c r="S104" s="31" t="s">
        <v>282</v>
      </c>
      <c r="T104" s="10">
        <v>3</v>
      </c>
      <c r="U104" s="30" t="s">
        <v>288</v>
      </c>
      <c r="V104" s="1">
        <v>59.021999999999998</v>
      </c>
      <c r="W104" s="9" t="s">
        <v>1710</v>
      </c>
      <c r="X104" s="10">
        <v>5</v>
      </c>
      <c r="Y104" s="30" t="s">
        <v>283</v>
      </c>
      <c r="Z104" s="2">
        <v>318.02699999999999</v>
      </c>
      <c r="AA104" s="31" t="s">
        <v>1711</v>
      </c>
      <c r="AB104" s="10">
        <v>5</v>
      </c>
      <c r="AC104" s="1" t="s">
        <v>283</v>
      </c>
      <c r="AD104" s="2">
        <v>535.00400000000002</v>
      </c>
      <c r="AE104" s="41" t="s">
        <v>1712</v>
      </c>
      <c r="AF104" s="10">
        <v>1</v>
      </c>
      <c r="AG104" s="30" t="s">
        <v>1713</v>
      </c>
      <c r="AH104" s="1">
        <v>171.631</v>
      </c>
      <c r="AI104" s="31" t="s">
        <v>1714</v>
      </c>
      <c r="AJ104" s="10">
        <v>1</v>
      </c>
      <c r="AK104" s="30" t="s">
        <v>288</v>
      </c>
      <c r="AL104" s="2">
        <v>111.57899999999999</v>
      </c>
      <c r="AM104" s="9" t="s">
        <v>1715</v>
      </c>
      <c r="AN104" s="10">
        <v>5</v>
      </c>
      <c r="AO104" s="1" t="s">
        <v>288</v>
      </c>
      <c r="AP104" s="2">
        <v>73.522999999999996</v>
      </c>
      <c r="AQ104" s="9" t="s">
        <v>1716</v>
      </c>
      <c r="AR104" s="10">
        <v>4</v>
      </c>
      <c r="AS104" s="1" t="s">
        <v>288</v>
      </c>
      <c r="AT104" s="2">
        <v>110.77</v>
      </c>
      <c r="AU104" s="9" t="s">
        <v>1717</v>
      </c>
      <c r="AV104" s="10">
        <v>5</v>
      </c>
      <c r="AW104" s="30" t="s">
        <v>544</v>
      </c>
    </row>
    <row r="105" spans="1:50" ht="32" x14ac:dyDescent="0.2">
      <c r="A105" s="2">
        <v>97</v>
      </c>
      <c r="B105" s="45" t="s">
        <v>1767</v>
      </c>
      <c r="C105" s="45">
        <v>10</v>
      </c>
      <c r="D105" s="45">
        <v>10</v>
      </c>
      <c r="E105" s="46" t="s">
        <v>278</v>
      </c>
      <c r="F105" s="45">
        <v>35.74</v>
      </c>
      <c r="G105" s="47" t="s">
        <v>1718</v>
      </c>
      <c r="H105" s="10">
        <v>5</v>
      </c>
      <c r="I105" s="1" t="s">
        <v>479</v>
      </c>
      <c r="J105" s="2">
        <v>39.494999999999997</v>
      </c>
      <c r="K105" s="9" t="s">
        <v>1719</v>
      </c>
      <c r="L105" s="10">
        <v>3</v>
      </c>
      <c r="M105" s="30" t="s">
        <v>479</v>
      </c>
      <c r="N105" s="2">
        <v>11.989000000000001</v>
      </c>
      <c r="O105" s="9" t="s">
        <v>286</v>
      </c>
      <c r="P105" s="10">
        <v>1</v>
      </c>
      <c r="Q105" s="30" t="s">
        <v>479</v>
      </c>
      <c r="R105" s="1">
        <v>20.042999999999999</v>
      </c>
      <c r="S105" s="31" t="s">
        <v>1720</v>
      </c>
      <c r="T105" s="10">
        <v>3</v>
      </c>
      <c r="U105" s="30" t="s">
        <v>412</v>
      </c>
      <c r="V105" s="1">
        <v>11.351000000000001</v>
      </c>
      <c r="W105" s="9" t="s">
        <v>1721</v>
      </c>
      <c r="X105" s="10">
        <v>3</v>
      </c>
      <c r="Y105" s="30" t="s">
        <v>479</v>
      </c>
      <c r="Z105" s="2">
        <v>80.088999999999999</v>
      </c>
      <c r="AA105" s="31" t="s">
        <v>1722</v>
      </c>
      <c r="AB105" s="10">
        <v>3</v>
      </c>
      <c r="AC105" s="1" t="s">
        <v>1653</v>
      </c>
      <c r="AD105" s="2">
        <v>22.151</v>
      </c>
      <c r="AE105" s="41" t="s">
        <v>286</v>
      </c>
      <c r="AF105" s="10">
        <v>1</v>
      </c>
      <c r="AG105" s="30" t="s">
        <v>479</v>
      </c>
      <c r="AH105" s="1">
        <v>27.617000000000001</v>
      </c>
      <c r="AI105" s="31" t="s">
        <v>286</v>
      </c>
      <c r="AJ105" s="10">
        <v>1</v>
      </c>
      <c r="AK105" s="30" t="s">
        <v>479</v>
      </c>
      <c r="AL105" s="2">
        <v>10.347</v>
      </c>
      <c r="AM105" s="9" t="s">
        <v>286</v>
      </c>
      <c r="AN105" s="10">
        <v>1</v>
      </c>
      <c r="AO105" s="1" t="s">
        <v>479</v>
      </c>
      <c r="AP105" s="2">
        <v>10.385</v>
      </c>
      <c r="AQ105" s="9" t="s">
        <v>286</v>
      </c>
      <c r="AR105" s="10">
        <v>1</v>
      </c>
      <c r="AS105" s="1" t="s">
        <v>479</v>
      </c>
      <c r="AT105" s="2">
        <v>21.146999999999998</v>
      </c>
      <c r="AU105" s="9" t="s">
        <v>300</v>
      </c>
      <c r="AV105" s="10">
        <v>1</v>
      </c>
      <c r="AW105" s="30" t="s">
        <v>479</v>
      </c>
    </row>
    <row r="106" spans="1:50" ht="64" x14ac:dyDescent="0.2">
      <c r="A106" s="2">
        <v>98</v>
      </c>
      <c r="B106" s="2" t="s">
        <v>1767</v>
      </c>
      <c r="C106" s="2">
        <v>11</v>
      </c>
      <c r="D106" s="2">
        <v>11</v>
      </c>
      <c r="E106" s="1" t="s">
        <v>278</v>
      </c>
      <c r="F106" s="2">
        <v>97.707999999999998</v>
      </c>
      <c r="G106" s="9" t="s">
        <v>551</v>
      </c>
      <c r="H106" s="10">
        <v>5</v>
      </c>
      <c r="I106" s="1" t="s">
        <v>1723</v>
      </c>
      <c r="J106" s="2">
        <v>69.992000000000004</v>
      </c>
      <c r="K106" s="9" t="s">
        <v>1724</v>
      </c>
      <c r="L106" s="10">
        <v>4</v>
      </c>
      <c r="M106" s="30" t="s">
        <v>1423</v>
      </c>
      <c r="N106" s="2">
        <v>59.058</v>
      </c>
      <c r="O106" s="9" t="s">
        <v>1725</v>
      </c>
      <c r="P106" s="10">
        <v>5</v>
      </c>
      <c r="Q106" s="30" t="s">
        <v>1726</v>
      </c>
      <c r="R106" s="1">
        <v>52.975999999999999</v>
      </c>
      <c r="S106" s="31" t="s">
        <v>490</v>
      </c>
      <c r="T106" s="10">
        <v>3</v>
      </c>
      <c r="U106" s="30" t="s">
        <v>1723</v>
      </c>
      <c r="V106" s="1">
        <v>209.57499999999999</v>
      </c>
      <c r="W106" s="9" t="s">
        <v>1727</v>
      </c>
      <c r="X106" s="10">
        <v>5</v>
      </c>
      <c r="Y106" s="30" t="s">
        <v>1728</v>
      </c>
      <c r="Z106" s="2">
        <v>136.30199999999999</v>
      </c>
      <c r="AA106" s="31" t="s">
        <v>1729</v>
      </c>
      <c r="AB106" s="10">
        <v>5</v>
      </c>
      <c r="AC106" s="1" t="s">
        <v>1423</v>
      </c>
      <c r="AD106" s="2">
        <v>89.149000000000001</v>
      </c>
      <c r="AE106" s="41" t="s">
        <v>1730</v>
      </c>
      <c r="AF106" s="10">
        <v>1</v>
      </c>
      <c r="AG106" s="30" t="s">
        <v>1423</v>
      </c>
      <c r="AH106" s="1">
        <v>82.994</v>
      </c>
      <c r="AI106" s="31" t="s">
        <v>1368</v>
      </c>
      <c r="AJ106" s="10">
        <v>5</v>
      </c>
      <c r="AK106" s="30" t="s">
        <v>1731</v>
      </c>
      <c r="AL106" s="2">
        <v>158.90799999999999</v>
      </c>
      <c r="AM106" s="9" t="s">
        <v>1732</v>
      </c>
      <c r="AN106" s="10">
        <v>5</v>
      </c>
      <c r="AO106" s="1" t="s">
        <v>1733</v>
      </c>
      <c r="AP106" s="2">
        <v>144.267</v>
      </c>
      <c r="AQ106" s="9" t="s">
        <v>1734</v>
      </c>
      <c r="AR106" s="10">
        <v>4</v>
      </c>
      <c r="AS106" s="1" t="s">
        <v>1735</v>
      </c>
      <c r="AT106" s="2">
        <v>140.386</v>
      </c>
      <c r="AU106" s="9" t="s">
        <v>1736</v>
      </c>
      <c r="AV106" s="10">
        <v>5</v>
      </c>
      <c r="AW106" s="30" t="s">
        <v>1726</v>
      </c>
    </row>
    <row r="107" spans="1:50" ht="80" x14ac:dyDescent="0.2">
      <c r="A107" s="2">
        <v>99</v>
      </c>
      <c r="B107" s="2" t="s">
        <v>1861</v>
      </c>
      <c r="C107" s="2">
        <v>7</v>
      </c>
      <c r="D107" s="2">
        <v>2</v>
      </c>
      <c r="E107" s="1" t="s">
        <v>278</v>
      </c>
      <c r="F107" s="2">
        <v>130.22900000000001</v>
      </c>
      <c r="G107" s="9" t="s">
        <v>1819</v>
      </c>
      <c r="H107" s="10">
        <v>5</v>
      </c>
      <c r="I107" s="1" t="s">
        <v>1723</v>
      </c>
      <c r="J107" s="2">
        <v>188.87899999999999</v>
      </c>
      <c r="K107" s="9" t="s">
        <v>1820</v>
      </c>
      <c r="L107" s="10">
        <v>4</v>
      </c>
      <c r="M107" s="30" t="s">
        <v>1423</v>
      </c>
      <c r="N107" s="2">
        <v>135.41900000000001</v>
      </c>
      <c r="O107" s="9" t="s">
        <v>1821</v>
      </c>
      <c r="P107" s="10">
        <v>5</v>
      </c>
      <c r="Q107" s="30" t="s">
        <v>1726</v>
      </c>
      <c r="R107" s="1">
        <v>287.56799999999998</v>
      </c>
      <c r="S107" s="31" t="s">
        <v>1822</v>
      </c>
      <c r="T107" s="10">
        <v>3</v>
      </c>
      <c r="U107" s="30" t="s">
        <v>1723</v>
      </c>
      <c r="V107" s="1">
        <v>264.14299999999997</v>
      </c>
      <c r="W107" s="9" t="s">
        <v>1823</v>
      </c>
      <c r="X107" s="10">
        <v>5</v>
      </c>
      <c r="Y107" s="30" t="s">
        <v>1423</v>
      </c>
      <c r="Z107" s="2">
        <v>382.77100000000002</v>
      </c>
      <c r="AA107" s="31" t="s">
        <v>1824</v>
      </c>
      <c r="AB107" s="10">
        <v>5</v>
      </c>
      <c r="AC107" s="1" t="s">
        <v>1723</v>
      </c>
      <c r="AD107" s="2">
        <v>223.76900000000001</v>
      </c>
      <c r="AE107" s="41" t="s">
        <v>1825</v>
      </c>
      <c r="AF107" s="10">
        <v>5</v>
      </c>
      <c r="AG107" s="30" t="s">
        <v>1813</v>
      </c>
      <c r="AH107" s="1">
        <v>167.14</v>
      </c>
      <c r="AI107" s="31" t="s">
        <v>1826</v>
      </c>
      <c r="AJ107" s="10">
        <v>5</v>
      </c>
      <c r="AK107" s="30" t="s">
        <v>1827</v>
      </c>
      <c r="AL107" s="2">
        <v>127.297</v>
      </c>
      <c r="AM107" s="9" t="s">
        <v>1828</v>
      </c>
      <c r="AN107" s="10">
        <v>5</v>
      </c>
      <c r="AO107" s="1" t="s">
        <v>1423</v>
      </c>
      <c r="AP107" s="2">
        <v>83.379000000000005</v>
      </c>
      <c r="AQ107" s="9" t="s">
        <v>1829</v>
      </c>
      <c r="AR107" s="10">
        <v>5</v>
      </c>
      <c r="AS107" s="1" t="s">
        <v>1723</v>
      </c>
      <c r="AT107" s="2">
        <v>175.42500000000001</v>
      </c>
      <c r="AU107" s="9" t="s">
        <v>1830</v>
      </c>
      <c r="AV107" s="10">
        <v>5</v>
      </c>
      <c r="AW107" s="30" t="s">
        <v>1423</v>
      </c>
    </row>
    <row r="108" spans="1:50" ht="32" x14ac:dyDescent="0.2">
      <c r="A108" s="2">
        <v>100</v>
      </c>
      <c r="B108" s="2" t="s">
        <v>1861</v>
      </c>
      <c r="C108" s="2">
        <v>8</v>
      </c>
      <c r="D108" s="2">
        <v>4</v>
      </c>
      <c r="E108" s="1" t="s">
        <v>278</v>
      </c>
      <c r="F108" s="2">
        <v>284.94600000000003</v>
      </c>
      <c r="G108" s="9" t="s">
        <v>1831</v>
      </c>
      <c r="H108" s="10">
        <v>5</v>
      </c>
      <c r="I108" s="1" t="s">
        <v>1653</v>
      </c>
      <c r="J108" s="2">
        <v>22.856999999999999</v>
      </c>
      <c r="K108" s="9" t="s">
        <v>1832</v>
      </c>
      <c r="L108" s="10">
        <v>2</v>
      </c>
      <c r="M108" s="30" t="s">
        <v>1653</v>
      </c>
      <c r="N108" s="2">
        <v>92.468999999999994</v>
      </c>
      <c r="O108" s="9" t="s">
        <v>1833</v>
      </c>
      <c r="P108" s="10">
        <v>5</v>
      </c>
      <c r="Q108" s="30" t="s">
        <v>956</v>
      </c>
      <c r="R108" s="1">
        <v>111.15900000000001</v>
      </c>
      <c r="S108" s="31" t="s">
        <v>1834</v>
      </c>
      <c r="T108" s="10">
        <v>3</v>
      </c>
      <c r="U108" s="30" t="s">
        <v>1835</v>
      </c>
      <c r="V108" s="1">
        <v>50.36</v>
      </c>
      <c r="W108" s="9" t="s">
        <v>1836</v>
      </c>
      <c r="X108" s="10">
        <v>5</v>
      </c>
      <c r="Y108" s="30" t="s">
        <v>1653</v>
      </c>
      <c r="Z108" s="2">
        <v>75.855000000000004</v>
      </c>
      <c r="AA108" s="31" t="s">
        <v>1837</v>
      </c>
      <c r="AB108" s="10">
        <v>3</v>
      </c>
      <c r="AC108" s="1" t="s">
        <v>1653</v>
      </c>
      <c r="AD108" s="2">
        <v>18.266999999999999</v>
      </c>
      <c r="AE108" s="41" t="s">
        <v>1838</v>
      </c>
      <c r="AF108" s="10">
        <v>5</v>
      </c>
      <c r="AG108" s="30" t="s">
        <v>1653</v>
      </c>
      <c r="AH108" s="1">
        <v>17.129000000000001</v>
      </c>
      <c r="AI108" s="31" t="s">
        <v>1839</v>
      </c>
      <c r="AJ108" s="10">
        <v>3</v>
      </c>
      <c r="AK108" s="30" t="s">
        <v>1653</v>
      </c>
      <c r="AL108" s="2">
        <v>16.18</v>
      </c>
      <c r="AM108" s="9" t="s">
        <v>1840</v>
      </c>
      <c r="AN108" s="10">
        <v>4</v>
      </c>
      <c r="AO108" s="1" t="s">
        <v>1653</v>
      </c>
      <c r="AP108" s="2">
        <v>31.135999999999999</v>
      </c>
      <c r="AQ108" s="9" t="s">
        <v>1841</v>
      </c>
      <c r="AR108" s="10">
        <v>2</v>
      </c>
      <c r="AS108" s="1" t="s">
        <v>1653</v>
      </c>
      <c r="AT108" s="2">
        <v>39.860999999999997</v>
      </c>
      <c r="AU108" s="9" t="s">
        <v>1842</v>
      </c>
      <c r="AV108" s="10">
        <v>3</v>
      </c>
      <c r="AW108" s="30" t="s">
        <v>1653</v>
      </c>
    </row>
    <row r="109" spans="1:50" ht="80" x14ac:dyDescent="0.2">
      <c r="A109" s="2">
        <v>101</v>
      </c>
      <c r="B109" s="2" t="s">
        <v>765</v>
      </c>
      <c r="C109" s="2">
        <v>14</v>
      </c>
      <c r="D109" s="2">
        <f>'Original data'!A10</f>
        <v>6</v>
      </c>
      <c r="E109" s="1" t="str">
        <f>'Original data'!S10</f>
        <v>PC</v>
      </c>
      <c r="F109" s="2">
        <f>'Original data'!AA10</f>
        <v>375.76799999999997</v>
      </c>
      <c r="G109" s="9" t="str">
        <f>'Original data'!AE10</f>
        <v>El punto de venta, por orden del vendedor.</v>
      </c>
      <c r="H109" s="10">
        <v>3</v>
      </c>
      <c r="I109" s="1" t="str">
        <f>'Original data'!AF10</f>
        <v>especificaciones de caso</v>
      </c>
      <c r="J109" s="2">
        <f>'Original data'!AI10</f>
        <v>366.08499999999998</v>
      </c>
      <c r="K109" s="9" t="str">
        <f>'Original data'!AK10</f>
        <v>se imprime recibo, y se envia señal al inventario</v>
      </c>
      <c r="L109" s="10">
        <v>2</v>
      </c>
      <c r="M109" s="30" t="str">
        <f>'Original data'!AL10</f>
        <v>en ambos documentos</v>
      </c>
      <c r="N109" s="2">
        <f>'Original data'!AO10</f>
        <v>143.08000000000001</v>
      </c>
      <c r="O109" s="9" t="str">
        <f>'Original data'!AQ10</f>
        <v>Por medio del codigo de barras, mostrando el nombre y el precio</v>
      </c>
      <c r="P109" s="10">
        <v>5</v>
      </c>
      <c r="Q109" s="1" t="str">
        <f>'Original data'!AR10</f>
        <v>en el documento sistema punto de venta</v>
      </c>
      <c r="R109" s="2">
        <f>'Original data'!AU10</f>
        <v>101.68899999999999</v>
      </c>
      <c r="S109" s="9" t="str">
        <f>'Original data'!AX10</f>
        <v>Cliente, el sistema de inventario, el cajero, catalogo, autorizacion de pagos</v>
      </c>
      <c r="T109" s="10">
        <v>1</v>
      </c>
      <c r="U109" s="1" t="str">
        <f>'Original data'!AY10</f>
        <v>en el documento de especificacion de caso de uso</v>
      </c>
      <c r="V109" s="2">
        <f>'Original data'!BB10</f>
        <v>207.749</v>
      </c>
      <c r="W109" s="9" t="str">
        <f>'Original data'!BD10</f>
        <v>cuando el cliente paga y si es el caso de ser por tarjeta espererar la autorizacion del pago, ademas de enviar la actualizacion al sistrema de inventario</v>
      </c>
      <c r="X109" s="10">
        <v>4</v>
      </c>
      <c r="Y109" s="1" t="str">
        <f>'Original data'!BE10</f>
        <v>documento de especificacion de caso de uso</v>
      </c>
      <c r="Z109" s="2">
        <f>'Original data'!BH10</f>
        <v>222.65100000000001</v>
      </c>
      <c r="AA109" s="9" t="str">
        <f>'Original data'!BJ10</f>
        <v>El cajero inicia una nueva venta</v>
      </c>
      <c r="AB109" s="10">
        <v>1</v>
      </c>
      <c r="AC109" s="1" t="str">
        <f>'Original data'!BK10</f>
        <v>NINGUNO</v>
      </c>
      <c r="AD109" s="2">
        <f>'Original data'!BN10</f>
        <v>250.501</v>
      </c>
      <c r="AE109" s="9" t="str">
        <f>'Original data'!BP10</f>
        <v>Si punto de venta es igual a caja, entonces el sistema inicia una nueva venta, y empieza leyendo el codigo de barras de los productos que quiero comprar</v>
      </c>
      <c r="AF109" s="10">
        <v>5</v>
      </c>
      <c r="AG109" s="1" t="str">
        <f>'Original data'!BQ10</f>
        <v>Documento caso de estudio y en especificaciones tambien</v>
      </c>
      <c r="AH109" s="2">
        <f>'Original data'!BT10</f>
        <v>215.73500000000001</v>
      </c>
      <c r="AI109" s="9" t="str">
        <f>'Original data'!BW10</f>
        <v>El cajero ingresa el valor con el que se pagó y el sistema muestra el valor a devolver segun sea el caso, abre la caja de efectivo , el cajero entrega las devueltas. y despues imprime el recibo y envia señal al sistema de inventarios</v>
      </c>
      <c r="AJ109" s="10">
        <v>5</v>
      </c>
      <c r="AK109" s="1" t="str">
        <f>'Original data'!BX10</f>
        <v>especificaciones del caso</v>
      </c>
      <c r="AL109" s="2">
        <f>'Original data'!CA10</f>
        <v>193.68799999999999</v>
      </c>
      <c r="AM109" s="9" t="str">
        <f>'Original data'!CE10</f>
        <v>Forma alternativa de pagar o cancelar la venta e imprime el cupon de descuento</v>
      </c>
      <c r="AN109" s="10">
        <v>3</v>
      </c>
      <c r="AO109" s="1" t="str">
        <f>'Original data'!CF10</f>
        <v>especificaciones de caso</v>
      </c>
      <c r="AP109" s="2">
        <f>'Original data'!CI10</f>
        <v>182.06</v>
      </c>
      <c r="AQ109" s="35" t="str">
        <f>'Original data'!CL10</f>
        <v>El sistema da el valor a devolver y abre el cajon del efectivo</v>
      </c>
      <c r="AR109" s="10">
        <v>5</v>
      </c>
      <c r="AS109" s="1" t="str">
        <f>'Original data'!CM10</f>
        <v>documento caso de estudio</v>
      </c>
      <c r="AT109" s="2">
        <f>'Original data'!CP10</f>
        <v>85.188000000000002</v>
      </c>
      <c r="AU109" s="9" t="str">
        <f>'Original data'!CS10</f>
        <v>Si</v>
      </c>
      <c r="AV109" s="10">
        <v>2</v>
      </c>
      <c r="AW109" s="1" t="str">
        <f>'Original data'!CU10</f>
        <v>docuemento caso de estudio</v>
      </c>
    </row>
    <row r="110" spans="1:50" ht="112" x14ac:dyDescent="0.2">
      <c r="A110" s="2">
        <v>102</v>
      </c>
      <c r="B110" s="2" t="s">
        <v>765</v>
      </c>
      <c r="C110" s="2">
        <v>15</v>
      </c>
      <c r="D110" s="2">
        <f>'Original data'!A17</f>
        <v>13</v>
      </c>
      <c r="E110" s="1" t="str">
        <f>'Original data'!S17</f>
        <v>PC</v>
      </c>
      <c r="F110" s="2">
        <f>'Original data'!AA17</f>
        <v>498.83</v>
      </c>
      <c r="G110" s="9" t="str">
        <f>'Original data'!AE17</f>
        <v>El sistema esta configurado para que luego del pago genere el recibo con los impuestos calculados automáticamente.</v>
      </c>
      <c r="H110" s="10">
        <v>5</v>
      </c>
      <c r="I110" s="1" t="str">
        <f>'Original data'!AF17</f>
        <v>En el diagrama de casos de uso, aunque no esta específica la respuesta como tal.</v>
      </c>
      <c r="J110" s="2">
        <f>'Original data'!AI17</f>
        <v>188.72200000000001</v>
      </c>
      <c r="K110" s="9" t="str">
        <f>'Original data'!AK17</f>
        <v>El cajero registra el valor recibido en efectivo, el sistema muestra el valor a devolver y abre el cajón con efectivo. Calcula los impuestos y actualiza la contabilidad.</v>
      </c>
      <c r="L110" s="10">
        <v>1</v>
      </c>
      <c r="M110" s="30" t="str">
        <f>'Original data'!AL17</f>
        <v>Diagrama de Casos de Uso.</v>
      </c>
      <c r="N110" s="2">
        <f>'Original data'!AO17</f>
        <v>51.619</v>
      </c>
      <c r="O110" s="9" t="str">
        <f>'Original data'!AQ17</f>
        <v>Leyendo el código de barras del artículo.  El sistema reconoce el nombre y el valor de cada artículo.</v>
      </c>
      <c r="P110" s="10">
        <v>5</v>
      </c>
      <c r="Q110" s="1" t="str">
        <f>'Original data'!AR17</f>
        <v>Caso de estudio.</v>
      </c>
      <c r="R110" s="2">
        <f>'Original data'!AU17</f>
        <v>156.85300000000001</v>
      </c>
      <c r="S110" s="9" t="str">
        <f>'Original data'!AX17</f>
        <v>Cajeros del punto de venta</v>
      </c>
      <c r="T110" s="10">
        <v>2</v>
      </c>
      <c r="U110" s="1" t="str">
        <f>'Original data'!AY17</f>
        <v>Diagrama de casos de uso.</v>
      </c>
      <c r="V110" s="2">
        <f>'Original data'!BB17</f>
        <v>172.92500000000001</v>
      </c>
      <c r="W110" s="9" t="str">
        <f>'Original data'!BD17</f>
        <v>Se ha totalizado una compra. Que se haya confirmado el pago, y se haya hecho el descuento de inventario en el stock.</v>
      </c>
      <c r="X110" s="10">
        <v>3</v>
      </c>
      <c r="Y110" s="1" t="str">
        <f>'Original data'!BE17</f>
        <v>Casos de uso.</v>
      </c>
      <c r="Z110" s="2">
        <f>'Original data'!BH17</f>
        <v>196.32900000000001</v>
      </c>
      <c r="AA110" s="9" t="str">
        <f>'Original data'!BJ17</f>
        <v>Registrar el pago y luego de que el sistema calcula las vueltas y se hace toda la transacción, es decir, calcula impuestos y actualiza contabilidad le entrega el cambio al cliente.</v>
      </c>
      <c r="AB110" s="10">
        <v>2</v>
      </c>
      <c r="AC110" s="1" t="str">
        <f>'Original data'!BK17</f>
        <v>Casos de uso.</v>
      </c>
      <c r="AD110" s="2">
        <f>'Original data'!BN17</f>
        <v>112.395</v>
      </c>
      <c r="AE110" s="9" t="str">
        <f>'Original data'!BP17</f>
        <v>El cajero inicia una nueva venta. El cajero ingresa el identificador el artículo. El sistema recupera la información del artículo desde el sistema del catálogo, registra la venta del artículo y presenta la descripción del artículo, precio y el total de la cuenta hasta el momento. El escenario 3 continúa hasta que el cliente indica que ha terminado El sistema calcula y presenta el precio total El cajero informa al cliente total y le solicita el pago El cliente paga El sistema de PdV usa Pagar con efectivo o Pagar con tarjeta de crédito El sistema registra la venta completada y envía la información al sistema externo de Inventario para actualizar el stock. El sistema de PdV imprime el recibo usando Imprimir recibo El cliente se va con el recibo y los bienes.</v>
      </c>
      <c r="AF110" s="10">
        <v>3</v>
      </c>
      <c r="AG110" s="1" t="str">
        <f>'Original data'!BQ17</f>
        <v>Casos de uso</v>
      </c>
      <c r="AH110" s="2">
        <f>'Original data'!BT17</f>
        <v>58.898000000000003</v>
      </c>
      <c r="AI110" s="9" t="str">
        <f>'Original data'!BW17</f>
        <v>El cajero registra el valor del efectivo en el sistema. El sistema calcula el valor a devolver. El sistema abre la caja de efectivo. El cajero entrega al cliente su cambio.</v>
      </c>
      <c r="AJ110" s="10">
        <v>5</v>
      </c>
      <c r="AK110" s="1" t="str">
        <f>'Original data'!BX17</f>
        <v>Casos de uso</v>
      </c>
      <c r="AL110" s="2">
        <f>'Original data'!CA17</f>
        <v>156.18799999999999</v>
      </c>
      <c r="AM110" s="9" t="str">
        <f>'Original data'!CE17</f>
        <v>1. El cajeron informa al cliente la falta de comunicación.</v>
      </c>
      <c r="AN110" s="10">
        <v>5</v>
      </c>
      <c r="AO110" s="1" t="str">
        <f>'Original data'!CF17</f>
        <v>Casos de uso.</v>
      </c>
      <c r="AP110" s="2">
        <f>'Original data'!CI17</f>
        <v>66.385000000000005</v>
      </c>
      <c r="AQ110" s="35" t="str">
        <f>'Original data'!CL17</f>
        <v>1. El cajero registra el valor del efectivo en el sistema. 2. El sistema calcula el valor a devolver. 3. El sistema abre la caja de efectivo. 4. El cajero entrega al cliente su cambio.</v>
      </c>
      <c r="AR110" s="10">
        <v>5</v>
      </c>
      <c r="AS110" s="1" t="str">
        <f>'Original data'!CM17</f>
        <v>Casos de uso.</v>
      </c>
      <c r="AT110" s="2">
        <f>'Original data'!CP17</f>
        <v>260.33100000000002</v>
      </c>
      <c r="AU110" s="9" t="str">
        <f>'Original data'!CT17</f>
        <v>El cajero envía una solicitud de descuento e ingresa la identificación del cliente, luego el sistema presenta un total de descuento basado en las reglas de descuento</v>
      </c>
      <c r="AV110" s="10">
        <v>5</v>
      </c>
      <c r="AW110" s="1" t="str">
        <f>'Original data'!CU17</f>
        <v>Descripcion del caso de estudio.</v>
      </c>
    </row>
    <row r="111" spans="1:50" ht="80" x14ac:dyDescent="0.2">
      <c r="A111" s="2">
        <v>103</v>
      </c>
      <c r="B111" s="2" t="s">
        <v>765</v>
      </c>
      <c r="C111" s="2">
        <v>16</v>
      </c>
      <c r="D111" s="2">
        <f>'Original data'!A18</f>
        <v>14</v>
      </c>
      <c r="E111" s="1" t="str">
        <f>'Original data'!S18</f>
        <v>PC</v>
      </c>
      <c r="F111" s="2">
        <f>'Original data'!AA18</f>
        <v>193.584</v>
      </c>
      <c r="G111" s="9" t="str">
        <f>'Original data'!AE18</f>
        <v>El sistema genera la factura</v>
      </c>
      <c r="H111" s="10">
        <v>5</v>
      </c>
      <c r="I111" s="1" t="str">
        <f>'Original data'!AF18</f>
        <v>Diagrama de casos de uso</v>
      </c>
      <c r="J111" s="2">
        <f>'Original data'!AI18</f>
        <v>102.051</v>
      </c>
      <c r="K111" s="9" t="str">
        <f>'Original data'!AK18</f>
        <v>Una vez el pago se realice exitosamente, este se registra. En caso de ser en efectivo se entrega el cambio al cliente.</v>
      </c>
      <c r="L111" s="10">
        <v>1</v>
      </c>
      <c r="M111" s="30" t="str">
        <f>'Original data'!AL18</f>
        <v>Especificaciones del caso de uso</v>
      </c>
      <c r="N111" s="2">
        <f>'Original data'!AO18</f>
        <v>81.069999999999993</v>
      </c>
      <c r="O111" s="9" t="str">
        <f>'Original data'!AQ18</f>
        <v>Por medio del código de barras del producto y del lector de códigos de barras, se identifica qué artículo es el que se va a comprar</v>
      </c>
      <c r="P111" s="10">
        <v>5</v>
      </c>
      <c r="Q111" s="1" t="str">
        <f>'Original data'!AR18</f>
        <v>Caso de estudio</v>
      </c>
      <c r="R111" s="2">
        <f>'Original data'!AU18</f>
        <v>67.061999999999998</v>
      </c>
      <c r="S111" s="9" t="str">
        <f>'Original data'!AX18</f>
        <v>Cajeros del punto de venta al que pertenece el sistema</v>
      </c>
      <c r="T111" s="10">
        <v>2</v>
      </c>
      <c r="U111" s="1" t="str">
        <f>'Original data'!AY18</f>
        <v>Caso de estudio</v>
      </c>
      <c r="V111" s="2">
        <f>'Original data'!BB18</f>
        <v>191.126</v>
      </c>
      <c r="W111" s="9" t="str">
        <f>'Original data'!BD18</f>
        <v>Cuando la transacción y el pago se hayan realizado exitosamente</v>
      </c>
      <c r="X111" s="10">
        <v>3</v>
      </c>
      <c r="Y111" s="1" t="str">
        <f>'Original data'!BE18</f>
        <v>Caso de Estudio</v>
      </c>
      <c r="Z111" s="2">
        <f>'Original data'!BH18</f>
        <v>263.15499999999997</v>
      </c>
      <c r="AA111" s="9" t="str">
        <f>'Original data'!BJ18</f>
        <v>Si el pago se hizo en efectivo, el cajero ingresa el monto que entregó el cliente y le entrega a este el cambio que el sistema muestra. Luego, procede a imprimir la factura que genera el sistema.  Si el pago se hizo con tarjeta y fue exitoso, simplemente procede a imprimir la factura.</v>
      </c>
      <c r="AB111" s="10">
        <v>5</v>
      </c>
      <c r="AC111" s="1" t="str">
        <f>'Original data'!BK18</f>
        <v>Especificaciones de casos de uso</v>
      </c>
      <c r="AD111" s="2">
        <f>'Original data'!BN18</f>
        <v>164.41800000000001</v>
      </c>
      <c r="AE111" s="9" t="str">
        <f>'Original data'!BP18</f>
        <v>Cuando me acerco al punto de venta, un cajero me atiende, recibe los artículos que llevo y los hace pasar por un identificador de códigos de barra para que el sistema los reconozca y proceda a calcular el precio total de mi compra</v>
      </c>
      <c r="AF111" s="10">
        <v>1</v>
      </c>
      <c r="AG111" s="1" t="str">
        <f>'Original data'!BQ18</f>
        <v>Caso de estudio</v>
      </c>
      <c r="AH111" s="2">
        <f>'Original data'!BT18</f>
        <v>126.46299999999999</v>
      </c>
      <c r="AI111" s="9" t="str">
        <f>'Original data'!BW18</f>
        <v>1. El cajero registra el valor del efectivo 2. El sistema calcula el valor a devolver 3. El sistema abre la caja 4. El cajero entrega el cambio al cliente</v>
      </c>
      <c r="AJ111" s="10">
        <v>5</v>
      </c>
      <c r="AK111" s="1" t="str">
        <f>'Original data'!BX18</f>
        <v>Especificación de casos de uso</v>
      </c>
      <c r="AL111" s="2">
        <f>'Original data'!CA18</f>
        <v>140.899</v>
      </c>
      <c r="AM111" s="9" t="str">
        <f>'Original data'!CE18</f>
        <v>El cajero informa al cliente la falta de comunicación: 1. El cliente paga en efectivo 2. El cliente cancela la compra</v>
      </c>
      <c r="AN111" s="10">
        <v>5</v>
      </c>
      <c r="AO111" s="1" t="str">
        <f>'Original data'!CF18</f>
        <v>Tabla de especificación del pago con tarjeta (Extensiones de los escenarios)</v>
      </c>
      <c r="AP111" s="2">
        <f>'Original data'!CI18</f>
        <v>119.03100000000001</v>
      </c>
      <c r="AQ111" s="35" t="str">
        <f>'Original data'!CL18</f>
        <v>Cuando hay cambio, el sistema arroja el monto a devolver y el cajero reacciona sacando dicho monto de la caja y entregándoselo al cliente</v>
      </c>
      <c r="AR111" s="10">
        <v>4</v>
      </c>
      <c r="AS111" s="1" t="str">
        <f>'Original data'!CM18</f>
        <v>Caso de Estudio y Especificación de casos de uso</v>
      </c>
      <c r="AT111" s="2">
        <f>'Original data'!CP18</f>
        <v>155.18799999999999</v>
      </c>
      <c r="AU111" s="9" t="str">
        <f>'Original data'!CT18</f>
        <v>El cliente entrega el cupón al cajero, el cajero. El cajero ingresa el número de identificación del cliente para iniciar una solicitud de descuento. Este se realiza sobre el monto total de la compra, dependiendo de las reglas de descuentos.</v>
      </c>
      <c r="AV111" s="10">
        <v>5</v>
      </c>
      <c r="AW111" s="1" t="str">
        <f>'Original data'!CU18</f>
        <v>Caso de estudio</v>
      </c>
    </row>
    <row r="112" spans="1:50" ht="48" x14ac:dyDescent="0.2">
      <c r="A112" s="2">
        <v>104</v>
      </c>
      <c r="B112" s="2" t="s">
        <v>766</v>
      </c>
      <c r="C112" s="2">
        <v>16</v>
      </c>
      <c r="D112" s="2">
        <v>3</v>
      </c>
      <c r="E112" s="1" t="s">
        <v>844</v>
      </c>
      <c r="F112" s="2">
        <v>51.554000000000002</v>
      </c>
      <c r="G112" s="9" t="s">
        <v>845</v>
      </c>
      <c r="H112" s="10">
        <v>5</v>
      </c>
      <c r="I112" s="2" t="s">
        <v>846</v>
      </c>
      <c r="J112" s="2">
        <v>109.60899999999999</v>
      </c>
      <c r="K112" s="9" t="s">
        <v>847</v>
      </c>
      <c r="L112" s="10">
        <v>1</v>
      </c>
      <c r="M112" s="30" t="s">
        <v>848</v>
      </c>
      <c r="N112" s="2">
        <v>25.035</v>
      </c>
      <c r="O112" s="9" t="s">
        <v>849</v>
      </c>
      <c r="P112" s="10">
        <v>5</v>
      </c>
      <c r="Q112" s="1" t="s">
        <v>850</v>
      </c>
      <c r="R112" s="2">
        <v>21.183</v>
      </c>
      <c r="S112" s="31">
        <v>0</v>
      </c>
      <c r="T112" s="10">
        <v>1</v>
      </c>
      <c r="U112" s="1" t="s">
        <v>291</v>
      </c>
      <c r="V112" s="2">
        <v>58.527000000000001</v>
      </c>
      <c r="W112" s="9" t="s">
        <v>851</v>
      </c>
      <c r="X112" s="10">
        <v>1</v>
      </c>
      <c r="Y112" s="2" t="s">
        <v>852</v>
      </c>
      <c r="Z112" s="2">
        <v>47.540999999999997</v>
      </c>
      <c r="AA112" s="31" t="s">
        <v>853</v>
      </c>
      <c r="AB112" s="10">
        <v>2</v>
      </c>
      <c r="AC112" s="1" t="s">
        <v>854</v>
      </c>
      <c r="AD112" s="2">
        <v>131.49100000000001</v>
      </c>
      <c r="AE112" s="9" t="s">
        <v>855</v>
      </c>
      <c r="AF112" s="10">
        <v>1</v>
      </c>
      <c r="AG112" s="30" t="s">
        <v>856</v>
      </c>
      <c r="AH112" s="1">
        <v>54.805</v>
      </c>
      <c r="AI112" s="9" t="s">
        <v>857</v>
      </c>
      <c r="AJ112" s="10">
        <v>5</v>
      </c>
      <c r="AK112" s="30" t="s">
        <v>858</v>
      </c>
      <c r="AL112" s="2">
        <v>100.85899999999999</v>
      </c>
      <c r="AM112" s="31" t="s">
        <v>859</v>
      </c>
      <c r="AN112" s="10">
        <v>4</v>
      </c>
      <c r="AO112" s="1" t="s">
        <v>302</v>
      </c>
      <c r="AP112" s="2">
        <v>94.096999999999994</v>
      </c>
      <c r="AQ112" s="38" t="s">
        <v>860</v>
      </c>
      <c r="AR112" s="10">
        <v>4</v>
      </c>
      <c r="AS112" s="1" t="s">
        <v>302</v>
      </c>
      <c r="AT112" s="2">
        <v>40.444000000000003</v>
      </c>
      <c r="AU112" s="9" t="s">
        <v>861</v>
      </c>
      <c r="AV112" s="10">
        <v>4</v>
      </c>
      <c r="AW112" s="30" t="s">
        <v>862</v>
      </c>
    </row>
    <row r="113" spans="1:49" ht="32" x14ac:dyDescent="0.2">
      <c r="A113" s="2">
        <v>105</v>
      </c>
      <c r="B113" s="2" t="s">
        <v>766</v>
      </c>
      <c r="C113" s="2">
        <v>17</v>
      </c>
      <c r="D113" s="2">
        <v>10</v>
      </c>
      <c r="E113" s="1" t="s">
        <v>385</v>
      </c>
      <c r="F113" s="2">
        <v>274.09100000000001</v>
      </c>
      <c r="G113" s="9" t="s">
        <v>399</v>
      </c>
      <c r="H113" s="10">
        <v>1</v>
      </c>
      <c r="I113" s="2" t="s">
        <v>399</v>
      </c>
      <c r="J113" s="2">
        <v>174.49799999999999</v>
      </c>
      <c r="K113" s="9" t="s">
        <v>863</v>
      </c>
      <c r="L113" s="10">
        <v>1</v>
      </c>
      <c r="M113" s="30" t="s">
        <v>864</v>
      </c>
      <c r="N113" s="2">
        <v>48.585999999999999</v>
      </c>
      <c r="O113" s="9" t="s">
        <v>865</v>
      </c>
      <c r="P113" s="10">
        <v>5</v>
      </c>
      <c r="Q113" s="1" t="s">
        <v>291</v>
      </c>
      <c r="R113" s="2">
        <v>88.283000000000001</v>
      </c>
      <c r="S113" s="31" t="s">
        <v>866</v>
      </c>
      <c r="T113" s="10">
        <v>1</v>
      </c>
      <c r="U113" s="1" t="s">
        <v>867</v>
      </c>
      <c r="V113" s="2">
        <v>135.113</v>
      </c>
      <c r="W113" s="9" t="s">
        <v>399</v>
      </c>
      <c r="X113" s="10">
        <v>1</v>
      </c>
      <c r="Y113" s="2" t="s">
        <v>399</v>
      </c>
      <c r="Z113" s="2">
        <v>99.745999999999995</v>
      </c>
      <c r="AA113" s="31" t="s">
        <v>868</v>
      </c>
      <c r="AB113" s="10">
        <v>2</v>
      </c>
      <c r="AC113" s="1" t="s">
        <v>867</v>
      </c>
      <c r="AD113" s="2">
        <v>76.738</v>
      </c>
      <c r="AE113" s="9" t="s">
        <v>869</v>
      </c>
      <c r="AF113" s="10">
        <v>1</v>
      </c>
      <c r="AG113" s="30" t="s">
        <v>291</v>
      </c>
      <c r="AH113" s="1">
        <v>59.151000000000003</v>
      </c>
      <c r="AI113" s="9" t="s">
        <v>870</v>
      </c>
      <c r="AJ113" s="10">
        <v>2</v>
      </c>
      <c r="AK113" s="30" t="s">
        <v>867</v>
      </c>
      <c r="AL113" s="2">
        <v>38.168999999999997</v>
      </c>
      <c r="AM113" s="31" t="s">
        <v>871</v>
      </c>
      <c r="AN113" s="10">
        <v>4</v>
      </c>
      <c r="AO113" s="1" t="s">
        <v>872</v>
      </c>
      <c r="AP113" s="2">
        <v>74.174999999999997</v>
      </c>
      <c r="AQ113" s="38" t="s">
        <v>873</v>
      </c>
      <c r="AR113" s="10">
        <v>5</v>
      </c>
      <c r="AS113" s="1" t="s">
        <v>874</v>
      </c>
      <c r="AT113" s="2">
        <v>94.105000000000004</v>
      </c>
      <c r="AU113" s="9" t="s">
        <v>875</v>
      </c>
      <c r="AV113" s="10">
        <v>1</v>
      </c>
      <c r="AW113" s="30" t="s">
        <v>876</v>
      </c>
    </row>
    <row r="114" spans="1:49" ht="64" x14ac:dyDescent="0.2">
      <c r="A114" s="2">
        <v>106</v>
      </c>
      <c r="B114" s="2" t="s">
        <v>973</v>
      </c>
      <c r="C114" s="2">
        <v>15</v>
      </c>
      <c r="D114" s="2">
        <v>2</v>
      </c>
      <c r="E114" s="1" t="s">
        <v>385</v>
      </c>
      <c r="F114" s="2">
        <v>358.51600000000002</v>
      </c>
      <c r="G114" s="9" t="s">
        <v>986</v>
      </c>
      <c r="H114" s="10">
        <v>5</v>
      </c>
      <c r="I114" s="30" t="s">
        <v>987</v>
      </c>
      <c r="J114" s="2">
        <v>217.995</v>
      </c>
      <c r="K114" s="9" t="s">
        <v>988</v>
      </c>
      <c r="L114" s="10">
        <v>2</v>
      </c>
      <c r="M114" s="30" t="s">
        <v>374</v>
      </c>
      <c r="N114" s="2">
        <v>106.58199999999999</v>
      </c>
      <c r="O114" s="9" t="s">
        <v>996</v>
      </c>
      <c r="P114" s="10">
        <v>5</v>
      </c>
      <c r="Q114" s="1" t="s">
        <v>744</v>
      </c>
      <c r="R114" s="2">
        <v>129.26900000000001</v>
      </c>
      <c r="S114" s="31" t="s">
        <v>1004</v>
      </c>
      <c r="T114" s="10">
        <v>3</v>
      </c>
      <c r="U114" s="1" t="s">
        <v>374</v>
      </c>
      <c r="V114" s="2">
        <v>166.16900000000001</v>
      </c>
      <c r="W114" s="9" t="s">
        <v>1011</v>
      </c>
      <c r="X114" s="10">
        <v>5</v>
      </c>
      <c r="Y114" s="2" t="s">
        <v>741</v>
      </c>
      <c r="Z114" s="2">
        <v>123.729</v>
      </c>
      <c r="AA114" s="31" t="s">
        <v>1017</v>
      </c>
      <c r="AB114" s="10">
        <v>3</v>
      </c>
      <c r="AC114" s="1" t="s">
        <v>1022</v>
      </c>
      <c r="AD114" s="2">
        <v>105.717</v>
      </c>
      <c r="AE114" s="9" t="s">
        <v>1023</v>
      </c>
      <c r="AF114" s="10">
        <v>5</v>
      </c>
      <c r="AG114" s="30" t="s">
        <v>744</v>
      </c>
      <c r="AH114" s="1">
        <v>67.715000000000003</v>
      </c>
      <c r="AI114" s="9" t="s">
        <v>1031</v>
      </c>
      <c r="AJ114" s="10">
        <v>5</v>
      </c>
      <c r="AK114" s="30" t="s">
        <v>1033</v>
      </c>
      <c r="AL114" s="2">
        <v>61.945</v>
      </c>
      <c r="AM114" s="31" t="s">
        <v>1039</v>
      </c>
      <c r="AN114" s="10">
        <v>4</v>
      </c>
      <c r="AO114" s="1" t="s">
        <v>1040</v>
      </c>
      <c r="AP114" s="2">
        <v>52.073999999999998</v>
      </c>
      <c r="AQ114" s="38" t="s">
        <v>1046</v>
      </c>
      <c r="AR114" s="10">
        <v>5</v>
      </c>
      <c r="AS114" s="1" t="s">
        <v>1049</v>
      </c>
      <c r="AT114" s="2">
        <v>37.381</v>
      </c>
      <c r="AU114" s="9" t="s">
        <v>1051</v>
      </c>
      <c r="AV114" s="10">
        <v>2</v>
      </c>
      <c r="AW114" s="30" t="s">
        <v>1049</v>
      </c>
    </row>
    <row r="115" spans="1:49" ht="112" x14ac:dyDescent="0.2">
      <c r="A115" s="2">
        <v>107</v>
      </c>
      <c r="B115" s="2" t="s">
        <v>1269</v>
      </c>
      <c r="C115" s="2">
        <v>16</v>
      </c>
      <c r="D115" s="2">
        <v>4</v>
      </c>
      <c r="E115" s="1" t="s">
        <v>385</v>
      </c>
      <c r="F115" s="2">
        <v>227.70400000000001</v>
      </c>
      <c r="G115" s="9" t="s">
        <v>490</v>
      </c>
      <c r="H115" s="10">
        <v>1</v>
      </c>
      <c r="I115" s="30" t="s">
        <v>1168</v>
      </c>
      <c r="J115" s="2">
        <v>194.71</v>
      </c>
      <c r="K115" s="9" t="s">
        <v>1169</v>
      </c>
      <c r="L115" s="10">
        <v>1</v>
      </c>
      <c r="M115" s="30" t="s">
        <v>1180</v>
      </c>
      <c r="N115" s="2">
        <v>68.12</v>
      </c>
      <c r="O115" s="9" t="s">
        <v>1181</v>
      </c>
      <c r="P115" s="10">
        <v>5</v>
      </c>
      <c r="Q115" s="30" t="s">
        <v>1192</v>
      </c>
      <c r="R115" s="2">
        <v>74.125</v>
      </c>
      <c r="S115" s="31" t="s">
        <v>282</v>
      </c>
      <c r="T115" s="10">
        <v>3</v>
      </c>
      <c r="U115" s="1" t="s">
        <v>1203</v>
      </c>
      <c r="V115" s="2">
        <v>168.904</v>
      </c>
      <c r="W115" s="9" t="s">
        <v>1204</v>
      </c>
      <c r="X115" s="10">
        <v>1</v>
      </c>
      <c r="Y115" s="2" t="s">
        <v>1214</v>
      </c>
      <c r="Z115" s="2">
        <v>109.13800000000001</v>
      </c>
      <c r="AA115" s="31" t="s">
        <v>1215</v>
      </c>
      <c r="AB115" s="10">
        <v>3</v>
      </c>
      <c r="AC115" s="1" t="s">
        <v>1226</v>
      </c>
      <c r="AD115" s="2">
        <v>290.04300000000001</v>
      </c>
      <c r="AE115" s="9" t="s">
        <v>1227</v>
      </c>
      <c r="AF115" s="10">
        <v>1</v>
      </c>
      <c r="AG115" s="30" t="s">
        <v>1214</v>
      </c>
      <c r="AH115" s="1">
        <v>63.822000000000003</v>
      </c>
      <c r="AI115" s="9" t="s">
        <v>1236</v>
      </c>
      <c r="AJ115" s="10">
        <v>1</v>
      </c>
      <c r="AK115" s="30" t="s">
        <v>1246</v>
      </c>
      <c r="AL115" s="2">
        <v>155.995</v>
      </c>
      <c r="AM115" s="31" t="s">
        <v>1247</v>
      </c>
      <c r="AN115" s="10">
        <v>4</v>
      </c>
      <c r="AO115" s="1" t="s">
        <v>1214</v>
      </c>
      <c r="AP115" s="2">
        <v>83.131</v>
      </c>
      <c r="AQ115" s="38" t="s">
        <v>1256</v>
      </c>
      <c r="AR115" s="10">
        <v>5</v>
      </c>
      <c r="AS115" s="1" t="s">
        <v>1246</v>
      </c>
      <c r="AT115" s="2">
        <v>97.581999999999994</v>
      </c>
      <c r="AU115" s="9" t="s">
        <v>1267</v>
      </c>
      <c r="AV115" s="10">
        <v>1</v>
      </c>
      <c r="AW115" s="30" t="s">
        <v>291</v>
      </c>
    </row>
    <row r="116" spans="1:49" ht="112" x14ac:dyDescent="0.2">
      <c r="A116" s="2">
        <v>108</v>
      </c>
      <c r="B116" s="2" t="s">
        <v>1269</v>
      </c>
      <c r="C116" s="2">
        <v>17</v>
      </c>
      <c r="D116" s="2">
        <v>15</v>
      </c>
      <c r="E116" s="1" t="s">
        <v>385</v>
      </c>
      <c r="F116" s="2">
        <v>116.624</v>
      </c>
      <c r="G116" s="9" t="s">
        <v>1158</v>
      </c>
      <c r="H116" s="10">
        <v>5</v>
      </c>
      <c r="I116" s="30" t="s">
        <v>744</v>
      </c>
      <c r="J116" s="2">
        <v>76.236000000000004</v>
      </c>
      <c r="K116" s="9" t="s">
        <v>1170</v>
      </c>
      <c r="L116" s="10">
        <v>2</v>
      </c>
      <c r="M116" s="30" t="s">
        <v>1033</v>
      </c>
      <c r="N116" s="2">
        <v>67.86</v>
      </c>
      <c r="O116" s="9" t="s">
        <v>1182</v>
      </c>
      <c r="P116" s="10">
        <v>5</v>
      </c>
      <c r="Q116" s="30" t="s">
        <v>1193</v>
      </c>
      <c r="R116" s="2">
        <v>110.899</v>
      </c>
      <c r="S116" s="31" t="s">
        <v>1194</v>
      </c>
      <c r="T116" s="10">
        <v>2</v>
      </c>
      <c r="U116" s="1" t="s">
        <v>302</v>
      </c>
      <c r="V116" s="2">
        <v>64.802000000000007</v>
      </c>
      <c r="W116" s="9" t="s">
        <v>1205</v>
      </c>
      <c r="X116" s="10">
        <v>2</v>
      </c>
      <c r="Y116" s="2" t="s">
        <v>302</v>
      </c>
      <c r="Z116" s="2">
        <v>87.253</v>
      </c>
      <c r="AA116" s="31" t="s">
        <v>1216</v>
      </c>
      <c r="AB116" s="10">
        <v>3</v>
      </c>
      <c r="AC116" s="1" t="s">
        <v>302</v>
      </c>
      <c r="AD116" s="2">
        <v>103.348</v>
      </c>
      <c r="AE116" s="9" t="s">
        <v>1228</v>
      </c>
      <c r="AF116" s="10">
        <v>1</v>
      </c>
      <c r="AG116" s="30" t="s">
        <v>302</v>
      </c>
      <c r="AH116" s="1">
        <v>430.09100000000001</v>
      </c>
      <c r="AI116" s="9" t="s">
        <v>1237</v>
      </c>
      <c r="AJ116" s="10">
        <v>5</v>
      </c>
      <c r="AK116" s="30" t="s">
        <v>302</v>
      </c>
      <c r="AL116" s="2">
        <v>92.144999999999996</v>
      </c>
      <c r="AM116" s="31" t="s">
        <v>1248</v>
      </c>
      <c r="AN116" s="10">
        <v>2</v>
      </c>
      <c r="AO116" s="1" t="s">
        <v>286</v>
      </c>
      <c r="AP116" s="2">
        <v>42.499000000000002</v>
      </c>
      <c r="AQ116" s="38" t="s">
        <v>1257</v>
      </c>
      <c r="AR116" s="10">
        <v>5</v>
      </c>
      <c r="AS116" s="1" t="s">
        <v>302</v>
      </c>
      <c r="AT116" s="2">
        <v>32.466000000000001</v>
      </c>
      <c r="AU116" s="9" t="s">
        <v>300</v>
      </c>
      <c r="AV116" s="10">
        <v>1</v>
      </c>
      <c r="AW116" s="30" t="s">
        <v>291</v>
      </c>
    </row>
    <row r="117" spans="1:49" ht="64" x14ac:dyDescent="0.2">
      <c r="A117" s="2">
        <v>109</v>
      </c>
      <c r="B117" s="2" t="s">
        <v>1269</v>
      </c>
      <c r="C117" s="2">
        <v>18</v>
      </c>
      <c r="D117" s="2">
        <v>17</v>
      </c>
      <c r="E117" s="1" t="s">
        <v>385</v>
      </c>
      <c r="F117" s="2">
        <v>82.364000000000004</v>
      </c>
      <c r="G117" s="9" t="s">
        <v>863</v>
      </c>
      <c r="H117" s="10">
        <v>1</v>
      </c>
      <c r="I117" s="30" t="s">
        <v>1171</v>
      </c>
      <c r="J117" s="2">
        <v>61.293999999999997</v>
      </c>
      <c r="K117" s="9" t="s">
        <v>1172</v>
      </c>
      <c r="L117" s="10">
        <v>3</v>
      </c>
      <c r="M117" s="30" t="s">
        <v>1033</v>
      </c>
      <c r="N117" s="2">
        <v>60.329000000000001</v>
      </c>
      <c r="O117" s="9" t="s">
        <v>1183</v>
      </c>
      <c r="P117" s="10">
        <v>5</v>
      </c>
      <c r="Q117" s="30" t="s">
        <v>744</v>
      </c>
      <c r="R117" s="2">
        <v>73.73</v>
      </c>
      <c r="S117" s="31" t="s">
        <v>1195</v>
      </c>
      <c r="T117" s="10">
        <v>5</v>
      </c>
      <c r="U117" s="1" t="s">
        <v>744</v>
      </c>
      <c r="V117" s="2">
        <v>37.366999999999997</v>
      </c>
      <c r="W117" s="9" t="s">
        <v>863</v>
      </c>
      <c r="X117" s="10">
        <v>1</v>
      </c>
      <c r="Y117" s="2" t="s">
        <v>1033</v>
      </c>
      <c r="Z117" s="2">
        <v>76.632999999999996</v>
      </c>
      <c r="AA117" s="31" t="s">
        <v>1217</v>
      </c>
      <c r="AB117" s="10">
        <v>1</v>
      </c>
      <c r="AC117" s="1" t="s">
        <v>1033</v>
      </c>
      <c r="AD117" s="2">
        <v>62.777999999999999</v>
      </c>
      <c r="AE117" s="9" t="s">
        <v>1229</v>
      </c>
      <c r="AF117" s="10">
        <v>5</v>
      </c>
      <c r="AG117" s="30" t="s">
        <v>744</v>
      </c>
      <c r="AH117" s="1">
        <v>54.719000000000001</v>
      </c>
      <c r="AI117" s="9" t="s">
        <v>1238</v>
      </c>
      <c r="AJ117" s="10">
        <v>5</v>
      </c>
      <c r="AK117" s="30" t="s">
        <v>744</v>
      </c>
      <c r="AL117" s="2">
        <v>67.453000000000003</v>
      </c>
      <c r="AM117" s="31" t="s">
        <v>1249</v>
      </c>
      <c r="AN117" s="10">
        <v>5</v>
      </c>
      <c r="AO117" s="1" t="s">
        <v>1033</v>
      </c>
      <c r="AP117" s="2">
        <v>128.523</v>
      </c>
      <c r="AQ117" s="38" t="s">
        <v>1258</v>
      </c>
      <c r="AR117" s="10">
        <v>3</v>
      </c>
      <c r="AS117" s="1" t="s">
        <v>744</v>
      </c>
      <c r="AT117" s="2">
        <v>30.12</v>
      </c>
      <c r="AU117" s="9" t="s">
        <v>501</v>
      </c>
      <c r="AV117" s="10">
        <v>5</v>
      </c>
      <c r="AW117" s="30" t="s">
        <v>744</v>
      </c>
    </row>
    <row r="118" spans="1:49" ht="64" x14ac:dyDescent="0.2">
      <c r="A118" s="2">
        <v>110</v>
      </c>
      <c r="B118" s="2" t="s">
        <v>1536</v>
      </c>
      <c r="C118" s="2">
        <v>8</v>
      </c>
      <c r="D118" s="2">
        <v>2</v>
      </c>
      <c r="E118" s="1" t="s">
        <v>844</v>
      </c>
      <c r="F118" s="2">
        <v>260.14499999999998</v>
      </c>
      <c r="G118" s="9" t="s">
        <v>1414</v>
      </c>
      <c r="H118" s="10">
        <v>1</v>
      </c>
      <c r="I118" s="1" t="s">
        <v>1425</v>
      </c>
      <c r="J118" s="2">
        <v>248.19499999999999</v>
      </c>
      <c r="K118" s="9" t="s">
        <v>1426</v>
      </c>
      <c r="L118" s="10">
        <v>2</v>
      </c>
      <c r="M118" s="30" t="s">
        <v>302</v>
      </c>
      <c r="N118" s="2">
        <v>202.04599999999999</v>
      </c>
      <c r="O118" s="9" t="s">
        <v>1441</v>
      </c>
      <c r="P118" s="10">
        <v>5</v>
      </c>
      <c r="Q118" s="30" t="s">
        <v>508</v>
      </c>
      <c r="R118" s="1">
        <v>292.66000000000003</v>
      </c>
      <c r="S118" s="31" t="s">
        <v>1451</v>
      </c>
      <c r="T118" s="10">
        <v>3</v>
      </c>
      <c r="U118" s="30" t="s">
        <v>302</v>
      </c>
      <c r="V118" s="1">
        <v>224.54499999999999</v>
      </c>
      <c r="W118" s="9" t="s">
        <v>1467</v>
      </c>
      <c r="X118" s="10">
        <v>5</v>
      </c>
      <c r="Y118" s="30" t="s">
        <v>1481</v>
      </c>
      <c r="Z118" s="2">
        <v>412.37599999999998</v>
      </c>
      <c r="AA118" s="31" t="s">
        <v>1482</v>
      </c>
      <c r="AB118" s="10">
        <v>3</v>
      </c>
      <c r="AC118" s="1" t="s">
        <v>1495</v>
      </c>
      <c r="AD118" s="2">
        <v>120.075</v>
      </c>
      <c r="AE118" s="35" t="s">
        <v>1496</v>
      </c>
      <c r="AF118" s="10">
        <v>1</v>
      </c>
      <c r="AG118" s="30" t="s">
        <v>508</v>
      </c>
      <c r="AH118" s="1">
        <v>206.79499999999999</v>
      </c>
      <c r="AI118" s="31" t="s">
        <v>1503</v>
      </c>
      <c r="AJ118" s="10">
        <v>5</v>
      </c>
      <c r="AK118" s="30" t="s">
        <v>1495</v>
      </c>
      <c r="AL118" s="2">
        <v>218.26</v>
      </c>
      <c r="AM118" s="9" t="s">
        <v>1515</v>
      </c>
      <c r="AN118" s="10">
        <v>5</v>
      </c>
      <c r="AO118" s="1" t="s">
        <v>1495</v>
      </c>
      <c r="AP118" s="2">
        <v>82.837999999999994</v>
      </c>
      <c r="AQ118" s="9" t="s">
        <v>1522</v>
      </c>
      <c r="AR118" s="10">
        <v>5</v>
      </c>
      <c r="AS118" s="1" t="s">
        <v>1495</v>
      </c>
      <c r="AT118" s="2">
        <v>84.238</v>
      </c>
      <c r="AU118" s="9" t="s">
        <v>1530</v>
      </c>
      <c r="AV118" s="10">
        <v>1</v>
      </c>
      <c r="AW118" s="30" t="s">
        <v>508</v>
      </c>
    </row>
    <row r="119" spans="1:49" ht="80" x14ac:dyDescent="0.2">
      <c r="A119" s="2">
        <v>111</v>
      </c>
      <c r="B119" s="2" t="s">
        <v>1536</v>
      </c>
      <c r="C119" s="2">
        <v>9</v>
      </c>
      <c r="D119" s="2">
        <v>5</v>
      </c>
      <c r="E119" s="1" t="s">
        <v>844</v>
      </c>
      <c r="F119" s="2">
        <v>45.061999999999998</v>
      </c>
      <c r="G119" s="9" t="s">
        <v>1415</v>
      </c>
      <c r="H119" s="10">
        <v>5</v>
      </c>
      <c r="I119" s="1" t="s">
        <v>950</v>
      </c>
      <c r="J119" s="2">
        <v>132.32300000000001</v>
      </c>
      <c r="K119" s="9" t="s">
        <v>1427</v>
      </c>
      <c r="L119" s="10">
        <v>2</v>
      </c>
      <c r="M119" s="30" t="s">
        <v>1442</v>
      </c>
      <c r="N119" s="2">
        <v>101.599</v>
      </c>
      <c r="O119" s="9" t="s">
        <v>1443</v>
      </c>
      <c r="P119" s="10">
        <v>5</v>
      </c>
      <c r="Q119" s="30" t="s">
        <v>1452</v>
      </c>
      <c r="R119" s="1">
        <v>95.35</v>
      </c>
      <c r="S119" s="31" t="s">
        <v>1453</v>
      </c>
      <c r="T119" s="10">
        <v>3</v>
      </c>
      <c r="U119" s="30" t="s">
        <v>1468</v>
      </c>
      <c r="V119" s="1">
        <v>119.012</v>
      </c>
      <c r="W119" s="9" t="s">
        <v>1469</v>
      </c>
      <c r="X119" s="10">
        <v>4</v>
      </c>
      <c r="Y119" s="30" t="s">
        <v>1483</v>
      </c>
      <c r="Z119" s="2">
        <v>51.704000000000001</v>
      </c>
      <c r="AA119" s="31" t="s">
        <v>1484</v>
      </c>
      <c r="AB119" s="10">
        <v>2</v>
      </c>
      <c r="AC119" s="1" t="s">
        <v>1497</v>
      </c>
      <c r="AD119" s="2">
        <v>203.762</v>
      </c>
      <c r="AE119" s="35" t="s">
        <v>1498</v>
      </c>
      <c r="AF119" s="10">
        <v>1</v>
      </c>
      <c r="AG119" s="30" t="s">
        <v>291</v>
      </c>
      <c r="AH119" s="1">
        <v>120.617</v>
      </c>
      <c r="AI119" s="31" t="s">
        <v>1504</v>
      </c>
      <c r="AJ119" s="10">
        <v>5</v>
      </c>
      <c r="AK119" s="30" t="s">
        <v>508</v>
      </c>
      <c r="AL119" s="2">
        <v>148.52099999999999</v>
      </c>
      <c r="AM119" s="9" t="s">
        <v>1516</v>
      </c>
      <c r="AN119" s="10">
        <v>3</v>
      </c>
      <c r="AO119" s="1" t="s">
        <v>1523</v>
      </c>
      <c r="AP119" s="2">
        <v>177.87299999999999</v>
      </c>
      <c r="AQ119" s="9" t="s">
        <v>1524</v>
      </c>
      <c r="AR119" s="10">
        <v>5</v>
      </c>
      <c r="AS119" s="1" t="s">
        <v>1531</v>
      </c>
      <c r="AT119" s="2">
        <v>151.69</v>
      </c>
      <c r="AU119" s="9" t="s">
        <v>1532</v>
      </c>
      <c r="AV119" s="10">
        <v>1</v>
      </c>
      <c r="AW119" s="30" t="s">
        <v>291</v>
      </c>
    </row>
    <row r="120" spans="1:49" ht="48" x14ac:dyDescent="0.2">
      <c r="A120" s="2">
        <v>112</v>
      </c>
      <c r="B120" s="2" t="s">
        <v>1536</v>
      </c>
      <c r="C120" s="2">
        <v>10</v>
      </c>
      <c r="D120" s="2">
        <v>6</v>
      </c>
      <c r="E120" s="1" t="s">
        <v>385</v>
      </c>
      <c r="F120" s="2">
        <v>59.825000000000003</v>
      </c>
      <c r="G120" s="9" t="s">
        <v>490</v>
      </c>
      <c r="H120" s="10">
        <v>1</v>
      </c>
      <c r="I120" s="1" t="s">
        <v>1428</v>
      </c>
      <c r="J120" s="2">
        <v>109.88</v>
      </c>
      <c r="K120" s="9" t="s">
        <v>1429</v>
      </c>
      <c r="L120" s="10">
        <v>1</v>
      </c>
      <c r="M120" s="30" t="s">
        <v>1428</v>
      </c>
      <c r="N120" s="2">
        <v>13.670999999999999</v>
      </c>
      <c r="O120" s="9" t="s">
        <v>1444</v>
      </c>
      <c r="P120" s="10">
        <v>5</v>
      </c>
      <c r="Q120" s="30" t="s">
        <v>1428</v>
      </c>
      <c r="R120" s="1">
        <v>22.401</v>
      </c>
      <c r="S120" s="31" t="s">
        <v>1454</v>
      </c>
      <c r="T120" s="10">
        <v>3</v>
      </c>
      <c r="U120" s="30" t="s">
        <v>302</v>
      </c>
      <c r="V120" s="1">
        <v>68.888999999999996</v>
      </c>
      <c r="W120" s="9" t="s">
        <v>1470</v>
      </c>
      <c r="X120" s="10">
        <v>5</v>
      </c>
      <c r="Y120" s="30" t="s">
        <v>1428</v>
      </c>
      <c r="Z120" s="2">
        <v>47.33</v>
      </c>
      <c r="AA120" s="31" t="s">
        <v>1485</v>
      </c>
      <c r="AB120" s="10">
        <v>2</v>
      </c>
      <c r="AC120" s="1" t="s">
        <v>302</v>
      </c>
      <c r="AD120" s="2">
        <v>18.135999999999999</v>
      </c>
      <c r="AE120" s="35" t="s">
        <v>1499</v>
      </c>
      <c r="AF120" s="10">
        <v>1</v>
      </c>
      <c r="AG120" s="30" t="s">
        <v>1428</v>
      </c>
      <c r="AH120" s="1">
        <v>36.097999999999999</v>
      </c>
      <c r="AI120" s="31" t="s">
        <v>1505</v>
      </c>
      <c r="AJ120" s="10">
        <v>1</v>
      </c>
      <c r="AK120" s="30" t="s">
        <v>1428</v>
      </c>
      <c r="AL120" s="2">
        <v>63.42</v>
      </c>
      <c r="AM120" s="9" t="s">
        <v>1517</v>
      </c>
      <c r="AN120" s="10">
        <v>5</v>
      </c>
      <c r="AO120" s="1" t="s">
        <v>302</v>
      </c>
      <c r="AP120" s="2">
        <v>164.816</v>
      </c>
      <c r="AQ120" s="9" t="s">
        <v>1525</v>
      </c>
      <c r="AR120" s="10">
        <v>2</v>
      </c>
      <c r="AS120" s="1" t="s">
        <v>1428</v>
      </c>
      <c r="AT120" s="2">
        <v>74.933999999999997</v>
      </c>
      <c r="AU120" s="9" t="s">
        <v>1533</v>
      </c>
      <c r="AV120" s="10">
        <v>4</v>
      </c>
      <c r="AW120" s="30" t="s">
        <v>1428</v>
      </c>
    </row>
    <row r="121" spans="1:49" ht="112" x14ac:dyDescent="0.2">
      <c r="A121" s="45">
        <v>113</v>
      </c>
      <c r="B121" s="2" t="s">
        <v>1536</v>
      </c>
      <c r="C121" s="2">
        <v>11</v>
      </c>
      <c r="D121" s="2">
        <v>11</v>
      </c>
      <c r="E121" s="1" t="s">
        <v>385</v>
      </c>
      <c r="F121" s="2">
        <v>142.65600000000001</v>
      </c>
      <c r="G121" s="9" t="s">
        <v>1416</v>
      </c>
      <c r="H121" s="10">
        <v>5</v>
      </c>
      <c r="I121" s="1" t="s">
        <v>1430</v>
      </c>
      <c r="J121" s="2">
        <v>169.36500000000001</v>
      </c>
      <c r="K121" s="9" t="s">
        <v>1431</v>
      </c>
      <c r="L121" s="10">
        <v>5</v>
      </c>
      <c r="M121" s="30" t="s">
        <v>302</v>
      </c>
      <c r="N121" s="2">
        <v>181.65600000000001</v>
      </c>
      <c r="O121" s="9" t="s">
        <v>1445</v>
      </c>
      <c r="P121" s="10">
        <v>5</v>
      </c>
      <c r="Q121" s="30" t="s">
        <v>1455</v>
      </c>
      <c r="R121" s="1">
        <v>111.673</v>
      </c>
      <c r="S121" s="31" t="s">
        <v>1456</v>
      </c>
      <c r="T121" s="10">
        <v>3</v>
      </c>
      <c r="U121" s="30" t="s">
        <v>302</v>
      </c>
      <c r="V121" s="1">
        <v>144.04300000000001</v>
      </c>
      <c r="W121" s="9" t="s">
        <v>1471</v>
      </c>
      <c r="X121" s="10">
        <v>5</v>
      </c>
      <c r="Y121" s="30" t="s">
        <v>1430</v>
      </c>
      <c r="Z121" s="2">
        <v>206.333</v>
      </c>
      <c r="AA121" s="31" t="s">
        <v>1486</v>
      </c>
      <c r="AB121" s="10">
        <v>4</v>
      </c>
      <c r="AC121" s="1" t="s">
        <v>302</v>
      </c>
      <c r="AD121" s="2">
        <v>144.923</v>
      </c>
      <c r="AE121" s="35" t="s">
        <v>1500</v>
      </c>
      <c r="AF121" s="10">
        <v>5</v>
      </c>
      <c r="AG121" s="30" t="s">
        <v>302</v>
      </c>
      <c r="AH121" s="1">
        <v>102.434</v>
      </c>
      <c r="AI121" s="31" t="s">
        <v>1506</v>
      </c>
      <c r="AJ121" s="10">
        <v>5</v>
      </c>
      <c r="AK121" s="30" t="s">
        <v>302</v>
      </c>
      <c r="AL121" s="2">
        <v>97.414000000000001</v>
      </c>
      <c r="AM121" s="9" t="s">
        <v>1518</v>
      </c>
      <c r="AN121" s="10">
        <v>3</v>
      </c>
      <c r="AO121" s="1" t="s">
        <v>302</v>
      </c>
      <c r="AP121" s="2">
        <v>71.02</v>
      </c>
      <c r="AQ121" s="9" t="s">
        <v>1526</v>
      </c>
      <c r="AR121" s="10">
        <v>5</v>
      </c>
      <c r="AS121" s="1" t="s">
        <v>302</v>
      </c>
      <c r="AT121" s="2">
        <v>179.09100000000001</v>
      </c>
      <c r="AU121" s="9" t="s">
        <v>1534</v>
      </c>
      <c r="AV121" s="10">
        <v>5</v>
      </c>
      <c r="AW121" s="30" t="s">
        <v>291</v>
      </c>
    </row>
    <row r="122" spans="1:49" ht="96" x14ac:dyDescent="0.2">
      <c r="A122" s="2">
        <v>114</v>
      </c>
      <c r="B122" s="2" t="s">
        <v>1624</v>
      </c>
      <c r="C122" s="2">
        <v>4</v>
      </c>
      <c r="D122" s="2">
        <v>3</v>
      </c>
      <c r="E122" s="1" t="s">
        <v>385</v>
      </c>
      <c r="F122" s="2">
        <v>122.95399999999999</v>
      </c>
      <c r="G122" s="9" t="s">
        <v>1540</v>
      </c>
      <c r="H122" s="10">
        <v>1</v>
      </c>
      <c r="I122" s="1" t="s">
        <v>1544</v>
      </c>
      <c r="J122" s="2">
        <v>147.66999999999999</v>
      </c>
      <c r="K122" s="9" t="s">
        <v>1545</v>
      </c>
      <c r="L122" s="10">
        <v>3</v>
      </c>
      <c r="M122" s="30" t="s">
        <v>1552</v>
      </c>
      <c r="N122" s="2">
        <v>132.51900000000001</v>
      </c>
      <c r="O122" s="9" t="s">
        <v>1553</v>
      </c>
      <c r="P122" s="10">
        <v>5</v>
      </c>
      <c r="Q122" s="30" t="s">
        <v>1559</v>
      </c>
      <c r="R122" s="1">
        <v>145.30000000000001</v>
      </c>
      <c r="S122" s="31" t="s">
        <v>1560</v>
      </c>
      <c r="T122" s="10">
        <v>3</v>
      </c>
      <c r="U122" s="30" t="s">
        <v>1568</v>
      </c>
      <c r="V122" s="1">
        <v>145.73599999999999</v>
      </c>
      <c r="W122" s="9" t="s">
        <v>1569</v>
      </c>
      <c r="X122" s="10">
        <v>5</v>
      </c>
      <c r="Y122" s="30" t="s">
        <v>1578</v>
      </c>
      <c r="Z122" s="2">
        <v>351.49099999999999</v>
      </c>
      <c r="AA122" s="31" t="s">
        <v>1579</v>
      </c>
      <c r="AB122" s="10">
        <v>5</v>
      </c>
      <c r="AC122" s="1" t="s">
        <v>1589</v>
      </c>
      <c r="AD122" s="2">
        <v>167.43799999999999</v>
      </c>
      <c r="AE122" s="41" t="s">
        <v>1590</v>
      </c>
      <c r="AF122" s="10">
        <v>5</v>
      </c>
      <c r="AG122" s="30" t="s">
        <v>1559</v>
      </c>
      <c r="AH122" s="1">
        <v>192.63900000000001</v>
      </c>
      <c r="AI122" s="31" t="s">
        <v>1596</v>
      </c>
      <c r="AJ122" s="10">
        <v>5</v>
      </c>
      <c r="AK122" s="30" t="s">
        <v>1606</v>
      </c>
      <c r="AL122" s="2">
        <v>190.11799999999999</v>
      </c>
      <c r="AM122" s="9" t="s">
        <v>1605</v>
      </c>
      <c r="AN122" s="10">
        <v>4</v>
      </c>
      <c r="AO122" s="1" t="s">
        <v>1611</v>
      </c>
      <c r="AP122" s="2">
        <v>115.527</v>
      </c>
      <c r="AQ122" s="35" t="s">
        <v>1612</v>
      </c>
      <c r="AR122" s="10">
        <v>4</v>
      </c>
      <c r="AS122" s="1" t="s">
        <v>1557</v>
      </c>
      <c r="AT122" s="2">
        <v>150.12799999999999</v>
      </c>
      <c r="AU122" s="9" t="s">
        <v>1618</v>
      </c>
      <c r="AV122" s="10">
        <v>5</v>
      </c>
      <c r="AW122" s="30" t="s">
        <v>1623</v>
      </c>
    </row>
    <row r="123" spans="1:49" ht="64" x14ac:dyDescent="0.2">
      <c r="A123" s="2">
        <v>115</v>
      </c>
      <c r="B123" s="2" t="s">
        <v>1624</v>
      </c>
      <c r="C123" s="2">
        <v>5</v>
      </c>
      <c r="D123" s="2">
        <v>4</v>
      </c>
      <c r="E123" s="1" t="s">
        <v>385</v>
      </c>
      <c r="F123" s="2">
        <v>439.48200000000003</v>
      </c>
      <c r="G123" s="9" t="s">
        <v>490</v>
      </c>
      <c r="H123" s="10">
        <v>1</v>
      </c>
      <c r="I123" s="1" t="s">
        <v>524</v>
      </c>
      <c r="J123" s="2">
        <v>168.81399999999999</v>
      </c>
      <c r="K123" s="9" t="s">
        <v>1546</v>
      </c>
      <c r="L123" s="10">
        <v>1</v>
      </c>
      <c r="M123" s="30" t="s">
        <v>524</v>
      </c>
      <c r="N123" s="2">
        <v>111.26600000000001</v>
      </c>
      <c r="O123" s="9" t="s">
        <v>1554</v>
      </c>
      <c r="P123" s="10">
        <v>5</v>
      </c>
      <c r="Q123" s="30" t="s">
        <v>524</v>
      </c>
      <c r="R123" s="1">
        <v>117.23099999999999</v>
      </c>
      <c r="S123" s="31" t="s">
        <v>282</v>
      </c>
      <c r="T123" s="10">
        <v>3</v>
      </c>
      <c r="U123" s="30" t="s">
        <v>524</v>
      </c>
      <c r="V123" s="1">
        <v>78.804000000000002</v>
      </c>
      <c r="W123" s="9" t="s">
        <v>1570</v>
      </c>
      <c r="X123" s="10">
        <v>5</v>
      </c>
      <c r="Y123" s="30" t="s">
        <v>1580</v>
      </c>
      <c r="Z123" s="2">
        <v>68.894999999999996</v>
      </c>
      <c r="AA123" s="31" t="s">
        <v>1581</v>
      </c>
      <c r="AB123" s="10">
        <v>4</v>
      </c>
      <c r="AC123" s="1" t="s">
        <v>524</v>
      </c>
      <c r="AD123" s="2">
        <v>102.883</v>
      </c>
      <c r="AE123" s="41" t="s">
        <v>1591</v>
      </c>
      <c r="AF123" s="10">
        <v>5</v>
      </c>
      <c r="AG123" s="30" t="s">
        <v>1580</v>
      </c>
      <c r="AH123" s="1">
        <v>55.527999999999999</v>
      </c>
      <c r="AI123" s="31" t="s">
        <v>1597</v>
      </c>
      <c r="AJ123" s="10">
        <v>5</v>
      </c>
      <c r="AK123" s="30" t="s">
        <v>524</v>
      </c>
      <c r="AL123" s="2">
        <v>79.040999999999997</v>
      </c>
      <c r="AM123" s="9" t="s">
        <v>1604</v>
      </c>
      <c r="AN123" s="10">
        <v>5</v>
      </c>
      <c r="AO123" s="1" t="s">
        <v>524</v>
      </c>
      <c r="AP123" s="2">
        <v>109.78</v>
      </c>
      <c r="AQ123" s="35" t="s">
        <v>1613</v>
      </c>
      <c r="AR123" s="10">
        <v>4</v>
      </c>
      <c r="AS123" s="1" t="s">
        <v>524</v>
      </c>
      <c r="AT123" s="2">
        <v>129.47900000000001</v>
      </c>
      <c r="AU123" s="9" t="s">
        <v>1619</v>
      </c>
      <c r="AV123" s="10">
        <v>2</v>
      </c>
      <c r="AW123" s="30" t="s">
        <v>524</v>
      </c>
    </row>
    <row r="124" spans="1:49" ht="96" x14ac:dyDescent="0.2">
      <c r="A124" s="2">
        <v>116</v>
      </c>
      <c r="B124" s="2" t="s">
        <v>1624</v>
      </c>
      <c r="C124" s="2">
        <v>6</v>
      </c>
      <c r="D124" s="2">
        <v>5</v>
      </c>
      <c r="E124" s="1" t="s">
        <v>385</v>
      </c>
      <c r="F124" s="2">
        <v>167.44499999999999</v>
      </c>
      <c r="G124" s="9" t="s">
        <v>1002</v>
      </c>
      <c r="H124" s="10">
        <v>1</v>
      </c>
      <c r="I124" s="1" t="s">
        <v>846</v>
      </c>
      <c r="J124" s="2">
        <v>199.36500000000001</v>
      </c>
      <c r="K124" s="9" t="s">
        <v>1547</v>
      </c>
      <c r="L124" s="10">
        <v>5</v>
      </c>
      <c r="M124" s="30" t="s">
        <v>1040</v>
      </c>
      <c r="N124" s="2">
        <v>184.142</v>
      </c>
      <c r="O124" s="9" t="s">
        <v>1555</v>
      </c>
      <c r="P124" s="10">
        <v>5</v>
      </c>
      <c r="Q124" s="30" t="s">
        <v>1561</v>
      </c>
      <c r="R124" s="1">
        <v>121.381</v>
      </c>
      <c r="S124" s="31" t="s">
        <v>1002</v>
      </c>
      <c r="T124" s="10">
        <v>3</v>
      </c>
      <c r="U124" s="30" t="s">
        <v>1571</v>
      </c>
      <c r="V124" s="1">
        <v>168.262</v>
      </c>
      <c r="W124" s="9" t="s">
        <v>1572</v>
      </c>
      <c r="X124" s="10">
        <v>5</v>
      </c>
      <c r="Y124" s="30" t="s">
        <v>1582</v>
      </c>
      <c r="Z124" s="2">
        <v>384.03699999999998</v>
      </c>
      <c r="AA124" s="31" t="s">
        <v>1583</v>
      </c>
      <c r="AB124" s="10">
        <v>5</v>
      </c>
      <c r="AC124" s="1" t="s">
        <v>744</v>
      </c>
      <c r="AD124" s="2">
        <v>130.09800000000001</v>
      </c>
      <c r="AE124" s="41" t="s">
        <v>1592</v>
      </c>
      <c r="AF124" s="10">
        <v>5</v>
      </c>
      <c r="AG124" s="30" t="s">
        <v>1598</v>
      </c>
      <c r="AH124" s="1">
        <v>151.11799999999999</v>
      </c>
      <c r="AI124" s="31" t="s">
        <v>1599</v>
      </c>
      <c r="AJ124" s="10">
        <v>5</v>
      </c>
      <c r="AK124" s="30" t="s">
        <v>1603</v>
      </c>
      <c r="AL124" s="2">
        <v>139.39099999999999</v>
      </c>
      <c r="AM124" s="9" t="s">
        <v>1602</v>
      </c>
      <c r="AN124" s="10">
        <v>5</v>
      </c>
      <c r="AO124" s="1" t="s">
        <v>846</v>
      </c>
      <c r="AP124" s="2">
        <v>140.529</v>
      </c>
      <c r="AQ124" s="35" t="s">
        <v>1614</v>
      </c>
      <c r="AR124" s="10">
        <v>5</v>
      </c>
      <c r="AS124" s="1" t="s">
        <v>1620</v>
      </c>
      <c r="AT124" s="2">
        <v>189.494</v>
      </c>
      <c r="AU124" s="9" t="s">
        <v>1621</v>
      </c>
      <c r="AV124" s="10">
        <v>5</v>
      </c>
      <c r="AW124" s="30" t="s">
        <v>291</v>
      </c>
    </row>
    <row r="125" spans="1:49" ht="64" x14ac:dyDescent="0.2">
      <c r="A125" s="2">
        <v>117</v>
      </c>
      <c r="B125" s="2" t="s">
        <v>1624</v>
      </c>
      <c r="C125" s="2">
        <v>7</v>
      </c>
      <c r="D125" s="2">
        <v>7</v>
      </c>
      <c r="E125" s="1" t="s">
        <v>385</v>
      </c>
      <c r="F125" s="2">
        <v>261.84300000000002</v>
      </c>
      <c r="G125" s="9" t="s">
        <v>1541</v>
      </c>
      <c r="H125" s="10">
        <v>5</v>
      </c>
      <c r="I125" s="1" t="s">
        <v>1133</v>
      </c>
      <c r="J125" s="2">
        <v>562.32299999999998</v>
      </c>
      <c r="K125" s="9" t="s">
        <v>1548</v>
      </c>
      <c r="L125" s="10">
        <v>4</v>
      </c>
      <c r="M125" s="30" t="s">
        <v>529</v>
      </c>
      <c r="N125" s="2">
        <v>349.15899999999999</v>
      </c>
      <c r="O125" s="9" t="s">
        <v>1556</v>
      </c>
      <c r="P125" s="10">
        <v>5</v>
      </c>
      <c r="Q125" s="30" t="s">
        <v>1562</v>
      </c>
      <c r="R125" s="1">
        <v>158.74799999999999</v>
      </c>
      <c r="S125" s="31" t="s">
        <v>1563</v>
      </c>
      <c r="T125" s="10">
        <v>5</v>
      </c>
      <c r="U125" s="30" t="s">
        <v>1573</v>
      </c>
      <c r="V125" s="1">
        <v>282.00400000000002</v>
      </c>
      <c r="W125" s="9" t="s">
        <v>1574</v>
      </c>
      <c r="X125" s="10">
        <v>5</v>
      </c>
      <c r="Y125" s="30" t="s">
        <v>1584</v>
      </c>
      <c r="Z125" s="2">
        <v>364.26900000000001</v>
      </c>
      <c r="AA125" s="31" t="s">
        <v>1585</v>
      </c>
      <c r="AB125" s="10">
        <v>5</v>
      </c>
      <c r="AC125" s="1" t="s">
        <v>529</v>
      </c>
      <c r="AD125" s="2">
        <v>151.78700000000001</v>
      </c>
      <c r="AE125" s="41" t="s">
        <v>1593</v>
      </c>
      <c r="AF125" s="10">
        <v>1</v>
      </c>
      <c r="AG125" s="30" t="s">
        <v>288</v>
      </c>
      <c r="AH125" s="1">
        <v>196.261</v>
      </c>
      <c r="AI125" s="31" t="s">
        <v>1600</v>
      </c>
      <c r="AJ125" s="10">
        <v>5</v>
      </c>
      <c r="AK125" s="30" t="s">
        <v>1601</v>
      </c>
      <c r="AL125" s="2">
        <v>90.004999999999995</v>
      </c>
      <c r="AM125" s="9" t="s">
        <v>286</v>
      </c>
      <c r="AN125" s="10">
        <v>1</v>
      </c>
      <c r="AO125" s="1" t="s">
        <v>399</v>
      </c>
      <c r="AP125" s="2">
        <v>60.168999999999997</v>
      </c>
      <c r="AQ125" s="35" t="s">
        <v>286</v>
      </c>
      <c r="AR125" s="10">
        <v>1</v>
      </c>
      <c r="AS125" s="1" t="s">
        <v>399</v>
      </c>
      <c r="AT125" s="2">
        <v>199.774</v>
      </c>
      <c r="AU125" s="9" t="s">
        <v>1622</v>
      </c>
      <c r="AV125" s="10">
        <v>5</v>
      </c>
      <c r="AW125" s="30" t="s">
        <v>291</v>
      </c>
    </row>
    <row r="126" spans="1:49" ht="96" x14ac:dyDescent="0.2">
      <c r="A126" s="2">
        <v>118</v>
      </c>
      <c r="B126" s="2" t="s">
        <v>1767</v>
      </c>
      <c r="C126" s="2">
        <v>12</v>
      </c>
      <c r="D126" s="2">
        <v>4</v>
      </c>
      <c r="E126" s="1" t="s">
        <v>385</v>
      </c>
      <c r="F126" s="2">
        <v>609.74800000000005</v>
      </c>
      <c r="G126" s="9" t="s">
        <v>1737</v>
      </c>
      <c r="H126" s="10">
        <v>5</v>
      </c>
      <c r="I126" s="1" t="s">
        <v>1212</v>
      </c>
      <c r="J126" s="2">
        <v>255.22300000000001</v>
      </c>
      <c r="K126" s="9" t="s">
        <v>1738</v>
      </c>
      <c r="L126" s="10">
        <v>2</v>
      </c>
      <c r="M126" s="30" t="s">
        <v>1739</v>
      </c>
      <c r="N126" s="2">
        <v>70.992999999999995</v>
      </c>
      <c r="O126" s="9" t="s">
        <v>1740</v>
      </c>
      <c r="P126" s="10">
        <v>5</v>
      </c>
      <c r="Q126" s="30" t="s">
        <v>1741</v>
      </c>
      <c r="R126" s="1">
        <v>111.164</v>
      </c>
      <c r="S126" s="31" t="s">
        <v>1742</v>
      </c>
      <c r="T126" s="10">
        <v>5</v>
      </c>
      <c r="U126" s="30" t="s">
        <v>522</v>
      </c>
      <c r="V126" s="1">
        <v>94.171000000000006</v>
      </c>
      <c r="W126" s="9" t="s">
        <v>1743</v>
      </c>
      <c r="X126" s="10">
        <v>5</v>
      </c>
      <c r="Y126" s="30" t="s">
        <v>1744</v>
      </c>
      <c r="Z126" s="2">
        <v>207.30099999999999</v>
      </c>
      <c r="AA126" s="31" t="s">
        <v>1745</v>
      </c>
      <c r="AB126" s="10">
        <v>3</v>
      </c>
      <c r="AC126" s="1" t="s">
        <v>1746</v>
      </c>
      <c r="AD126" s="2">
        <v>68.489999999999995</v>
      </c>
      <c r="AE126" s="41" t="s">
        <v>1747</v>
      </c>
      <c r="AF126" s="10">
        <v>1</v>
      </c>
      <c r="AG126" s="30" t="s">
        <v>1748</v>
      </c>
      <c r="AH126" s="1">
        <v>301.60700000000003</v>
      </c>
      <c r="AI126" s="31" t="s">
        <v>1749</v>
      </c>
      <c r="AJ126" s="10">
        <v>5</v>
      </c>
      <c r="AK126" s="30" t="s">
        <v>1750</v>
      </c>
      <c r="AL126" s="2">
        <v>115.503</v>
      </c>
      <c r="AM126" s="9" t="s">
        <v>1751</v>
      </c>
      <c r="AN126" s="10">
        <v>5</v>
      </c>
      <c r="AO126" s="1" t="s">
        <v>1752</v>
      </c>
      <c r="AP126" s="2">
        <v>89.701999999999998</v>
      </c>
      <c r="AQ126" s="9" t="s">
        <v>1753</v>
      </c>
      <c r="AR126" s="10">
        <v>5</v>
      </c>
      <c r="AS126" s="1" t="s">
        <v>1754</v>
      </c>
      <c r="AT126" s="2">
        <v>210.98500000000001</v>
      </c>
      <c r="AU126" s="9" t="s">
        <v>1755</v>
      </c>
      <c r="AV126" s="10">
        <v>5</v>
      </c>
      <c r="AW126" s="30" t="s">
        <v>744</v>
      </c>
    </row>
    <row r="127" spans="1:49" ht="112" x14ac:dyDescent="0.2">
      <c r="A127" s="2">
        <v>119</v>
      </c>
      <c r="B127" s="2" t="s">
        <v>1767</v>
      </c>
      <c r="C127" s="2">
        <v>13</v>
      </c>
      <c r="D127" s="2">
        <v>7</v>
      </c>
      <c r="E127" s="1" t="s">
        <v>385</v>
      </c>
      <c r="F127" s="2">
        <v>258.36200000000002</v>
      </c>
      <c r="G127" s="9" t="s">
        <v>1756</v>
      </c>
      <c r="H127" s="10">
        <v>5</v>
      </c>
      <c r="I127" s="1" t="s">
        <v>1757</v>
      </c>
      <c r="J127" s="2">
        <v>74.686999999999998</v>
      </c>
      <c r="K127" s="9" t="s">
        <v>1758</v>
      </c>
      <c r="L127" s="10">
        <v>2</v>
      </c>
      <c r="M127" s="30" t="s">
        <v>1757</v>
      </c>
      <c r="N127" s="2">
        <v>63.506999999999998</v>
      </c>
      <c r="O127" s="9" t="s">
        <v>1759</v>
      </c>
      <c r="P127" s="10">
        <v>5</v>
      </c>
      <c r="Q127" s="30" t="s">
        <v>1726</v>
      </c>
      <c r="R127" s="1">
        <v>117.30500000000001</v>
      </c>
      <c r="S127" s="31" t="s">
        <v>1760</v>
      </c>
      <c r="T127" s="10">
        <v>5</v>
      </c>
      <c r="U127" s="30" t="s">
        <v>1726</v>
      </c>
      <c r="V127" s="1">
        <v>86.061000000000007</v>
      </c>
      <c r="W127" s="9" t="s">
        <v>1761</v>
      </c>
      <c r="X127" s="10">
        <v>5</v>
      </c>
      <c r="Y127" s="30" t="s">
        <v>1757</v>
      </c>
      <c r="Z127" s="2">
        <v>161.761</v>
      </c>
      <c r="AA127" s="31" t="s">
        <v>1762</v>
      </c>
      <c r="AB127" s="10">
        <v>5</v>
      </c>
      <c r="AC127" s="1" t="s">
        <v>1726</v>
      </c>
      <c r="AD127" s="2">
        <v>207.63499999999999</v>
      </c>
      <c r="AE127" s="41" t="s">
        <v>1763</v>
      </c>
      <c r="AF127" s="10">
        <v>1</v>
      </c>
      <c r="AG127" s="30" t="s">
        <v>1726</v>
      </c>
      <c r="AH127" s="1">
        <v>205.36699999999999</v>
      </c>
      <c r="AI127" s="31" t="s">
        <v>357</v>
      </c>
      <c r="AJ127" s="10">
        <v>5</v>
      </c>
      <c r="AK127" s="30" t="s">
        <v>1726</v>
      </c>
      <c r="AL127" s="2">
        <v>71.534999999999997</v>
      </c>
      <c r="AM127" s="9" t="s">
        <v>1764</v>
      </c>
      <c r="AN127" s="10">
        <v>5</v>
      </c>
      <c r="AO127" s="1" t="s">
        <v>1757</v>
      </c>
      <c r="AP127" s="2">
        <v>64.778000000000006</v>
      </c>
      <c r="AQ127" s="9" t="s">
        <v>1765</v>
      </c>
      <c r="AR127" s="10">
        <v>5</v>
      </c>
      <c r="AS127" s="1" t="s">
        <v>1726</v>
      </c>
      <c r="AT127" s="2">
        <v>43.902000000000001</v>
      </c>
      <c r="AU127" s="9" t="s">
        <v>1766</v>
      </c>
      <c r="AV127" s="10">
        <v>2</v>
      </c>
      <c r="AW127" s="30" t="s">
        <v>1726</v>
      </c>
    </row>
    <row r="128" spans="1:49" ht="80" x14ac:dyDescent="0.2">
      <c r="A128" s="2">
        <v>120</v>
      </c>
      <c r="B128" s="2" t="s">
        <v>1861</v>
      </c>
      <c r="C128" s="2">
        <v>9</v>
      </c>
      <c r="D128" s="2">
        <v>7</v>
      </c>
      <c r="E128" s="1" t="s">
        <v>844</v>
      </c>
      <c r="F128" s="2">
        <v>251.49600000000001</v>
      </c>
      <c r="G128" s="9" t="s">
        <v>978</v>
      </c>
      <c r="H128" s="10">
        <v>5</v>
      </c>
      <c r="I128" s="1" t="s">
        <v>1843</v>
      </c>
      <c r="J128" s="2">
        <v>181.50899999999999</v>
      </c>
      <c r="K128" s="9" t="s">
        <v>1844</v>
      </c>
      <c r="L128" s="10">
        <v>2</v>
      </c>
      <c r="M128" s="30" t="s">
        <v>1845</v>
      </c>
      <c r="N128" s="2">
        <v>133.66800000000001</v>
      </c>
      <c r="O128" s="9" t="s">
        <v>286</v>
      </c>
      <c r="P128" s="10">
        <v>1</v>
      </c>
      <c r="Q128" s="30" t="s">
        <v>399</v>
      </c>
      <c r="R128" s="1">
        <v>83.376999999999995</v>
      </c>
      <c r="S128" s="31" t="s">
        <v>1846</v>
      </c>
      <c r="T128" s="10">
        <v>5</v>
      </c>
      <c r="U128" s="30" t="s">
        <v>1847</v>
      </c>
      <c r="V128" s="1">
        <v>84.138000000000005</v>
      </c>
      <c r="W128" s="9" t="s">
        <v>1848</v>
      </c>
      <c r="X128" s="10">
        <v>1</v>
      </c>
      <c r="Y128" s="30" t="s">
        <v>1849</v>
      </c>
      <c r="Z128" s="2">
        <v>73.438999999999993</v>
      </c>
      <c r="AA128" s="31" t="s">
        <v>1850</v>
      </c>
      <c r="AB128" s="10">
        <v>1</v>
      </c>
      <c r="AC128" s="1" t="s">
        <v>1851</v>
      </c>
      <c r="AD128" s="2">
        <v>325.78199999999998</v>
      </c>
      <c r="AE128" s="41" t="s">
        <v>1852</v>
      </c>
      <c r="AF128" s="10">
        <v>1</v>
      </c>
      <c r="AG128" s="30" t="s">
        <v>1853</v>
      </c>
      <c r="AH128" s="1">
        <v>197.85300000000001</v>
      </c>
      <c r="AI128" s="31" t="s">
        <v>1854</v>
      </c>
      <c r="AJ128" s="10">
        <v>5</v>
      </c>
      <c r="AK128" s="30" t="s">
        <v>1855</v>
      </c>
      <c r="AL128" s="2">
        <v>525.71199999999999</v>
      </c>
      <c r="AM128" s="9" t="s">
        <v>1856</v>
      </c>
      <c r="AN128" s="10">
        <v>1</v>
      </c>
      <c r="AO128" s="1" t="s">
        <v>1857</v>
      </c>
      <c r="AP128" s="2">
        <v>425.58</v>
      </c>
      <c r="AQ128" s="9" t="s">
        <v>1858</v>
      </c>
      <c r="AR128" s="10">
        <v>4</v>
      </c>
      <c r="AS128" s="1" t="s">
        <v>1859</v>
      </c>
      <c r="AT128" s="2">
        <v>276.14</v>
      </c>
      <c r="AU128" s="9" t="s">
        <v>1860</v>
      </c>
      <c r="AV128" s="10">
        <v>2</v>
      </c>
      <c r="AW128" s="30" t="s">
        <v>905</v>
      </c>
    </row>
  </sheetData>
  <autoFilter ref="A4:AW64" xr:uid="{00000000-0009-0000-0000-000000000000}">
    <filterColumn colId="11">
      <filters>
        <filter val="5"/>
      </filters>
    </filterColumn>
  </autoFilter>
  <sortState ref="B69:AW128">
    <sortCondition ref="E69:E128"/>
  </sortState>
  <mergeCells count="23">
    <mergeCell ref="AU66:AW66"/>
    <mergeCell ref="W66:Y66"/>
    <mergeCell ref="AA66:AC66"/>
    <mergeCell ref="AE66:AG66"/>
    <mergeCell ref="AI66:AK66"/>
    <mergeCell ref="AM66:AO66"/>
    <mergeCell ref="AQ66:AS66"/>
    <mergeCell ref="AC2:AE2"/>
    <mergeCell ref="AG2:AI2"/>
    <mergeCell ref="AK2:AM2"/>
    <mergeCell ref="AO2:AQ2"/>
    <mergeCell ref="AU2:AW2"/>
    <mergeCell ref="A66:D66"/>
    <mergeCell ref="E66:G66"/>
    <mergeCell ref="K66:M66"/>
    <mergeCell ref="O66:Q66"/>
    <mergeCell ref="S66:U66"/>
    <mergeCell ref="Y2:AA2"/>
    <mergeCell ref="A2:D2"/>
    <mergeCell ref="I2:L2"/>
    <mergeCell ref="M2:O2"/>
    <mergeCell ref="Q2:S2"/>
    <mergeCell ref="U2:W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26"/>
  <sheetViews>
    <sheetView zoomScaleNormal="100" workbookViewId="0">
      <selection activeCell="P2" sqref="P2:U20"/>
    </sheetView>
  </sheetViews>
  <sheetFormatPr baseColWidth="10" defaultColWidth="11" defaultRowHeight="16" x14ac:dyDescent="0.2"/>
  <cols>
    <col min="1" max="13" width="8.1640625" style="48" customWidth="1"/>
    <col min="14" max="15" width="10.83203125" style="48"/>
    <col min="16" max="16" width="12.1640625" style="48" bestFit="1" customWidth="1"/>
    <col min="17" max="20" width="10.83203125" style="52"/>
    <col min="21" max="21" width="10.83203125" style="53"/>
  </cols>
  <sheetData>
    <row r="1" spans="1:21" x14ac:dyDescent="0.2">
      <c r="A1" s="16" t="s">
        <v>412</v>
      </c>
      <c r="B1" s="16"/>
      <c r="C1" s="16" t="s">
        <v>1868</v>
      </c>
      <c r="O1" s="16" t="s">
        <v>1923</v>
      </c>
      <c r="P1" s="93"/>
    </row>
    <row r="2" spans="1:21" s="50" customFormat="1" x14ac:dyDescent="0.2">
      <c r="A2" s="2" t="s">
        <v>1866</v>
      </c>
      <c r="B2" s="2" t="s">
        <v>1867</v>
      </c>
      <c r="C2" s="2" t="s">
        <v>655</v>
      </c>
      <c r="D2" s="2" t="s">
        <v>658</v>
      </c>
      <c r="E2" s="2" t="s">
        <v>659</v>
      </c>
      <c r="F2" s="2" t="s">
        <v>660</v>
      </c>
      <c r="G2" s="2" t="s">
        <v>577</v>
      </c>
      <c r="H2" s="2" t="s">
        <v>578</v>
      </c>
      <c r="I2" s="2" t="s">
        <v>579</v>
      </c>
      <c r="J2" s="2" t="s">
        <v>580</v>
      </c>
      <c r="K2" s="2" t="s">
        <v>581</v>
      </c>
      <c r="L2" s="2" t="s">
        <v>582</v>
      </c>
      <c r="M2" s="2" t="s">
        <v>583</v>
      </c>
      <c r="N2" s="2"/>
      <c r="P2" s="102" t="s">
        <v>1867</v>
      </c>
      <c r="Q2" s="101" t="s">
        <v>1924</v>
      </c>
      <c r="R2" s="101"/>
      <c r="S2" s="101"/>
      <c r="T2" s="101"/>
      <c r="U2" s="101"/>
    </row>
    <row r="3" spans="1:21" x14ac:dyDescent="0.2">
      <c r="A3" s="48">
        <v>1</v>
      </c>
      <c r="B3" s="93" t="s">
        <v>1902</v>
      </c>
      <c r="C3" s="48">
        <f>RCQScoreOrderedxCdE!H5</f>
        <v>3</v>
      </c>
      <c r="D3" s="48">
        <f>RCQScoreOrderedxCdE!L5</f>
        <v>5</v>
      </c>
      <c r="E3" s="48">
        <f>RCQScoreOrderedxCdE!P5</f>
        <v>2</v>
      </c>
      <c r="F3" s="48">
        <f>RCQScoreOrderedxCdE!T5</f>
        <v>1</v>
      </c>
      <c r="G3" s="48">
        <f>RCQScoreOrderedxCdE!X5</f>
        <v>3</v>
      </c>
      <c r="H3" s="48">
        <f>RCQScoreOrderedxCdE!AB5</f>
        <v>5</v>
      </c>
      <c r="I3" s="48">
        <f>RCQScoreOrderedxCdE!AF5</f>
        <v>4</v>
      </c>
      <c r="J3" s="48">
        <f>RCQScoreOrderedxCdE!AJ5</f>
        <v>5</v>
      </c>
      <c r="K3" s="48">
        <f>RCQScoreOrderedxCdE!AN5</f>
        <v>5</v>
      </c>
      <c r="L3" s="48">
        <f>RCQScoreOrderedxCdE!AR5</f>
        <v>1</v>
      </c>
      <c r="M3" s="48">
        <f>RCQScoreOrderedxCdE!AV5</f>
        <v>2</v>
      </c>
      <c r="O3" s="2"/>
      <c r="P3" s="102"/>
      <c r="Q3" s="97">
        <v>1</v>
      </c>
      <c r="R3" s="97">
        <v>2</v>
      </c>
      <c r="S3" s="97">
        <v>3</v>
      </c>
      <c r="T3" s="97">
        <v>4</v>
      </c>
      <c r="U3" s="97">
        <v>5</v>
      </c>
    </row>
    <row r="4" spans="1:21" x14ac:dyDescent="0.2">
      <c r="A4" s="48">
        <v>2</v>
      </c>
      <c r="B4" s="93" t="s">
        <v>1902</v>
      </c>
      <c r="C4" s="48">
        <f>RCQScoreOrderedxCdE!H6</f>
        <v>5</v>
      </c>
      <c r="D4" s="48">
        <f>RCQScoreOrderedxCdE!L6</f>
        <v>5</v>
      </c>
      <c r="E4" s="48">
        <f>RCQScoreOrderedxCdE!P6</f>
        <v>1</v>
      </c>
      <c r="F4" s="48">
        <f>RCQScoreOrderedxCdE!T6</f>
        <v>1</v>
      </c>
      <c r="G4" s="48">
        <f>RCQScoreOrderedxCdE!X6</f>
        <v>5</v>
      </c>
      <c r="H4" s="48">
        <f>RCQScoreOrderedxCdE!AB6</f>
        <v>3</v>
      </c>
      <c r="I4" s="48">
        <f>RCQScoreOrderedxCdE!AF6</f>
        <v>5</v>
      </c>
      <c r="J4" s="48">
        <f>RCQScoreOrderedxCdE!AJ6</f>
        <v>5</v>
      </c>
      <c r="K4" s="48">
        <f>RCQScoreOrderedxCdE!AN6</f>
        <v>1</v>
      </c>
      <c r="L4" s="48">
        <f>RCQScoreOrderedxCdE!AR6</f>
        <v>5</v>
      </c>
      <c r="M4" s="48">
        <f>RCQScoreOrderedxCdE!AV6</f>
        <v>2</v>
      </c>
      <c r="P4" s="25" t="s">
        <v>1902</v>
      </c>
      <c r="Q4" s="96">
        <f t="array" ref="Q4">SUM(IF($B$3:$B$62=$P4,IF($C$3:$M$62=Q$3,1,0),0))</f>
        <v>51</v>
      </c>
      <c r="R4" s="96">
        <f t="array" ref="R4">SUM(IF($B$3:$B$62=$P4,IF($C$3:$M$62=R$3,1,0),0))</f>
        <v>30</v>
      </c>
      <c r="S4" s="96">
        <f t="array" ref="S4">SUM(IF($B$3:$B$62=$P4,IF($C$3:$M$62=S$3,1,0),0))</f>
        <v>22</v>
      </c>
      <c r="T4" s="96">
        <f t="array" ref="T4">SUM(IF($B$3:$B$62=$P4,IF($C$3:$M$62=T$3,1,0),0))</f>
        <v>13</v>
      </c>
      <c r="U4" s="96">
        <f t="array" ref="U4">SUM(IF($B$3:$B$62=$P4,IF($C$3:$M$62=U$3,1,0),0))</f>
        <v>104</v>
      </c>
    </row>
    <row r="5" spans="1:21" x14ac:dyDescent="0.2">
      <c r="A5" s="48">
        <v>3</v>
      </c>
      <c r="B5" s="93" t="s">
        <v>1902</v>
      </c>
      <c r="C5" s="48">
        <f>RCQScoreOrderedxCdE!H7</f>
        <v>5</v>
      </c>
      <c r="D5" s="48">
        <f>RCQScoreOrderedxCdE!L7</f>
        <v>2</v>
      </c>
      <c r="E5" s="48">
        <f>RCQScoreOrderedxCdE!P7</f>
        <v>3</v>
      </c>
      <c r="F5" s="48">
        <f>RCQScoreOrderedxCdE!T7</f>
        <v>5</v>
      </c>
      <c r="G5" s="48">
        <f>RCQScoreOrderedxCdE!X7</f>
        <v>5</v>
      </c>
      <c r="H5" s="48">
        <f>RCQScoreOrderedxCdE!AB7</f>
        <v>4</v>
      </c>
      <c r="I5" s="48">
        <f>RCQScoreOrderedxCdE!AF7</f>
        <v>5</v>
      </c>
      <c r="J5" s="48">
        <f>RCQScoreOrderedxCdE!AJ7</f>
        <v>5</v>
      </c>
      <c r="K5" s="48">
        <f>RCQScoreOrderedxCdE!AN7</f>
        <v>1</v>
      </c>
      <c r="L5" s="48">
        <f>RCQScoreOrderedxCdE!AR7</f>
        <v>5</v>
      </c>
      <c r="M5" s="48">
        <f>RCQScoreOrderedxCdE!AV7</f>
        <v>1</v>
      </c>
      <c r="P5" s="25" t="s">
        <v>1900</v>
      </c>
      <c r="Q5" s="96">
        <f t="array" ref="Q5">SUM(IF($B$3:$B$62=$P5,IF($C$3:$M$62=Q$3,1,0),0))</f>
        <v>55</v>
      </c>
      <c r="R5" s="96">
        <f t="array" ref="R5">SUM(IF($B$3:$B$62=$P5,IF($C$3:$M$62=R$3,1,0),0))</f>
        <v>31</v>
      </c>
      <c r="S5" s="96">
        <f t="array" ref="S5">SUM(IF($B$3:$B$62=$P5,IF($C$3:$M$62=S$3,1,0),0))</f>
        <v>20</v>
      </c>
      <c r="T5" s="96">
        <f t="array" ref="T5">SUM(IF($B$3:$B$62=$P5,IF($C$3:$M$62=T$3,1,0),0))</f>
        <v>10</v>
      </c>
      <c r="U5" s="96">
        <f t="array" ref="U5">SUM(IF($B$3:$B$62=$P5,IF($C$3:$M$62=U$3,1,0),0))</f>
        <v>104</v>
      </c>
    </row>
    <row r="6" spans="1:21" x14ac:dyDescent="0.2">
      <c r="A6" s="48">
        <v>4</v>
      </c>
      <c r="B6" s="93" t="s">
        <v>1902</v>
      </c>
      <c r="C6" s="48">
        <f>RCQScoreOrderedxCdE!H8</f>
        <v>4</v>
      </c>
      <c r="D6" s="48">
        <f>RCQScoreOrderedxCdE!L8</f>
        <v>5</v>
      </c>
      <c r="E6" s="48">
        <f>RCQScoreOrderedxCdE!P8</f>
        <v>3</v>
      </c>
      <c r="F6" s="48">
        <f>RCQScoreOrderedxCdE!T8</f>
        <v>5</v>
      </c>
      <c r="G6" s="48">
        <f>RCQScoreOrderedxCdE!X8</f>
        <v>4</v>
      </c>
      <c r="H6" s="48">
        <f>RCQScoreOrderedxCdE!AB8</f>
        <v>2</v>
      </c>
      <c r="I6" s="48">
        <f>RCQScoreOrderedxCdE!AF8</f>
        <v>1</v>
      </c>
      <c r="J6" s="48">
        <f>RCQScoreOrderedxCdE!AJ8</f>
        <v>5</v>
      </c>
      <c r="K6" s="48">
        <f>RCQScoreOrderedxCdE!AN8</f>
        <v>1</v>
      </c>
      <c r="L6" s="48">
        <f>RCQScoreOrderedxCdE!AR8</f>
        <v>1</v>
      </c>
      <c r="M6" s="48">
        <f>RCQScoreOrderedxCdE!AV8</f>
        <v>1</v>
      </c>
      <c r="P6" s="25" t="s">
        <v>1901</v>
      </c>
      <c r="Q6" s="96">
        <f t="array" ref="Q6">SUM(IF($B$3:$B$62=$P6,IF($C$3:$M$62=Q$3,1,0),0))</f>
        <v>56</v>
      </c>
      <c r="R6" s="96">
        <f t="array" ref="R6">SUM(IF($B$3:$B$62=$P6,IF($C$3:$M$62=R$3,1,0),0))</f>
        <v>35</v>
      </c>
      <c r="S6" s="96">
        <f t="array" ref="S6">SUM(IF($B$3:$B$62=$P6,IF($C$3:$M$62=S$3,1,0),0))</f>
        <v>25</v>
      </c>
      <c r="T6" s="96">
        <f t="array" ref="T6">SUM(IF($B$3:$B$62=$P6,IF($C$3:$M$62=T$3,1,0),0))</f>
        <v>11</v>
      </c>
      <c r="U6" s="96">
        <f t="array" ref="U6">SUM(IF($B$3:$B$62=$P6,IF($C$3:$M$62=U$3,1,0),0))</f>
        <v>93</v>
      </c>
    </row>
    <row r="7" spans="1:21" x14ac:dyDescent="0.2">
      <c r="A7" s="48">
        <v>5</v>
      </c>
      <c r="B7" s="93" t="s">
        <v>1902</v>
      </c>
      <c r="C7" s="48">
        <f>RCQScoreOrderedxCdE!H9</f>
        <v>5</v>
      </c>
      <c r="D7" s="48">
        <f>RCQScoreOrderedxCdE!L9</f>
        <v>5</v>
      </c>
      <c r="E7" s="48">
        <f>RCQScoreOrderedxCdE!P9</f>
        <v>5</v>
      </c>
      <c r="F7" s="48">
        <f>RCQScoreOrderedxCdE!T9</f>
        <v>5</v>
      </c>
      <c r="G7" s="48">
        <f>RCQScoreOrderedxCdE!X9</f>
        <v>5</v>
      </c>
      <c r="H7" s="48">
        <f>RCQScoreOrderedxCdE!AB9</f>
        <v>3</v>
      </c>
      <c r="I7" s="48">
        <f>RCQScoreOrderedxCdE!AF9</f>
        <v>2</v>
      </c>
      <c r="J7" s="48">
        <f>RCQScoreOrderedxCdE!AJ9</f>
        <v>5</v>
      </c>
      <c r="K7" s="48">
        <f>RCQScoreOrderedxCdE!AN9</f>
        <v>1</v>
      </c>
      <c r="L7" s="48">
        <f>RCQScoreOrderedxCdE!AR9</f>
        <v>5</v>
      </c>
      <c r="M7" s="48">
        <f>RCQScoreOrderedxCdE!AV9</f>
        <v>1</v>
      </c>
    </row>
    <row r="8" spans="1:21" x14ac:dyDescent="0.2">
      <c r="A8" s="48">
        <v>6</v>
      </c>
      <c r="B8" s="93" t="s">
        <v>1902</v>
      </c>
      <c r="C8" s="48">
        <f>RCQScoreOrderedxCdE!H10</f>
        <v>3</v>
      </c>
      <c r="D8" s="48">
        <f>RCQScoreOrderedxCdE!L10</f>
        <v>2</v>
      </c>
      <c r="E8" s="48">
        <f>RCQScoreOrderedxCdE!P10</f>
        <v>5</v>
      </c>
      <c r="F8" s="48">
        <f>RCQScoreOrderedxCdE!T10</f>
        <v>1</v>
      </c>
      <c r="G8" s="48">
        <f>RCQScoreOrderedxCdE!X10</f>
        <v>1</v>
      </c>
      <c r="H8" s="48">
        <f>RCQScoreOrderedxCdE!AB10</f>
        <v>3</v>
      </c>
      <c r="I8" s="48">
        <f>RCQScoreOrderedxCdE!AF10</f>
        <v>1</v>
      </c>
      <c r="J8" s="48">
        <f>RCQScoreOrderedxCdE!AJ10</f>
        <v>5</v>
      </c>
      <c r="K8" s="48">
        <f>RCQScoreOrderedxCdE!AN10</f>
        <v>1</v>
      </c>
      <c r="L8" s="48">
        <f>RCQScoreOrderedxCdE!AR10</f>
        <v>5</v>
      </c>
      <c r="M8" s="48">
        <f>RCQScoreOrderedxCdE!AV10</f>
        <v>1</v>
      </c>
    </row>
    <row r="9" spans="1:21" x14ac:dyDescent="0.2">
      <c r="A9" s="48">
        <v>7</v>
      </c>
      <c r="B9" s="93" t="s">
        <v>1902</v>
      </c>
      <c r="C9" s="48">
        <f>RCQScoreOrderedxCdE!H11</f>
        <v>2</v>
      </c>
      <c r="D9" s="48">
        <f>RCQScoreOrderedxCdE!L11</f>
        <v>1</v>
      </c>
      <c r="E9" s="48">
        <f>RCQScoreOrderedxCdE!P11</f>
        <v>2</v>
      </c>
      <c r="F9" s="48">
        <f>RCQScoreOrderedxCdE!T11</f>
        <v>1</v>
      </c>
      <c r="G9" s="48">
        <f>RCQScoreOrderedxCdE!X11</f>
        <v>1</v>
      </c>
      <c r="H9" s="48">
        <f>RCQScoreOrderedxCdE!AB11</f>
        <v>5</v>
      </c>
      <c r="I9" s="48">
        <f>RCQScoreOrderedxCdE!AF11</f>
        <v>2</v>
      </c>
      <c r="J9" s="48">
        <f>RCQScoreOrderedxCdE!AJ11</f>
        <v>5</v>
      </c>
      <c r="K9" s="48">
        <f>RCQScoreOrderedxCdE!AN11</f>
        <v>2</v>
      </c>
      <c r="L9" s="48">
        <f>RCQScoreOrderedxCdE!AR11</f>
        <v>5</v>
      </c>
      <c r="M9" s="48">
        <f>RCQScoreOrderedxCdE!AV11</f>
        <v>1</v>
      </c>
      <c r="O9" s="50"/>
      <c r="P9" s="102" t="s">
        <v>1867</v>
      </c>
      <c r="Q9" s="101" t="s">
        <v>1924</v>
      </c>
      <c r="R9" s="101"/>
      <c r="S9" s="101"/>
      <c r="T9" s="101"/>
      <c r="U9" s="101"/>
    </row>
    <row r="10" spans="1:21" x14ac:dyDescent="0.2">
      <c r="A10" s="48">
        <v>8</v>
      </c>
      <c r="B10" s="93" t="s">
        <v>1902</v>
      </c>
      <c r="C10" s="48">
        <f>RCQScoreOrderedxCdE!H12</f>
        <v>5</v>
      </c>
      <c r="D10" s="48">
        <f>RCQScoreOrderedxCdE!L12</f>
        <v>5</v>
      </c>
      <c r="E10" s="48">
        <f>RCQScoreOrderedxCdE!P12</f>
        <v>2</v>
      </c>
      <c r="F10" s="48">
        <f>RCQScoreOrderedxCdE!T12</f>
        <v>5</v>
      </c>
      <c r="G10" s="48">
        <f>RCQScoreOrderedxCdE!X12</f>
        <v>5</v>
      </c>
      <c r="H10" s="48">
        <f>RCQScoreOrderedxCdE!AB12</f>
        <v>3</v>
      </c>
      <c r="I10" s="48">
        <f>RCQScoreOrderedxCdE!AF12</f>
        <v>4</v>
      </c>
      <c r="J10" s="48">
        <f>RCQScoreOrderedxCdE!AJ12</f>
        <v>5</v>
      </c>
      <c r="K10" s="48">
        <f>RCQScoreOrderedxCdE!AN12</f>
        <v>2</v>
      </c>
      <c r="L10" s="48">
        <f>RCQScoreOrderedxCdE!AR12</f>
        <v>1</v>
      </c>
      <c r="M10" s="48">
        <f>RCQScoreOrderedxCdE!AV12</f>
        <v>1</v>
      </c>
      <c r="O10" s="2"/>
      <c r="P10" s="102"/>
      <c r="Q10" s="97">
        <v>1</v>
      </c>
      <c r="R10" s="97">
        <v>2</v>
      </c>
      <c r="S10" s="97">
        <v>3</v>
      </c>
      <c r="T10" s="97">
        <v>4</v>
      </c>
      <c r="U10" s="97">
        <v>5</v>
      </c>
    </row>
    <row r="11" spans="1:21" x14ac:dyDescent="0.2">
      <c r="A11" s="48">
        <v>9</v>
      </c>
      <c r="B11" s="93" t="s">
        <v>1902</v>
      </c>
      <c r="C11" s="48">
        <f>RCQScoreOrderedxCdE!H13</f>
        <v>5</v>
      </c>
      <c r="D11" s="48">
        <f>RCQScoreOrderedxCdE!L13</f>
        <v>5</v>
      </c>
      <c r="E11" s="48">
        <f>RCQScoreOrderedxCdE!P13</f>
        <v>5</v>
      </c>
      <c r="F11" s="48">
        <f>RCQScoreOrderedxCdE!T13</f>
        <v>5</v>
      </c>
      <c r="G11" s="48">
        <f>RCQScoreOrderedxCdE!X13</f>
        <v>1</v>
      </c>
      <c r="H11" s="48">
        <f>RCQScoreOrderedxCdE!AB13</f>
        <v>4</v>
      </c>
      <c r="I11" s="48">
        <f>RCQScoreOrderedxCdE!AF13</f>
        <v>1</v>
      </c>
      <c r="J11" s="48">
        <f>RCQScoreOrderedxCdE!AJ13</f>
        <v>5</v>
      </c>
      <c r="K11" s="48">
        <f>RCQScoreOrderedxCdE!AN13</f>
        <v>2</v>
      </c>
      <c r="L11" s="48">
        <f>RCQScoreOrderedxCdE!AR13</f>
        <v>5</v>
      </c>
      <c r="M11" s="48">
        <f>RCQScoreOrderedxCdE!AV13</f>
        <v>1</v>
      </c>
      <c r="O11" s="93"/>
      <c r="P11" s="25" t="s">
        <v>1904</v>
      </c>
      <c r="Q11" s="96">
        <f t="array" ref="Q11">SUM(IF($B$67:$B$126=$P11,IF($C$67:$M$126=Q$10,1,0),0))</f>
        <v>39</v>
      </c>
      <c r="R11" s="96">
        <f t="array" ref="R11">SUM(IF($B$67:$B$126=$P11,IF($C$67:$M$126=R$10,1,0),0))</f>
        <v>14</v>
      </c>
      <c r="S11" s="96">
        <f t="array" ref="S11">SUM(IF($B$67:$B$126=$P11,IF($C$67:$M$126=S$10,1,0),0))</f>
        <v>30</v>
      </c>
      <c r="T11" s="96">
        <f t="array" ref="T11">SUM(IF($B$67:$B$126=$P11,IF($C$67:$M$126=T$10,1,0),0))</f>
        <v>7</v>
      </c>
      <c r="U11" s="96">
        <f t="array" ref="U11">SUM(IF($B$67:$B$126=$P11,IF($C$67:$M$126=U$10,1,0),0))</f>
        <v>130</v>
      </c>
    </row>
    <row r="12" spans="1:21" x14ac:dyDescent="0.2">
      <c r="A12" s="48">
        <v>10</v>
      </c>
      <c r="B12" s="93" t="s">
        <v>1902</v>
      </c>
      <c r="C12" s="48">
        <f>RCQScoreOrderedxCdE!H14</f>
        <v>4</v>
      </c>
      <c r="D12" s="48">
        <f>RCQScoreOrderedxCdE!L14</f>
        <v>5</v>
      </c>
      <c r="E12" s="48">
        <f>RCQScoreOrderedxCdE!P14</f>
        <v>5</v>
      </c>
      <c r="F12" s="48">
        <f>RCQScoreOrderedxCdE!T14</f>
        <v>5</v>
      </c>
      <c r="G12" s="48">
        <f>RCQScoreOrderedxCdE!X14</f>
        <v>1</v>
      </c>
      <c r="H12" s="48">
        <f>RCQScoreOrderedxCdE!AB14</f>
        <v>3</v>
      </c>
      <c r="I12" s="48">
        <f>RCQScoreOrderedxCdE!AF14</f>
        <v>4</v>
      </c>
      <c r="J12" s="48">
        <f>RCQScoreOrderedxCdE!AJ14</f>
        <v>5</v>
      </c>
      <c r="K12" s="48">
        <f>RCQScoreOrderedxCdE!AN14</f>
        <v>2</v>
      </c>
      <c r="L12" s="48">
        <f>RCQScoreOrderedxCdE!AR14</f>
        <v>5</v>
      </c>
      <c r="M12" s="48">
        <f>RCQScoreOrderedxCdE!AV14</f>
        <v>1</v>
      </c>
      <c r="O12" s="93"/>
      <c r="P12" s="25" t="s">
        <v>1905</v>
      </c>
      <c r="Q12" s="96">
        <f t="array" ref="Q12">SUM(IF($B$67:$B$126=$P12,IF($C$67:$M$126=Q$10,1,0),0))</f>
        <v>43</v>
      </c>
      <c r="R12" s="96">
        <f t="array" ref="R12">SUM(IF($B$67:$B$126=$P12,IF($C$67:$M$126=R$10,1,0),0))</f>
        <v>21</v>
      </c>
      <c r="S12" s="96">
        <f t="array" ref="S12">SUM(IF($B$67:$B$126=$P12,IF($C$67:$M$126=S$10,1,0),0))</f>
        <v>24</v>
      </c>
      <c r="T12" s="96">
        <f t="array" ref="T12">SUM(IF($B$67:$B$126=$P12,IF($C$67:$M$126=T$10,1,0),0))</f>
        <v>18</v>
      </c>
      <c r="U12" s="96">
        <f t="array" ref="U12">SUM(IF($B$67:$B$126=$P12,IF($C$67:$M$126=U$10,1,0),0))</f>
        <v>114</v>
      </c>
    </row>
    <row r="13" spans="1:21" x14ac:dyDescent="0.2">
      <c r="A13" s="48">
        <v>11</v>
      </c>
      <c r="B13" s="93" t="s">
        <v>1902</v>
      </c>
      <c r="C13" s="48">
        <f>RCQScoreOrderedxCdE!H15</f>
        <v>1</v>
      </c>
      <c r="D13" s="48">
        <f>RCQScoreOrderedxCdE!L15</f>
        <v>5</v>
      </c>
      <c r="E13" s="48">
        <f>RCQScoreOrderedxCdE!P15</f>
        <v>5</v>
      </c>
      <c r="F13" s="48">
        <f>RCQScoreOrderedxCdE!T15</f>
        <v>5</v>
      </c>
      <c r="G13" s="48">
        <f>RCQScoreOrderedxCdE!X15</f>
        <v>5</v>
      </c>
      <c r="H13" s="48">
        <f>RCQScoreOrderedxCdE!AB15</f>
        <v>2</v>
      </c>
      <c r="I13" s="48">
        <f>RCQScoreOrderedxCdE!AF15</f>
        <v>4</v>
      </c>
      <c r="J13" s="48">
        <f>RCQScoreOrderedxCdE!AJ15</f>
        <v>5</v>
      </c>
      <c r="K13" s="48">
        <f>RCQScoreOrderedxCdE!AN15</f>
        <v>2</v>
      </c>
      <c r="L13" s="48">
        <f>RCQScoreOrderedxCdE!AR15</f>
        <v>5</v>
      </c>
      <c r="M13" s="48">
        <f>RCQScoreOrderedxCdE!AV15</f>
        <v>5</v>
      </c>
      <c r="O13" s="93"/>
      <c r="P13" s="25" t="s">
        <v>1903</v>
      </c>
      <c r="Q13" s="96">
        <f t="array" ref="Q13">SUM(IF($B$67:$B$126=$P13,IF($C$67:$M$126=Q$10,1,0),0))</f>
        <v>49</v>
      </c>
      <c r="R13" s="96">
        <f t="array" ref="R13">SUM(IF($B$67:$B$126=$P13,IF($C$67:$M$126=R$10,1,0),0))</f>
        <v>25</v>
      </c>
      <c r="S13" s="96">
        <f t="array" ref="S13">SUM(IF($B$67:$B$126=$P13,IF($C$67:$M$126=S$10,1,0),0))</f>
        <v>24</v>
      </c>
      <c r="T13" s="96">
        <f t="array" ref="T13">SUM(IF($B$67:$B$126=$P13,IF($C$67:$M$126=T$10,1,0),0))</f>
        <v>17</v>
      </c>
      <c r="U13" s="96">
        <f t="array" ref="U13">SUM(IF($B$67:$B$126=$P13,IF($C$67:$M$126=U$10,1,0),0))</f>
        <v>105</v>
      </c>
    </row>
    <row r="14" spans="1:21" x14ac:dyDescent="0.2">
      <c r="A14" s="48">
        <v>12</v>
      </c>
      <c r="B14" s="93" t="s">
        <v>1902</v>
      </c>
      <c r="C14" s="48">
        <f>RCQScoreOrderedxCdE!H16</f>
        <v>3</v>
      </c>
      <c r="D14" s="48">
        <f>RCQScoreOrderedxCdE!L16</f>
        <v>5</v>
      </c>
      <c r="E14" s="48">
        <f>RCQScoreOrderedxCdE!P16</f>
        <v>2</v>
      </c>
      <c r="F14" s="48">
        <f>RCQScoreOrderedxCdE!T16</f>
        <v>5</v>
      </c>
      <c r="G14" s="48">
        <f>RCQScoreOrderedxCdE!X16</f>
        <v>3</v>
      </c>
      <c r="H14" s="48">
        <f>RCQScoreOrderedxCdE!AB16</f>
        <v>3</v>
      </c>
      <c r="I14" s="48">
        <f>RCQScoreOrderedxCdE!AF16</f>
        <v>5</v>
      </c>
      <c r="J14" s="48">
        <f>RCQScoreOrderedxCdE!AJ16</f>
        <v>5</v>
      </c>
      <c r="K14" s="48">
        <f>RCQScoreOrderedxCdE!AN16</f>
        <v>1</v>
      </c>
      <c r="L14" s="48">
        <f>RCQScoreOrderedxCdE!AR16</f>
        <v>1</v>
      </c>
      <c r="M14" s="48">
        <f>RCQScoreOrderedxCdE!AV16</f>
        <v>1</v>
      </c>
    </row>
    <row r="15" spans="1:21" x14ac:dyDescent="0.2">
      <c r="A15" s="48">
        <v>13</v>
      </c>
      <c r="B15" s="93" t="s">
        <v>1902</v>
      </c>
      <c r="C15" s="48">
        <f>RCQScoreOrderedxCdE!H17</f>
        <v>5</v>
      </c>
      <c r="D15" s="48">
        <f>RCQScoreOrderedxCdE!L17</f>
        <v>5</v>
      </c>
      <c r="E15" s="48">
        <f>RCQScoreOrderedxCdE!P17</f>
        <v>5</v>
      </c>
      <c r="F15" s="48">
        <f>RCQScoreOrderedxCdE!T17</f>
        <v>5</v>
      </c>
      <c r="G15" s="48">
        <f>RCQScoreOrderedxCdE!X17</f>
        <v>5</v>
      </c>
      <c r="H15" s="48">
        <f>RCQScoreOrderedxCdE!AB17</f>
        <v>3</v>
      </c>
      <c r="I15" s="48">
        <f>RCQScoreOrderedxCdE!AF17</f>
        <v>5</v>
      </c>
      <c r="J15" s="48">
        <f>RCQScoreOrderedxCdE!AJ17</f>
        <v>5</v>
      </c>
      <c r="K15" s="48">
        <f>RCQScoreOrderedxCdE!AN17</f>
        <v>5</v>
      </c>
      <c r="L15" s="48">
        <f>RCQScoreOrderedxCdE!AR17</f>
        <v>1</v>
      </c>
      <c r="M15" s="48">
        <f>RCQScoreOrderedxCdE!AV17</f>
        <v>1</v>
      </c>
    </row>
    <row r="16" spans="1:21" x14ac:dyDescent="0.2">
      <c r="A16" s="48">
        <v>14</v>
      </c>
      <c r="B16" s="93" t="s">
        <v>1902</v>
      </c>
      <c r="C16" s="48">
        <f>RCQScoreOrderedxCdE!H18</f>
        <v>4</v>
      </c>
      <c r="D16" s="48">
        <f>RCQScoreOrderedxCdE!L18</f>
        <v>5</v>
      </c>
      <c r="E16" s="48">
        <f>RCQScoreOrderedxCdE!P18</f>
        <v>2</v>
      </c>
      <c r="F16" s="48">
        <f>RCQScoreOrderedxCdE!T18</f>
        <v>5</v>
      </c>
      <c r="G16" s="48">
        <f>RCQScoreOrderedxCdE!X18</f>
        <v>5</v>
      </c>
      <c r="H16" s="48">
        <f>RCQScoreOrderedxCdE!AB18</f>
        <v>3</v>
      </c>
      <c r="I16" s="48">
        <f>RCQScoreOrderedxCdE!AF18</f>
        <v>4</v>
      </c>
      <c r="J16" s="48">
        <f>RCQScoreOrderedxCdE!AJ18</f>
        <v>5</v>
      </c>
      <c r="K16" s="48">
        <f>RCQScoreOrderedxCdE!AN18</f>
        <v>1</v>
      </c>
      <c r="L16" s="48">
        <f>RCQScoreOrderedxCdE!AR18</f>
        <v>1</v>
      </c>
      <c r="M16" s="48">
        <f>RCQScoreOrderedxCdE!AV18</f>
        <v>1</v>
      </c>
      <c r="P16" s="102" t="s">
        <v>1867</v>
      </c>
      <c r="Q16" s="101" t="s">
        <v>1924</v>
      </c>
      <c r="R16" s="101"/>
      <c r="S16" s="101"/>
      <c r="T16" s="101"/>
      <c r="U16" s="101"/>
    </row>
    <row r="17" spans="1:21" x14ac:dyDescent="0.2">
      <c r="A17" s="48">
        <v>15</v>
      </c>
      <c r="B17" s="93" t="s">
        <v>1902</v>
      </c>
      <c r="C17" s="48">
        <f>RCQScoreOrderedxCdE!H19</f>
        <v>4</v>
      </c>
      <c r="D17" s="48">
        <f>RCQScoreOrderedxCdE!L19</f>
        <v>5</v>
      </c>
      <c r="E17" s="48">
        <f>RCQScoreOrderedxCdE!P19</f>
        <v>2</v>
      </c>
      <c r="F17" s="48">
        <f>RCQScoreOrderedxCdE!T19</f>
        <v>5</v>
      </c>
      <c r="G17" s="48">
        <f>RCQScoreOrderedxCdE!X19</f>
        <v>5</v>
      </c>
      <c r="H17" s="48">
        <f>RCQScoreOrderedxCdE!AB19</f>
        <v>3</v>
      </c>
      <c r="I17" s="48">
        <f>RCQScoreOrderedxCdE!AF19</f>
        <v>1</v>
      </c>
      <c r="J17" s="48">
        <f>RCQScoreOrderedxCdE!AJ19</f>
        <v>5</v>
      </c>
      <c r="K17" s="48">
        <f>RCQScoreOrderedxCdE!AN19</f>
        <v>2</v>
      </c>
      <c r="L17" s="48">
        <f>RCQScoreOrderedxCdE!AR19</f>
        <v>5</v>
      </c>
      <c r="M17" s="48">
        <f>RCQScoreOrderedxCdE!AV19</f>
        <v>3</v>
      </c>
      <c r="P17" s="102"/>
      <c r="Q17" s="97">
        <v>1</v>
      </c>
      <c r="R17" s="97">
        <v>2</v>
      </c>
      <c r="S17" s="97">
        <v>3</v>
      </c>
      <c r="T17" s="97">
        <v>4</v>
      </c>
      <c r="U17" s="97">
        <v>5</v>
      </c>
    </row>
    <row r="18" spans="1:21" x14ac:dyDescent="0.2">
      <c r="A18" s="48">
        <v>16</v>
      </c>
      <c r="B18" s="93" t="s">
        <v>1902</v>
      </c>
      <c r="C18" s="48">
        <f>RCQScoreOrderedxCdE!H20</f>
        <v>5</v>
      </c>
      <c r="D18" s="48">
        <f>RCQScoreOrderedxCdE!L20</f>
        <v>5</v>
      </c>
      <c r="E18" s="48">
        <f>RCQScoreOrderedxCdE!P20</f>
        <v>2</v>
      </c>
      <c r="F18" s="48">
        <f>RCQScoreOrderedxCdE!T20</f>
        <v>5</v>
      </c>
      <c r="G18" s="48">
        <f>RCQScoreOrderedxCdE!X20</f>
        <v>5</v>
      </c>
      <c r="H18" s="48">
        <f>RCQScoreOrderedxCdE!AB20</f>
        <v>2</v>
      </c>
      <c r="I18" s="48">
        <f>RCQScoreOrderedxCdE!AF20</f>
        <v>4</v>
      </c>
      <c r="J18" s="48">
        <f>RCQScoreOrderedxCdE!AJ20</f>
        <v>5</v>
      </c>
      <c r="K18" s="48">
        <f>RCQScoreOrderedxCdE!AN20</f>
        <v>5</v>
      </c>
      <c r="L18" s="48">
        <f>RCQScoreOrderedxCdE!AR20</f>
        <v>1</v>
      </c>
      <c r="M18" s="48">
        <f>RCQScoreOrderedxCdE!AV20</f>
        <v>1</v>
      </c>
      <c r="P18" s="25" t="s">
        <v>671</v>
      </c>
      <c r="Q18" s="96">
        <f>Q4+Q11</f>
        <v>90</v>
      </c>
      <c r="R18" s="96">
        <f t="shared" ref="R18:U20" si="0">R4+R11</f>
        <v>44</v>
      </c>
      <c r="S18" s="96">
        <f t="shared" si="0"/>
        <v>52</v>
      </c>
      <c r="T18" s="96">
        <f t="shared" si="0"/>
        <v>20</v>
      </c>
      <c r="U18" s="96">
        <f t="shared" si="0"/>
        <v>234</v>
      </c>
    </row>
    <row r="19" spans="1:21" x14ac:dyDescent="0.2">
      <c r="A19" s="48">
        <v>17</v>
      </c>
      <c r="B19" s="93" t="s">
        <v>1902</v>
      </c>
      <c r="C19" s="48">
        <f>RCQScoreOrderedxCdE!H21</f>
        <v>5</v>
      </c>
      <c r="D19" s="48">
        <f>RCQScoreOrderedxCdE!L21</f>
        <v>5</v>
      </c>
      <c r="E19" s="48">
        <f>RCQScoreOrderedxCdE!P21</f>
        <v>2</v>
      </c>
      <c r="F19" s="48">
        <f>RCQScoreOrderedxCdE!T21</f>
        <v>5</v>
      </c>
      <c r="G19" s="48">
        <f>RCQScoreOrderedxCdE!X21</f>
        <v>5</v>
      </c>
      <c r="H19" s="48">
        <f>RCQScoreOrderedxCdE!AB21</f>
        <v>3</v>
      </c>
      <c r="I19" s="48">
        <f>RCQScoreOrderedxCdE!AF21</f>
        <v>1</v>
      </c>
      <c r="J19" s="48">
        <f>RCQScoreOrderedxCdE!AJ21</f>
        <v>5</v>
      </c>
      <c r="K19" s="48">
        <f>RCQScoreOrderedxCdE!AN21</f>
        <v>5</v>
      </c>
      <c r="L19" s="48">
        <f>RCQScoreOrderedxCdE!AR21</f>
        <v>1</v>
      </c>
      <c r="M19" s="48">
        <f>RCQScoreOrderedxCdE!AV21</f>
        <v>1</v>
      </c>
      <c r="P19" s="25" t="s">
        <v>1925</v>
      </c>
      <c r="Q19" s="96">
        <f t="shared" ref="Q19:Q20" si="1">Q5+Q12</f>
        <v>98</v>
      </c>
      <c r="R19" s="96">
        <f t="shared" si="0"/>
        <v>52</v>
      </c>
      <c r="S19" s="96">
        <f t="shared" si="0"/>
        <v>44</v>
      </c>
      <c r="T19" s="96">
        <f t="shared" si="0"/>
        <v>28</v>
      </c>
      <c r="U19" s="96">
        <f t="shared" si="0"/>
        <v>218</v>
      </c>
    </row>
    <row r="20" spans="1:21" x14ac:dyDescent="0.2">
      <c r="A20" s="48">
        <v>18</v>
      </c>
      <c r="B20" s="93" t="s">
        <v>1902</v>
      </c>
      <c r="C20" s="48">
        <f>RCQScoreOrderedxCdE!H22</f>
        <v>2</v>
      </c>
      <c r="D20" s="48">
        <f>RCQScoreOrderedxCdE!L22</f>
        <v>1</v>
      </c>
      <c r="E20" s="48">
        <f>RCQScoreOrderedxCdE!P22</f>
        <v>2</v>
      </c>
      <c r="F20" s="48">
        <f>RCQScoreOrderedxCdE!T22</f>
        <v>5</v>
      </c>
      <c r="G20" s="48">
        <f>RCQScoreOrderedxCdE!X22</f>
        <v>1</v>
      </c>
      <c r="H20" s="48">
        <f>RCQScoreOrderedxCdE!AB22</f>
        <v>3</v>
      </c>
      <c r="I20" s="48">
        <f>RCQScoreOrderedxCdE!AF22</f>
        <v>3</v>
      </c>
      <c r="J20" s="48">
        <f>RCQScoreOrderedxCdE!AJ22</f>
        <v>5</v>
      </c>
      <c r="K20" s="48">
        <f>RCQScoreOrderedxCdE!AN22</f>
        <v>5</v>
      </c>
      <c r="L20" s="48">
        <f>RCQScoreOrderedxCdE!AR22</f>
        <v>5</v>
      </c>
      <c r="M20" s="48">
        <f>RCQScoreOrderedxCdE!AV22</f>
        <v>1</v>
      </c>
      <c r="P20" s="25" t="s">
        <v>1926</v>
      </c>
      <c r="Q20" s="96">
        <f t="shared" si="1"/>
        <v>105</v>
      </c>
      <c r="R20" s="96">
        <f t="shared" si="0"/>
        <v>60</v>
      </c>
      <c r="S20" s="96">
        <f t="shared" si="0"/>
        <v>49</v>
      </c>
      <c r="T20" s="96">
        <f t="shared" si="0"/>
        <v>28</v>
      </c>
      <c r="U20" s="96">
        <f t="shared" si="0"/>
        <v>198</v>
      </c>
    </row>
    <row r="21" spans="1:21" x14ac:dyDescent="0.2">
      <c r="A21" s="48">
        <v>19</v>
      </c>
      <c r="B21" s="93" t="s">
        <v>1902</v>
      </c>
      <c r="C21" s="48">
        <f>RCQScoreOrderedxCdE!H23</f>
        <v>5</v>
      </c>
      <c r="D21" s="48">
        <f>RCQScoreOrderedxCdE!L23</f>
        <v>5</v>
      </c>
      <c r="E21" s="48">
        <f>RCQScoreOrderedxCdE!P23</f>
        <v>5</v>
      </c>
      <c r="F21" s="48">
        <f>RCQScoreOrderedxCdE!T23</f>
        <v>5</v>
      </c>
      <c r="G21" s="48">
        <f>RCQScoreOrderedxCdE!X23</f>
        <v>5</v>
      </c>
      <c r="H21" s="48">
        <f>RCQScoreOrderedxCdE!AB23</f>
        <v>3</v>
      </c>
      <c r="I21" s="48">
        <f>RCQScoreOrderedxCdE!AF23</f>
        <v>5</v>
      </c>
      <c r="J21" s="48">
        <f>RCQScoreOrderedxCdE!AJ23</f>
        <v>5</v>
      </c>
      <c r="K21" s="48">
        <f>RCQScoreOrderedxCdE!AN23</f>
        <v>2</v>
      </c>
      <c r="L21" s="48">
        <f>RCQScoreOrderedxCdE!AR23</f>
        <v>5</v>
      </c>
      <c r="M21" s="48">
        <f>RCQScoreOrderedxCdE!AV23</f>
        <v>3</v>
      </c>
    </row>
    <row r="22" spans="1:21" x14ac:dyDescent="0.2">
      <c r="A22" s="48">
        <v>20</v>
      </c>
      <c r="B22" s="93" t="s">
        <v>1902</v>
      </c>
      <c r="C22" s="48">
        <f>RCQScoreOrderedxCdE!H24</f>
        <v>5</v>
      </c>
      <c r="D22" s="48">
        <f>RCQScoreOrderedxCdE!L24</f>
        <v>5</v>
      </c>
      <c r="E22" s="48">
        <f>RCQScoreOrderedxCdE!P24</f>
        <v>2</v>
      </c>
      <c r="F22" s="48">
        <f>RCQScoreOrderedxCdE!T24</f>
        <v>1</v>
      </c>
      <c r="G22" s="48">
        <f>RCQScoreOrderedxCdE!X24</f>
        <v>5</v>
      </c>
      <c r="H22" s="48">
        <f>RCQScoreOrderedxCdE!AB24</f>
        <v>2</v>
      </c>
      <c r="I22" s="48">
        <f>RCQScoreOrderedxCdE!AF24</f>
        <v>1</v>
      </c>
      <c r="J22" s="48">
        <f>RCQScoreOrderedxCdE!AJ24</f>
        <v>5</v>
      </c>
      <c r="K22" s="48">
        <f>RCQScoreOrderedxCdE!AN24</f>
        <v>2</v>
      </c>
      <c r="L22" s="48">
        <f>RCQScoreOrderedxCdE!AR24</f>
        <v>1</v>
      </c>
      <c r="M22" s="48">
        <f>RCQScoreOrderedxCdE!AV24</f>
        <v>1</v>
      </c>
    </row>
    <row r="23" spans="1:21" x14ac:dyDescent="0.2">
      <c r="A23" s="48">
        <v>21</v>
      </c>
      <c r="B23" s="93" t="s">
        <v>1900</v>
      </c>
      <c r="C23" s="48">
        <f>RCQScoreOrderedxCdE!H25</f>
        <v>5</v>
      </c>
      <c r="D23" s="48">
        <f>RCQScoreOrderedxCdE!L25</f>
        <v>5</v>
      </c>
      <c r="E23" s="48">
        <f>RCQScoreOrderedxCdE!P25</f>
        <v>5</v>
      </c>
      <c r="F23" s="48">
        <f>RCQScoreOrderedxCdE!T25</f>
        <v>5</v>
      </c>
      <c r="G23" s="48">
        <f>RCQScoreOrderedxCdE!X25</f>
        <v>1</v>
      </c>
      <c r="H23" s="48">
        <f>RCQScoreOrderedxCdE!AB25</f>
        <v>2</v>
      </c>
      <c r="I23" s="48">
        <f>RCQScoreOrderedxCdE!AF25</f>
        <v>3</v>
      </c>
      <c r="J23" s="48">
        <f>RCQScoreOrderedxCdE!AJ25</f>
        <v>5</v>
      </c>
      <c r="K23" s="48">
        <f>RCQScoreOrderedxCdE!AN25</f>
        <v>1</v>
      </c>
      <c r="L23" s="48">
        <f>RCQScoreOrderedxCdE!AR25</f>
        <v>1</v>
      </c>
      <c r="M23" s="48">
        <f>RCQScoreOrderedxCdE!AV25</f>
        <v>2</v>
      </c>
    </row>
    <row r="24" spans="1:21" x14ac:dyDescent="0.2">
      <c r="A24" s="48">
        <v>22</v>
      </c>
      <c r="B24" s="93" t="s">
        <v>1900</v>
      </c>
      <c r="C24" s="48">
        <f>RCQScoreOrderedxCdE!H26</f>
        <v>5</v>
      </c>
      <c r="D24" s="48">
        <f>RCQScoreOrderedxCdE!L26</f>
        <v>5</v>
      </c>
      <c r="E24" s="48">
        <f>RCQScoreOrderedxCdE!P26</f>
        <v>5</v>
      </c>
      <c r="F24" s="48">
        <f>RCQScoreOrderedxCdE!T26</f>
        <v>5</v>
      </c>
      <c r="G24" s="48">
        <f>RCQScoreOrderedxCdE!X26</f>
        <v>2</v>
      </c>
      <c r="H24" s="48">
        <f>RCQScoreOrderedxCdE!AB26</f>
        <v>3</v>
      </c>
      <c r="I24" s="48">
        <f>RCQScoreOrderedxCdE!AF26</f>
        <v>2</v>
      </c>
      <c r="J24" s="48">
        <f>RCQScoreOrderedxCdE!AJ26</f>
        <v>5</v>
      </c>
      <c r="K24" s="48">
        <f>RCQScoreOrderedxCdE!AN26</f>
        <v>1</v>
      </c>
      <c r="L24" s="48">
        <f>RCQScoreOrderedxCdE!AR26</f>
        <v>5</v>
      </c>
      <c r="M24" s="48">
        <f>RCQScoreOrderedxCdE!AV26</f>
        <v>1</v>
      </c>
    </row>
    <row r="25" spans="1:21" x14ac:dyDescent="0.2">
      <c r="A25" s="48">
        <v>23</v>
      </c>
      <c r="B25" s="93" t="s">
        <v>1900</v>
      </c>
      <c r="C25" s="48">
        <f>RCQScoreOrderedxCdE!H27</f>
        <v>5</v>
      </c>
      <c r="D25" s="48">
        <f>RCQScoreOrderedxCdE!L27</f>
        <v>5</v>
      </c>
      <c r="E25" s="48">
        <f>RCQScoreOrderedxCdE!P27</f>
        <v>5</v>
      </c>
      <c r="F25" s="48">
        <f>RCQScoreOrderedxCdE!T27</f>
        <v>5</v>
      </c>
      <c r="G25" s="48">
        <f>RCQScoreOrderedxCdE!X27</f>
        <v>2</v>
      </c>
      <c r="H25" s="48">
        <f>RCQScoreOrderedxCdE!AB27</f>
        <v>4</v>
      </c>
      <c r="I25" s="48">
        <f>RCQScoreOrderedxCdE!AF27</f>
        <v>1</v>
      </c>
      <c r="J25" s="48">
        <f>RCQScoreOrderedxCdE!AJ27</f>
        <v>5</v>
      </c>
      <c r="K25" s="48">
        <f>RCQScoreOrderedxCdE!AN27</f>
        <v>1</v>
      </c>
      <c r="L25" s="48">
        <f>RCQScoreOrderedxCdE!AR27</f>
        <v>5</v>
      </c>
      <c r="M25" s="48">
        <f>RCQScoreOrderedxCdE!AV27</f>
        <v>1</v>
      </c>
    </row>
    <row r="26" spans="1:21" x14ac:dyDescent="0.2">
      <c r="A26" s="48">
        <v>24</v>
      </c>
      <c r="B26" s="93" t="s">
        <v>1900</v>
      </c>
      <c r="C26" s="48">
        <f>RCQScoreOrderedxCdE!H28</f>
        <v>1</v>
      </c>
      <c r="D26" s="48">
        <f>RCQScoreOrderedxCdE!L28</f>
        <v>5</v>
      </c>
      <c r="E26" s="48">
        <f>RCQScoreOrderedxCdE!P28</f>
        <v>5</v>
      </c>
      <c r="F26" s="48">
        <f>RCQScoreOrderedxCdE!T28</f>
        <v>1</v>
      </c>
      <c r="G26" s="48">
        <f>RCQScoreOrderedxCdE!X28</f>
        <v>3</v>
      </c>
      <c r="H26" s="48">
        <f>RCQScoreOrderedxCdE!AB28</f>
        <v>4</v>
      </c>
      <c r="I26" s="48">
        <f>RCQScoreOrderedxCdE!AF28</f>
        <v>1</v>
      </c>
      <c r="J26" s="48">
        <f>RCQScoreOrderedxCdE!AJ28</f>
        <v>5</v>
      </c>
      <c r="K26" s="48">
        <f>RCQScoreOrderedxCdE!AN28</f>
        <v>1</v>
      </c>
      <c r="L26" s="48">
        <f>RCQScoreOrderedxCdE!AR28</f>
        <v>5</v>
      </c>
      <c r="M26" s="48">
        <f>RCQScoreOrderedxCdE!AV28</f>
        <v>1</v>
      </c>
    </row>
    <row r="27" spans="1:21" x14ac:dyDescent="0.2">
      <c r="A27" s="48">
        <v>25</v>
      </c>
      <c r="B27" s="93" t="s">
        <v>1900</v>
      </c>
      <c r="C27" s="48">
        <f>RCQScoreOrderedxCdE!H29</f>
        <v>2</v>
      </c>
      <c r="D27" s="48">
        <f>RCQScoreOrderedxCdE!L29</f>
        <v>5</v>
      </c>
      <c r="E27" s="48">
        <f>RCQScoreOrderedxCdE!P29</f>
        <v>5</v>
      </c>
      <c r="F27" s="48">
        <f>RCQScoreOrderedxCdE!T29</f>
        <v>5</v>
      </c>
      <c r="G27" s="48">
        <f>RCQScoreOrderedxCdE!X29</f>
        <v>4</v>
      </c>
      <c r="H27" s="48">
        <f>RCQScoreOrderedxCdE!AB29</f>
        <v>3</v>
      </c>
      <c r="I27" s="48">
        <f>RCQScoreOrderedxCdE!AF29</f>
        <v>1</v>
      </c>
      <c r="J27" s="48">
        <f>RCQScoreOrderedxCdE!AJ29</f>
        <v>5</v>
      </c>
      <c r="K27" s="48">
        <f>RCQScoreOrderedxCdE!AN29</f>
        <v>5</v>
      </c>
      <c r="L27" s="48">
        <f>RCQScoreOrderedxCdE!AR29</f>
        <v>1</v>
      </c>
      <c r="M27" s="48">
        <f>RCQScoreOrderedxCdE!AV29</f>
        <v>5</v>
      </c>
    </row>
    <row r="28" spans="1:21" x14ac:dyDescent="0.2">
      <c r="A28" s="48">
        <v>26</v>
      </c>
      <c r="B28" s="93" t="s">
        <v>1900</v>
      </c>
      <c r="C28" s="48">
        <f>RCQScoreOrderedxCdE!H30</f>
        <v>5</v>
      </c>
      <c r="D28" s="48">
        <f>RCQScoreOrderedxCdE!L30</f>
        <v>5</v>
      </c>
      <c r="E28" s="48">
        <f>RCQScoreOrderedxCdE!P30</f>
        <v>5</v>
      </c>
      <c r="F28" s="48">
        <f>RCQScoreOrderedxCdE!T30</f>
        <v>5</v>
      </c>
      <c r="G28" s="48">
        <f>RCQScoreOrderedxCdE!X30</f>
        <v>3</v>
      </c>
      <c r="H28" s="48">
        <f>RCQScoreOrderedxCdE!AB30</f>
        <v>2</v>
      </c>
      <c r="I28" s="48">
        <f>RCQScoreOrderedxCdE!AF30</f>
        <v>5</v>
      </c>
      <c r="J28" s="48">
        <f>RCQScoreOrderedxCdE!AJ30</f>
        <v>5</v>
      </c>
      <c r="K28" s="48">
        <f>RCQScoreOrderedxCdE!AN30</f>
        <v>1</v>
      </c>
      <c r="L28" s="48">
        <f>RCQScoreOrderedxCdE!AR30</f>
        <v>5</v>
      </c>
      <c r="M28" s="48">
        <f>RCQScoreOrderedxCdE!AV30</f>
        <v>1</v>
      </c>
    </row>
    <row r="29" spans="1:21" x14ac:dyDescent="0.2">
      <c r="A29" s="48">
        <v>27</v>
      </c>
      <c r="B29" s="93" t="s">
        <v>1900</v>
      </c>
      <c r="C29" s="48">
        <f>RCQScoreOrderedxCdE!H31</f>
        <v>4</v>
      </c>
      <c r="D29" s="48">
        <f>RCQScoreOrderedxCdE!L31</f>
        <v>5</v>
      </c>
      <c r="E29" s="48">
        <f>RCQScoreOrderedxCdE!P31</f>
        <v>5</v>
      </c>
      <c r="F29" s="48">
        <f>RCQScoreOrderedxCdE!T31</f>
        <v>1</v>
      </c>
      <c r="G29" s="48">
        <f>RCQScoreOrderedxCdE!X31</f>
        <v>5</v>
      </c>
      <c r="H29" s="48">
        <f>RCQScoreOrderedxCdE!AB31</f>
        <v>3</v>
      </c>
      <c r="I29" s="48">
        <f>RCQScoreOrderedxCdE!AF31</f>
        <v>3</v>
      </c>
      <c r="J29" s="48">
        <f>RCQScoreOrderedxCdE!AJ31</f>
        <v>5</v>
      </c>
      <c r="K29" s="48">
        <f>RCQScoreOrderedxCdE!AN31</f>
        <v>2</v>
      </c>
      <c r="L29" s="48">
        <f>RCQScoreOrderedxCdE!AR31</f>
        <v>1</v>
      </c>
      <c r="M29" s="48">
        <f>RCQScoreOrderedxCdE!AV31</f>
        <v>1</v>
      </c>
    </row>
    <row r="30" spans="1:21" x14ac:dyDescent="0.2">
      <c r="A30" s="48">
        <v>28</v>
      </c>
      <c r="B30" s="93" t="s">
        <v>1900</v>
      </c>
      <c r="C30" s="48">
        <f>RCQScoreOrderedxCdE!H32</f>
        <v>2</v>
      </c>
      <c r="D30" s="48">
        <f>RCQScoreOrderedxCdE!L32</f>
        <v>5</v>
      </c>
      <c r="E30" s="48">
        <f>RCQScoreOrderedxCdE!P32</f>
        <v>2</v>
      </c>
      <c r="F30" s="48">
        <f>RCQScoreOrderedxCdE!T32</f>
        <v>1</v>
      </c>
      <c r="G30" s="48">
        <f>RCQScoreOrderedxCdE!X32</f>
        <v>1</v>
      </c>
      <c r="H30" s="48">
        <f>RCQScoreOrderedxCdE!AB32</f>
        <v>2</v>
      </c>
      <c r="I30" s="48">
        <f>RCQScoreOrderedxCdE!AF32</f>
        <v>1</v>
      </c>
      <c r="J30" s="48">
        <f>RCQScoreOrderedxCdE!AJ32</f>
        <v>5</v>
      </c>
      <c r="K30" s="48">
        <f>RCQScoreOrderedxCdE!AN32</f>
        <v>2</v>
      </c>
      <c r="L30" s="48">
        <f>RCQScoreOrderedxCdE!AR32</f>
        <v>1</v>
      </c>
      <c r="M30" s="48">
        <f>RCQScoreOrderedxCdE!AV32</f>
        <v>5</v>
      </c>
    </row>
    <row r="31" spans="1:21" x14ac:dyDescent="0.2">
      <c r="A31" s="48">
        <v>29</v>
      </c>
      <c r="B31" s="93" t="s">
        <v>1900</v>
      </c>
      <c r="C31" s="48">
        <f>RCQScoreOrderedxCdE!H33</f>
        <v>5</v>
      </c>
      <c r="D31" s="48">
        <f>RCQScoreOrderedxCdE!L33</f>
        <v>5</v>
      </c>
      <c r="E31" s="48">
        <f>RCQScoreOrderedxCdE!P33</f>
        <v>5</v>
      </c>
      <c r="F31" s="48">
        <f>RCQScoreOrderedxCdE!T33</f>
        <v>1</v>
      </c>
      <c r="G31" s="48">
        <f>RCQScoreOrderedxCdE!X33</f>
        <v>1</v>
      </c>
      <c r="H31" s="48">
        <f>RCQScoreOrderedxCdE!AB33</f>
        <v>2</v>
      </c>
      <c r="I31" s="48">
        <f>RCQScoreOrderedxCdE!AF33</f>
        <v>4</v>
      </c>
      <c r="J31" s="48">
        <f>RCQScoreOrderedxCdE!AJ33</f>
        <v>5</v>
      </c>
      <c r="K31" s="48">
        <f>RCQScoreOrderedxCdE!AN33</f>
        <v>1</v>
      </c>
      <c r="L31" s="48">
        <f>RCQScoreOrderedxCdE!AR33</f>
        <v>5</v>
      </c>
      <c r="M31" s="48">
        <f>RCQScoreOrderedxCdE!AV33</f>
        <v>1</v>
      </c>
    </row>
    <row r="32" spans="1:21" x14ac:dyDescent="0.2">
      <c r="A32" s="48">
        <v>30</v>
      </c>
      <c r="B32" s="93" t="s">
        <v>1900</v>
      </c>
      <c r="C32" s="48">
        <f>RCQScoreOrderedxCdE!H34</f>
        <v>1</v>
      </c>
      <c r="D32" s="48">
        <f>RCQScoreOrderedxCdE!L34</f>
        <v>5</v>
      </c>
      <c r="E32" s="48">
        <f>RCQScoreOrderedxCdE!P34</f>
        <v>2</v>
      </c>
      <c r="F32" s="48">
        <f>RCQScoreOrderedxCdE!T34</f>
        <v>5</v>
      </c>
      <c r="G32" s="48">
        <f>RCQScoreOrderedxCdE!X34</f>
        <v>2</v>
      </c>
      <c r="H32" s="48">
        <f>RCQScoreOrderedxCdE!AB34</f>
        <v>3</v>
      </c>
      <c r="I32" s="48">
        <f>RCQScoreOrderedxCdE!AF34</f>
        <v>3</v>
      </c>
      <c r="J32" s="48">
        <f>RCQScoreOrderedxCdE!AJ34</f>
        <v>5</v>
      </c>
      <c r="K32" s="48">
        <f>RCQScoreOrderedxCdE!AN34</f>
        <v>1</v>
      </c>
      <c r="L32" s="48">
        <f>RCQScoreOrderedxCdE!AR34</f>
        <v>5</v>
      </c>
      <c r="M32" s="48">
        <f>RCQScoreOrderedxCdE!AV34</f>
        <v>1</v>
      </c>
    </row>
    <row r="33" spans="1:13" x14ac:dyDescent="0.2">
      <c r="A33" s="48">
        <v>31</v>
      </c>
      <c r="B33" s="93" t="s">
        <v>1900</v>
      </c>
      <c r="C33" s="48">
        <f>RCQScoreOrderedxCdE!H35</f>
        <v>2</v>
      </c>
      <c r="D33" s="48">
        <f>RCQScoreOrderedxCdE!L35</f>
        <v>5</v>
      </c>
      <c r="E33" s="48">
        <f>RCQScoreOrderedxCdE!P35</f>
        <v>2</v>
      </c>
      <c r="F33" s="48">
        <f>RCQScoreOrderedxCdE!T35</f>
        <v>1</v>
      </c>
      <c r="G33" s="48">
        <f>RCQScoreOrderedxCdE!X35</f>
        <v>2</v>
      </c>
      <c r="H33" s="48">
        <f>RCQScoreOrderedxCdE!AB35</f>
        <v>1</v>
      </c>
      <c r="I33" s="48">
        <f>RCQScoreOrderedxCdE!AF35</f>
        <v>3</v>
      </c>
      <c r="J33" s="48">
        <f>RCQScoreOrderedxCdE!AJ35</f>
        <v>5</v>
      </c>
      <c r="K33" s="48">
        <f>RCQScoreOrderedxCdE!AN35</f>
        <v>3</v>
      </c>
      <c r="L33" s="48">
        <f>RCQScoreOrderedxCdE!AR35</f>
        <v>5</v>
      </c>
      <c r="M33" s="48">
        <f>RCQScoreOrderedxCdE!AV35</f>
        <v>1</v>
      </c>
    </row>
    <row r="34" spans="1:13" x14ac:dyDescent="0.2">
      <c r="A34" s="48">
        <v>32</v>
      </c>
      <c r="B34" s="93" t="s">
        <v>1900</v>
      </c>
      <c r="C34" s="48">
        <f>RCQScoreOrderedxCdE!H36</f>
        <v>5</v>
      </c>
      <c r="D34" s="48">
        <f>RCQScoreOrderedxCdE!L36</f>
        <v>5</v>
      </c>
      <c r="E34" s="48">
        <f>RCQScoreOrderedxCdE!P36</f>
        <v>5</v>
      </c>
      <c r="F34" s="48">
        <f>RCQScoreOrderedxCdE!T36</f>
        <v>5</v>
      </c>
      <c r="G34" s="48">
        <f>RCQScoreOrderedxCdE!X36</f>
        <v>5</v>
      </c>
      <c r="H34" s="48">
        <f>RCQScoreOrderedxCdE!AB36</f>
        <v>3</v>
      </c>
      <c r="I34" s="48">
        <f>RCQScoreOrderedxCdE!AF36</f>
        <v>5</v>
      </c>
      <c r="J34" s="48">
        <f>RCQScoreOrderedxCdE!AJ36</f>
        <v>5</v>
      </c>
      <c r="K34" s="48">
        <f>RCQScoreOrderedxCdE!AN36</f>
        <v>5</v>
      </c>
      <c r="L34" s="48">
        <f>RCQScoreOrderedxCdE!AR36</f>
        <v>5</v>
      </c>
      <c r="M34" s="48">
        <f>RCQScoreOrderedxCdE!AV36</f>
        <v>1</v>
      </c>
    </row>
    <row r="35" spans="1:13" x14ac:dyDescent="0.2">
      <c r="A35" s="48">
        <v>33</v>
      </c>
      <c r="B35" s="93" t="s">
        <v>1900</v>
      </c>
      <c r="C35" s="48">
        <f>RCQScoreOrderedxCdE!H37</f>
        <v>3</v>
      </c>
      <c r="D35" s="48">
        <f>RCQScoreOrderedxCdE!L37</f>
        <v>5</v>
      </c>
      <c r="E35" s="48">
        <f>RCQScoreOrderedxCdE!P37</f>
        <v>5</v>
      </c>
      <c r="F35" s="48">
        <f>RCQScoreOrderedxCdE!T37</f>
        <v>5</v>
      </c>
      <c r="G35" s="48">
        <f>RCQScoreOrderedxCdE!X37</f>
        <v>1</v>
      </c>
      <c r="H35" s="48">
        <f>RCQScoreOrderedxCdE!AB37</f>
        <v>3</v>
      </c>
      <c r="I35" s="48">
        <f>RCQScoreOrderedxCdE!AF37</f>
        <v>3</v>
      </c>
      <c r="J35" s="48">
        <f>RCQScoreOrderedxCdE!AJ37</f>
        <v>5</v>
      </c>
      <c r="K35" s="48">
        <f>RCQScoreOrderedxCdE!AN37</f>
        <v>1</v>
      </c>
      <c r="L35" s="48">
        <f>RCQScoreOrderedxCdE!AR37</f>
        <v>1</v>
      </c>
      <c r="M35" s="48">
        <f>RCQScoreOrderedxCdE!AV37</f>
        <v>1</v>
      </c>
    </row>
    <row r="36" spans="1:13" x14ac:dyDescent="0.2">
      <c r="A36" s="48">
        <v>34</v>
      </c>
      <c r="B36" s="93" t="s">
        <v>1900</v>
      </c>
      <c r="C36" s="48">
        <f>RCQScoreOrderedxCdE!H38</f>
        <v>2</v>
      </c>
      <c r="D36" s="48">
        <f>RCQScoreOrderedxCdE!L38</f>
        <v>5</v>
      </c>
      <c r="E36" s="48">
        <f>RCQScoreOrderedxCdE!P38</f>
        <v>5</v>
      </c>
      <c r="F36" s="48">
        <f>RCQScoreOrderedxCdE!T38</f>
        <v>1</v>
      </c>
      <c r="G36" s="48">
        <f>RCQScoreOrderedxCdE!X38</f>
        <v>4</v>
      </c>
      <c r="H36" s="48">
        <f>RCQScoreOrderedxCdE!AB38</f>
        <v>3</v>
      </c>
      <c r="I36" s="48">
        <f>RCQScoreOrderedxCdE!AF38</f>
        <v>1</v>
      </c>
      <c r="J36" s="48">
        <f>RCQScoreOrderedxCdE!AJ38</f>
        <v>5</v>
      </c>
      <c r="K36" s="48">
        <f>RCQScoreOrderedxCdE!AN38</f>
        <v>2</v>
      </c>
      <c r="L36" s="48">
        <f>RCQScoreOrderedxCdE!AR38</f>
        <v>1</v>
      </c>
      <c r="M36" s="48">
        <f>RCQScoreOrderedxCdE!AV38</f>
        <v>5</v>
      </c>
    </row>
    <row r="37" spans="1:13" x14ac:dyDescent="0.2">
      <c r="A37" s="48">
        <v>35</v>
      </c>
      <c r="B37" s="93" t="s">
        <v>1900</v>
      </c>
      <c r="C37" s="48">
        <f>RCQScoreOrderedxCdE!H39</f>
        <v>5</v>
      </c>
      <c r="D37" s="48">
        <f>RCQScoreOrderedxCdE!L39</f>
        <v>5</v>
      </c>
      <c r="E37" s="48">
        <f>RCQScoreOrderedxCdE!P39</f>
        <v>5</v>
      </c>
      <c r="F37" s="48">
        <f>RCQScoreOrderedxCdE!T39</f>
        <v>5</v>
      </c>
      <c r="G37" s="48">
        <f>RCQScoreOrderedxCdE!X39</f>
        <v>3</v>
      </c>
      <c r="H37" s="48">
        <f>RCQScoreOrderedxCdE!AB39</f>
        <v>3</v>
      </c>
      <c r="I37" s="48">
        <f>RCQScoreOrderedxCdE!AF39</f>
        <v>2</v>
      </c>
      <c r="J37" s="48">
        <f>RCQScoreOrderedxCdE!AJ39</f>
        <v>5</v>
      </c>
      <c r="K37" s="48">
        <f>RCQScoreOrderedxCdE!AN39</f>
        <v>2</v>
      </c>
      <c r="L37" s="48">
        <f>RCQScoreOrderedxCdE!AR39</f>
        <v>1</v>
      </c>
      <c r="M37" s="48">
        <f>RCQScoreOrderedxCdE!AV39</f>
        <v>5</v>
      </c>
    </row>
    <row r="38" spans="1:13" x14ac:dyDescent="0.2">
      <c r="A38" s="48">
        <v>36</v>
      </c>
      <c r="B38" s="93" t="s">
        <v>1900</v>
      </c>
      <c r="C38" s="48">
        <f>RCQScoreOrderedxCdE!H40</f>
        <v>5</v>
      </c>
      <c r="D38" s="48">
        <f>RCQScoreOrderedxCdE!L40</f>
        <v>5</v>
      </c>
      <c r="E38" s="48">
        <f>RCQScoreOrderedxCdE!P40</f>
        <v>5</v>
      </c>
      <c r="F38" s="48">
        <f>RCQScoreOrderedxCdE!T40</f>
        <v>1</v>
      </c>
      <c r="G38" s="48">
        <f>RCQScoreOrderedxCdE!X40</f>
        <v>4</v>
      </c>
      <c r="H38" s="48">
        <f>RCQScoreOrderedxCdE!AB40</f>
        <v>3</v>
      </c>
      <c r="I38" s="48">
        <f>RCQScoreOrderedxCdE!AF40</f>
        <v>1</v>
      </c>
      <c r="J38" s="48">
        <f>RCQScoreOrderedxCdE!AJ40</f>
        <v>5</v>
      </c>
      <c r="K38" s="48">
        <f>RCQScoreOrderedxCdE!AN40</f>
        <v>2</v>
      </c>
      <c r="L38" s="48">
        <f>RCQScoreOrderedxCdE!AR40</f>
        <v>1</v>
      </c>
      <c r="M38" s="48">
        <f>RCQScoreOrderedxCdE!AV40</f>
        <v>2</v>
      </c>
    </row>
    <row r="39" spans="1:13" x14ac:dyDescent="0.2">
      <c r="A39" s="48">
        <v>37</v>
      </c>
      <c r="B39" s="93" t="s">
        <v>1900</v>
      </c>
      <c r="C39" s="48">
        <f>RCQScoreOrderedxCdE!H41</f>
        <v>1</v>
      </c>
      <c r="D39" s="48">
        <f>RCQScoreOrderedxCdE!L41</f>
        <v>5</v>
      </c>
      <c r="E39" s="48">
        <f>RCQScoreOrderedxCdE!P41</f>
        <v>5</v>
      </c>
      <c r="F39" s="48">
        <f>RCQScoreOrderedxCdE!T41</f>
        <v>1</v>
      </c>
      <c r="G39" s="48">
        <f>RCQScoreOrderedxCdE!X41</f>
        <v>4</v>
      </c>
      <c r="H39" s="48">
        <f>RCQScoreOrderedxCdE!AB41</f>
        <v>5</v>
      </c>
      <c r="I39" s="48">
        <f>RCQScoreOrderedxCdE!AF41</f>
        <v>5</v>
      </c>
      <c r="J39" s="48">
        <f>RCQScoreOrderedxCdE!AJ41</f>
        <v>5</v>
      </c>
      <c r="K39" s="48">
        <f>RCQScoreOrderedxCdE!AN41</f>
        <v>1</v>
      </c>
      <c r="L39" s="48">
        <f>RCQScoreOrderedxCdE!AR41</f>
        <v>5</v>
      </c>
      <c r="M39" s="48">
        <f>RCQScoreOrderedxCdE!AV41</f>
        <v>5</v>
      </c>
    </row>
    <row r="40" spans="1:13" x14ac:dyDescent="0.2">
      <c r="A40" s="48">
        <v>38</v>
      </c>
      <c r="B40" s="93" t="s">
        <v>1900</v>
      </c>
      <c r="C40" s="48">
        <f>RCQScoreOrderedxCdE!H42</f>
        <v>5</v>
      </c>
      <c r="D40" s="48">
        <f>RCQScoreOrderedxCdE!L42</f>
        <v>5</v>
      </c>
      <c r="E40" s="48">
        <f>RCQScoreOrderedxCdE!P42</f>
        <v>2</v>
      </c>
      <c r="F40" s="48">
        <f>RCQScoreOrderedxCdE!T42</f>
        <v>1</v>
      </c>
      <c r="G40" s="48">
        <f>RCQScoreOrderedxCdE!X42</f>
        <v>4</v>
      </c>
      <c r="H40" s="48">
        <f>RCQScoreOrderedxCdE!AB42</f>
        <v>2</v>
      </c>
      <c r="I40" s="48">
        <f>RCQScoreOrderedxCdE!AF42</f>
        <v>2</v>
      </c>
      <c r="J40" s="48">
        <f>RCQScoreOrderedxCdE!AJ42</f>
        <v>5</v>
      </c>
      <c r="K40" s="48">
        <f>RCQScoreOrderedxCdE!AN42</f>
        <v>1</v>
      </c>
      <c r="L40" s="48">
        <f>RCQScoreOrderedxCdE!AR42</f>
        <v>1</v>
      </c>
      <c r="M40" s="48">
        <f>RCQScoreOrderedxCdE!AV42</f>
        <v>1</v>
      </c>
    </row>
    <row r="41" spans="1:13" x14ac:dyDescent="0.2">
      <c r="A41" s="48">
        <v>39</v>
      </c>
      <c r="B41" s="93" t="s">
        <v>1900</v>
      </c>
      <c r="C41" s="48">
        <f>RCQScoreOrderedxCdE!H43</f>
        <v>5</v>
      </c>
      <c r="D41" s="48">
        <f>RCQScoreOrderedxCdE!L43</f>
        <v>5</v>
      </c>
      <c r="E41" s="48">
        <f>RCQScoreOrderedxCdE!P43</f>
        <v>5</v>
      </c>
      <c r="F41" s="48">
        <f>RCQScoreOrderedxCdE!T43</f>
        <v>5</v>
      </c>
      <c r="G41" s="48">
        <f>RCQScoreOrderedxCdE!X43</f>
        <v>5</v>
      </c>
      <c r="H41" s="48">
        <f>RCQScoreOrderedxCdE!AB43</f>
        <v>2</v>
      </c>
      <c r="I41" s="48">
        <f>RCQScoreOrderedxCdE!AF43</f>
        <v>2</v>
      </c>
      <c r="J41" s="48">
        <f>RCQScoreOrderedxCdE!AJ43</f>
        <v>5</v>
      </c>
      <c r="K41" s="48">
        <f>RCQScoreOrderedxCdE!AN43</f>
        <v>2</v>
      </c>
      <c r="L41" s="48">
        <f>RCQScoreOrderedxCdE!AR43</f>
        <v>1</v>
      </c>
      <c r="M41" s="48">
        <f>RCQScoreOrderedxCdE!AV43</f>
        <v>1</v>
      </c>
    </row>
    <row r="42" spans="1:13" x14ac:dyDescent="0.2">
      <c r="A42" s="48">
        <v>40</v>
      </c>
      <c r="B42" s="93" t="s">
        <v>1900</v>
      </c>
      <c r="C42" s="48">
        <f>RCQScoreOrderedxCdE!H44</f>
        <v>5</v>
      </c>
      <c r="D42" s="48">
        <f>RCQScoreOrderedxCdE!L44</f>
        <v>5</v>
      </c>
      <c r="E42" s="48">
        <f>RCQScoreOrderedxCdE!P44</f>
        <v>5</v>
      </c>
      <c r="F42" s="48">
        <f>RCQScoreOrderedxCdE!T44</f>
        <v>5</v>
      </c>
      <c r="G42" s="48">
        <f>RCQScoreOrderedxCdE!X44</f>
        <v>5</v>
      </c>
      <c r="H42" s="48">
        <f>RCQScoreOrderedxCdE!AB44</f>
        <v>3</v>
      </c>
      <c r="I42" s="48">
        <f>RCQScoreOrderedxCdE!AF44</f>
        <v>4</v>
      </c>
      <c r="J42" s="48">
        <f>RCQScoreOrderedxCdE!AJ44</f>
        <v>5</v>
      </c>
      <c r="K42" s="48">
        <f>RCQScoreOrderedxCdE!AN44</f>
        <v>2</v>
      </c>
      <c r="L42" s="48">
        <f>RCQScoreOrderedxCdE!AR44</f>
        <v>5</v>
      </c>
      <c r="M42" s="48">
        <f>RCQScoreOrderedxCdE!AV44</f>
        <v>5</v>
      </c>
    </row>
    <row r="43" spans="1:13" x14ac:dyDescent="0.2">
      <c r="A43" s="48">
        <v>41</v>
      </c>
      <c r="B43" s="93" t="s">
        <v>1901</v>
      </c>
      <c r="C43" s="48">
        <f>RCQScoreOrderedxCdE!H45</f>
        <v>4</v>
      </c>
      <c r="D43" s="48">
        <f>RCQScoreOrderedxCdE!L45</f>
        <v>5</v>
      </c>
      <c r="E43" s="48">
        <f>RCQScoreOrderedxCdE!P45</f>
        <v>5</v>
      </c>
      <c r="F43" s="48">
        <f>RCQScoreOrderedxCdE!T45</f>
        <v>5</v>
      </c>
      <c r="G43" s="48">
        <f>RCQScoreOrderedxCdE!X45</f>
        <v>2</v>
      </c>
      <c r="H43" s="48">
        <f>RCQScoreOrderedxCdE!AB45</f>
        <v>2</v>
      </c>
      <c r="I43" s="48">
        <f>RCQScoreOrderedxCdE!AF45</f>
        <v>1</v>
      </c>
      <c r="J43" s="48">
        <f>RCQScoreOrderedxCdE!AJ45</f>
        <v>5</v>
      </c>
      <c r="K43" s="48">
        <f>RCQScoreOrderedxCdE!AN45</f>
        <v>1</v>
      </c>
      <c r="L43" s="48">
        <f>RCQScoreOrderedxCdE!AR45</f>
        <v>5</v>
      </c>
      <c r="M43" s="48">
        <f>RCQScoreOrderedxCdE!AV45</f>
        <v>2</v>
      </c>
    </row>
    <row r="44" spans="1:13" x14ac:dyDescent="0.2">
      <c r="A44" s="48">
        <v>42</v>
      </c>
      <c r="B44" s="93" t="s">
        <v>1901</v>
      </c>
      <c r="C44" s="48">
        <f>RCQScoreOrderedxCdE!H46</f>
        <v>5</v>
      </c>
      <c r="D44" s="48">
        <f>RCQScoreOrderedxCdE!L46</f>
        <v>5</v>
      </c>
      <c r="E44" s="48">
        <f>RCQScoreOrderedxCdE!P46</f>
        <v>2</v>
      </c>
      <c r="F44" s="48">
        <f>RCQScoreOrderedxCdE!T46</f>
        <v>5</v>
      </c>
      <c r="G44" s="48">
        <f>RCQScoreOrderedxCdE!X46</f>
        <v>5</v>
      </c>
      <c r="H44" s="48">
        <f>RCQScoreOrderedxCdE!AB46</f>
        <v>4</v>
      </c>
      <c r="I44" s="48">
        <f>RCQScoreOrderedxCdE!AF46</f>
        <v>5</v>
      </c>
      <c r="J44" s="48">
        <f>RCQScoreOrderedxCdE!AJ46</f>
        <v>5</v>
      </c>
      <c r="K44" s="48">
        <f>RCQScoreOrderedxCdE!AN46</f>
        <v>5</v>
      </c>
      <c r="L44" s="48">
        <f>RCQScoreOrderedxCdE!AR46</f>
        <v>5</v>
      </c>
      <c r="M44" s="48">
        <f>RCQScoreOrderedxCdE!AV46</f>
        <v>2</v>
      </c>
    </row>
    <row r="45" spans="1:13" x14ac:dyDescent="0.2">
      <c r="A45" s="48">
        <v>43</v>
      </c>
      <c r="B45" s="93" t="s">
        <v>1901</v>
      </c>
      <c r="C45" s="48">
        <f>RCQScoreOrderedxCdE!H47</f>
        <v>5</v>
      </c>
      <c r="D45" s="48">
        <f>RCQScoreOrderedxCdE!L47</f>
        <v>5</v>
      </c>
      <c r="E45" s="48">
        <f>RCQScoreOrderedxCdE!P47</f>
        <v>5</v>
      </c>
      <c r="F45" s="48">
        <f>RCQScoreOrderedxCdE!T47</f>
        <v>1</v>
      </c>
      <c r="G45" s="48">
        <f>RCQScoreOrderedxCdE!X47</f>
        <v>1</v>
      </c>
      <c r="H45" s="48">
        <f>RCQScoreOrderedxCdE!AB47</f>
        <v>3</v>
      </c>
      <c r="I45" s="48">
        <f>RCQScoreOrderedxCdE!AF47</f>
        <v>1</v>
      </c>
      <c r="J45" s="48">
        <f>RCQScoreOrderedxCdE!AJ47</f>
        <v>5</v>
      </c>
      <c r="K45" s="48">
        <f>RCQScoreOrderedxCdE!AN47</f>
        <v>1</v>
      </c>
      <c r="L45" s="48">
        <f>RCQScoreOrderedxCdE!AR47</f>
        <v>1</v>
      </c>
      <c r="M45" s="48">
        <f>RCQScoreOrderedxCdE!AV47</f>
        <v>1</v>
      </c>
    </row>
    <row r="46" spans="1:13" x14ac:dyDescent="0.2">
      <c r="A46" s="48">
        <v>44</v>
      </c>
      <c r="B46" s="93" t="s">
        <v>1901</v>
      </c>
      <c r="C46" s="48">
        <f>RCQScoreOrderedxCdE!H48</f>
        <v>2</v>
      </c>
      <c r="D46" s="48">
        <f>RCQScoreOrderedxCdE!L48</f>
        <v>5</v>
      </c>
      <c r="E46" s="48">
        <f>RCQScoreOrderedxCdE!P48</f>
        <v>5</v>
      </c>
      <c r="F46" s="48">
        <f>RCQScoreOrderedxCdE!T48</f>
        <v>5</v>
      </c>
      <c r="G46" s="48">
        <f>RCQScoreOrderedxCdE!X48</f>
        <v>4</v>
      </c>
      <c r="H46" s="48">
        <f>RCQScoreOrderedxCdE!AB48</f>
        <v>3</v>
      </c>
      <c r="I46" s="48">
        <f>RCQScoreOrderedxCdE!AF48</f>
        <v>2</v>
      </c>
      <c r="J46" s="48">
        <f>RCQScoreOrderedxCdE!AJ48</f>
        <v>5</v>
      </c>
      <c r="K46" s="48">
        <f>RCQScoreOrderedxCdE!AN48</f>
        <v>1</v>
      </c>
      <c r="L46" s="48">
        <f>RCQScoreOrderedxCdE!AR48</f>
        <v>5</v>
      </c>
      <c r="M46" s="48">
        <f>RCQScoreOrderedxCdE!AV48</f>
        <v>1</v>
      </c>
    </row>
    <row r="47" spans="1:13" x14ac:dyDescent="0.2">
      <c r="A47" s="48">
        <v>45</v>
      </c>
      <c r="B47" s="93" t="s">
        <v>1901</v>
      </c>
      <c r="C47" s="48">
        <f>RCQScoreOrderedxCdE!H49</f>
        <v>5</v>
      </c>
      <c r="D47" s="48">
        <f>RCQScoreOrderedxCdE!L49</f>
        <v>5</v>
      </c>
      <c r="E47" s="48">
        <f>RCQScoreOrderedxCdE!P49</f>
        <v>5</v>
      </c>
      <c r="F47" s="48">
        <f>RCQScoreOrderedxCdE!T49</f>
        <v>1</v>
      </c>
      <c r="G47" s="48">
        <f>RCQScoreOrderedxCdE!X49</f>
        <v>3</v>
      </c>
      <c r="H47" s="48">
        <f>RCQScoreOrderedxCdE!AB49</f>
        <v>4</v>
      </c>
      <c r="I47" s="48">
        <f>RCQScoreOrderedxCdE!AF49</f>
        <v>3</v>
      </c>
      <c r="J47" s="48">
        <f>RCQScoreOrderedxCdE!AJ49</f>
        <v>5</v>
      </c>
      <c r="K47" s="48">
        <f>RCQScoreOrderedxCdE!AN49</f>
        <v>1</v>
      </c>
      <c r="L47" s="48">
        <f>RCQScoreOrderedxCdE!AR49</f>
        <v>1</v>
      </c>
      <c r="M47" s="48">
        <f>RCQScoreOrderedxCdE!AV49</f>
        <v>5</v>
      </c>
    </row>
    <row r="48" spans="1:13" x14ac:dyDescent="0.2">
      <c r="A48" s="48">
        <v>46</v>
      </c>
      <c r="B48" s="93" t="s">
        <v>1901</v>
      </c>
      <c r="C48" s="48">
        <f>RCQScoreOrderedxCdE!H50</f>
        <v>5</v>
      </c>
      <c r="D48" s="48">
        <f>RCQScoreOrderedxCdE!L50</f>
        <v>5</v>
      </c>
      <c r="E48" s="48">
        <f>RCQScoreOrderedxCdE!P50</f>
        <v>5</v>
      </c>
      <c r="F48" s="48">
        <f>RCQScoreOrderedxCdE!T50</f>
        <v>1</v>
      </c>
      <c r="G48" s="48">
        <f>RCQScoreOrderedxCdE!X50</f>
        <v>3</v>
      </c>
      <c r="H48" s="48">
        <f>RCQScoreOrderedxCdE!AB50</f>
        <v>2</v>
      </c>
      <c r="I48" s="48">
        <f>RCQScoreOrderedxCdE!AF50</f>
        <v>3</v>
      </c>
      <c r="J48" s="48">
        <f>RCQScoreOrderedxCdE!AJ50</f>
        <v>5</v>
      </c>
      <c r="K48" s="48">
        <f>RCQScoreOrderedxCdE!AN50</f>
        <v>5</v>
      </c>
      <c r="L48" s="48">
        <f>RCQScoreOrderedxCdE!AR50</f>
        <v>5</v>
      </c>
      <c r="M48" s="48">
        <f>RCQScoreOrderedxCdE!AV50</f>
        <v>5</v>
      </c>
    </row>
    <row r="49" spans="1:13" x14ac:dyDescent="0.2">
      <c r="A49" s="48">
        <v>47</v>
      </c>
      <c r="B49" s="93" t="s">
        <v>1901</v>
      </c>
      <c r="C49" s="48">
        <f>RCQScoreOrderedxCdE!H51</f>
        <v>5</v>
      </c>
      <c r="D49" s="48">
        <f>RCQScoreOrderedxCdE!L51</f>
        <v>5</v>
      </c>
      <c r="E49" s="48">
        <f>RCQScoreOrderedxCdE!P51</f>
        <v>5</v>
      </c>
      <c r="F49" s="48">
        <f>RCQScoreOrderedxCdE!T51</f>
        <v>5</v>
      </c>
      <c r="G49" s="48">
        <f>RCQScoreOrderedxCdE!X51</f>
        <v>1</v>
      </c>
      <c r="H49" s="48">
        <f>RCQScoreOrderedxCdE!AB51</f>
        <v>3</v>
      </c>
      <c r="I49" s="48">
        <f>RCQScoreOrderedxCdE!AF51</f>
        <v>1</v>
      </c>
      <c r="J49" s="48">
        <f>RCQScoreOrderedxCdE!AJ51</f>
        <v>5</v>
      </c>
      <c r="K49" s="48">
        <f>RCQScoreOrderedxCdE!AN51</f>
        <v>2</v>
      </c>
      <c r="L49" s="48">
        <f>RCQScoreOrderedxCdE!AR51</f>
        <v>1</v>
      </c>
      <c r="M49" s="48">
        <f>RCQScoreOrderedxCdE!AV51</f>
        <v>1</v>
      </c>
    </row>
    <row r="50" spans="1:13" x14ac:dyDescent="0.2">
      <c r="A50" s="48">
        <v>48</v>
      </c>
      <c r="B50" s="93" t="s">
        <v>1901</v>
      </c>
      <c r="C50" s="48">
        <f>RCQScoreOrderedxCdE!H52</f>
        <v>2</v>
      </c>
      <c r="D50" s="48">
        <f>RCQScoreOrderedxCdE!L52</f>
        <v>1</v>
      </c>
      <c r="E50" s="48">
        <f>RCQScoreOrderedxCdE!P52</f>
        <v>5</v>
      </c>
      <c r="F50" s="48">
        <f>RCQScoreOrderedxCdE!T52</f>
        <v>5</v>
      </c>
      <c r="G50" s="48">
        <f>RCQScoreOrderedxCdE!X52</f>
        <v>1</v>
      </c>
      <c r="H50" s="48">
        <f>RCQScoreOrderedxCdE!AB52</f>
        <v>2</v>
      </c>
      <c r="I50" s="48">
        <f>RCQScoreOrderedxCdE!AF52</f>
        <v>1</v>
      </c>
      <c r="J50" s="48">
        <f>RCQScoreOrderedxCdE!AJ52</f>
        <v>5</v>
      </c>
      <c r="K50" s="48">
        <f>RCQScoreOrderedxCdE!AN52</f>
        <v>2</v>
      </c>
      <c r="L50" s="48">
        <f>RCQScoreOrderedxCdE!AR52</f>
        <v>5</v>
      </c>
      <c r="M50" s="48">
        <f>RCQScoreOrderedxCdE!AV52</f>
        <v>3</v>
      </c>
    </row>
    <row r="51" spans="1:13" x14ac:dyDescent="0.2">
      <c r="A51" s="48">
        <v>49</v>
      </c>
      <c r="B51" s="93" t="s">
        <v>1901</v>
      </c>
      <c r="C51" s="48">
        <f>RCQScoreOrderedxCdE!H53</f>
        <v>1</v>
      </c>
      <c r="D51" s="48">
        <f>RCQScoreOrderedxCdE!L53</f>
        <v>5</v>
      </c>
      <c r="E51" s="48">
        <f>RCQScoreOrderedxCdE!P53</f>
        <v>2</v>
      </c>
      <c r="F51" s="48">
        <f>RCQScoreOrderedxCdE!T53</f>
        <v>1</v>
      </c>
      <c r="G51" s="48">
        <f>RCQScoreOrderedxCdE!X53</f>
        <v>5</v>
      </c>
      <c r="H51" s="48">
        <f>RCQScoreOrderedxCdE!AB53</f>
        <v>3</v>
      </c>
      <c r="I51" s="48">
        <f>RCQScoreOrderedxCdE!AF53</f>
        <v>3</v>
      </c>
      <c r="J51" s="48">
        <f>RCQScoreOrderedxCdE!AJ53</f>
        <v>5</v>
      </c>
      <c r="K51" s="48">
        <f>RCQScoreOrderedxCdE!AN53</f>
        <v>1</v>
      </c>
      <c r="L51" s="48">
        <f>RCQScoreOrderedxCdE!AR53</f>
        <v>5</v>
      </c>
      <c r="M51" s="48">
        <f>RCQScoreOrderedxCdE!AV53</f>
        <v>1</v>
      </c>
    </row>
    <row r="52" spans="1:13" x14ac:dyDescent="0.2">
      <c r="A52" s="48">
        <v>50</v>
      </c>
      <c r="B52" s="93" t="s">
        <v>1901</v>
      </c>
      <c r="C52" s="48">
        <f>RCQScoreOrderedxCdE!H54</f>
        <v>5</v>
      </c>
      <c r="D52" s="48">
        <f>RCQScoreOrderedxCdE!L54</f>
        <v>5</v>
      </c>
      <c r="E52" s="48">
        <f>RCQScoreOrderedxCdE!P54</f>
        <v>3</v>
      </c>
      <c r="F52" s="48">
        <f>RCQScoreOrderedxCdE!T54</f>
        <v>5</v>
      </c>
      <c r="G52" s="48">
        <f>RCQScoreOrderedxCdE!X54</f>
        <v>2</v>
      </c>
      <c r="H52" s="48">
        <f>RCQScoreOrderedxCdE!AB54</f>
        <v>3</v>
      </c>
      <c r="I52" s="48">
        <f>RCQScoreOrderedxCdE!AF54</f>
        <v>5</v>
      </c>
      <c r="J52" s="48">
        <f>RCQScoreOrderedxCdE!AJ54</f>
        <v>5</v>
      </c>
      <c r="K52" s="48">
        <f>RCQScoreOrderedxCdE!AN54</f>
        <v>2</v>
      </c>
      <c r="L52" s="48">
        <f>RCQScoreOrderedxCdE!AR54</f>
        <v>1</v>
      </c>
      <c r="M52" s="48">
        <f>RCQScoreOrderedxCdE!AV54</f>
        <v>5</v>
      </c>
    </row>
    <row r="53" spans="1:13" x14ac:dyDescent="0.2">
      <c r="A53" s="48">
        <v>51</v>
      </c>
      <c r="B53" s="93" t="s">
        <v>1901</v>
      </c>
      <c r="C53" s="48">
        <f>RCQScoreOrderedxCdE!H55</f>
        <v>1</v>
      </c>
      <c r="D53" s="48">
        <f>RCQScoreOrderedxCdE!L55</f>
        <v>5</v>
      </c>
      <c r="E53" s="48">
        <f>RCQScoreOrderedxCdE!P55</f>
        <v>3</v>
      </c>
      <c r="F53" s="48">
        <f>RCQScoreOrderedxCdE!T55</f>
        <v>5</v>
      </c>
      <c r="G53" s="48">
        <f>RCQScoreOrderedxCdE!X55</f>
        <v>1</v>
      </c>
      <c r="H53" s="48">
        <f>RCQScoreOrderedxCdE!AB55</f>
        <v>2</v>
      </c>
      <c r="I53" s="48">
        <f>RCQScoreOrderedxCdE!AF55</f>
        <v>1</v>
      </c>
      <c r="J53" s="48">
        <f>RCQScoreOrderedxCdE!AJ55</f>
        <v>5</v>
      </c>
      <c r="K53" s="48">
        <f>RCQScoreOrderedxCdE!AN55</f>
        <v>2</v>
      </c>
      <c r="L53" s="48">
        <f>RCQScoreOrderedxCdE!AR55</f>
        <v>1</v>
      </c>
      <c r="M53" s="48">
        <f>RCQScoreOrderedxCdE!AV55</f>
        <v>5</v>
      </c>
    </row>
    <row r="54" spans="1:13" x14ac:dyDescent="0.2">
      <c r="A54" s="48">
        <v>52</v>
      </c>
      <c r="B54" s="93" t="s">
        <v>1901</v>
      </c>
      <c r="C54" s="48">
        <f>RCQScoreOrderedxCdE!H56</f>
        <v>5</v>
      </c>
      <c r="D54" s="48">
        <f>RCQScoreOrderedxCdE!L56</f>
        <v>5</v>
      </c>
      <c r="E54" s="48">
        <f>RCQScoreOrderedxCdE!P56</f>
        <v>2</v>
      </c>
      <c r="F54" s="48">
        <f>RCQScoreOrderedxCdE!T56</f>
        <v>5</v>
      </c>
      <c r="G54" s="48">
        <f>RCQScoreOrderedxCdE!X56</f>
        <v>4</v>
      </c>
      <c r="H54" s="48">
        <f>RCQScoreOrderedxCdE!AB56</f>
        <v>3</v>
      </c>
      <c r="I54" s="48">
        <f>RCQScoreOrderedxCdE!AF56</f>
        <v>3</v>
      </c>
      <c r="J54" s="48">
        <f>RCQScoreOrderedxCdE!AJ56</f>
        <v>5</v>
      </c>
      <c r="K54" s="48">
        <f>RCQScoreOrderedxCdE!AN56</f>
        <v>2</v>
      </c>
      <c r="L54" s="48">
        <f>RCQScoreOrderedxCdE!AR56</f>
        <v>1</v>
      </c>
      <c r="M54" s="48">
        <f>RCQScoreOrderedxCdE!AV56</f>
        <v>2</v>
      </c>
    </row>
    <row r="55" spans="1:13" x14ac:dyDescent="0.2">
      <c r="A55" s="48">
        <v>53</v>
      </c>
      <c r="B55" s="93" t="s">
        <v>1901</v>
      </c>
      <c r="C55" s="48">
        <f>RCQScoreOrderedxCdE!H57</f>
        <v>3</v>
      </c>
      <c r="D55" s="48">
        <f>RCQScoreOrderedxCdE!L57</f>
        <v>5</v>
      </c>
      <c r="E55" s="48">
        <f>RCQScoreOrderedxCdE!P57</f>
        <v>2</v>
      </c>
      <c r="F55" s="48">
        <f>RCQScoreOrderedxCdE!T57</f>
        <v>5</v>
      </c>
      <c r="G55" s="48">
        <f>RCQScoreOrderedxCdE!X57</f>
        <v>1</v>
      </c>
      <c r="H55" s="48">
        <f>RCQScoreOrderedxCdE!AB57</f>
        <v>3</v>
      </c>
      <c r="I55" s="48">
        <f>RCQScoreOrderedxCdE!AF57</f>
        <v>1</v>
      </c>
      <c r="J55" s="48">
        <f>RCQScoreOrderedxCdE!AJ57</f>
        <v>5</v>
      </c>
      <c r="K55" s="48">
        <f>RCQScoreOrderedxCdE!AN57</f>
        <v>2</v>
      </c>
      <c r="L55" s="48">
        <f>RCQScoreOrderedxCdE!AR57</f>
        <v>1</v>
      </c>
      <c r="M55" s="48">
        <f>RCQScoreOrderedxCdE!AV57</f>
        <v>3</v>
      </c>
    </row>
    <row r="56" spans="1:13" x14ac:dyDescent="0.2">
      <c r="A56" s="48">
        <v>54</v>
      </c>
      <c r="B56" s="93" t="s">
        <v>1901</v>
      </c>
      <c r="C56" s="48">
        <f>RCQScoreOrderedxCdE!H58</f>
        <v>4</v>
      </c>
      <c r="D56" s="48">
        <f>RCQScoreOrderedxCdE!L58</f>
        <v>5</v>
      </c>
      <c r="E56" s="48">
        <f>RCQScoreOrderedxCdE!P58</f>
        <v>5</v>
      </c>
      <c r="F56" s="48">
        <f>RCQScoreOrderedxCdE!T58</f>
        <v>1</v>
      </c>
      <c r="G56" s="48">
        <f>RCQScoreOrderedxCdE!X58</f>
        <v>1</v>
      </c>
      <c r="H56" s="48">
        <f>RCQScoreOrderedxCdE!AB58</f>
        <v>2</v>
      </c>
      <c r="I56" s="48">
        <f>RCQScoreOrderedxCdE!AF58</f>
        <v>1</v>
      </c>
      <c r="J56" s="48">
        <f>RCQScoreOrderedxCdE!AJ58</f>
        <v>5</v>
      </c>
      <c r="K56" s="48">
        <f>RCQScoreOrderedxCdE!AN58</f>
        <v>2</v>
      </c>
      <c r="L56" s="48">
        <f>RCQScoreOrderedxCdE!AR58</f>
        <v>5</v>
      </c>
      <c r="M56" s="48">
        <f>RCQScoreOrderedxCdE!AV58</f>
        <v>1</v>
      </c>
    </row>
    <row r="57" spans="1:13" x14ac:dyDescent="0.2">
      <c r="A57" s="48">
        <v>55</v>
      </c>
      <c r="B57" s="93" t="s">
        <v>1901</v>
      </c>
      <c r="C57" s="48">
        <f>RCQScoreOrderedxCdE!H59</f>
        <v>5</v>
      </c>
      <c r="D57" s="48">
        <f>RCQScoreOrderedxCdE!L59</f>
        <v>5</v>
      </c>
      <c r="E57" s="48">
        <f>RCQScoreOrderedxCdE!P59</f>
        <v>2</v>
      </c>
      <c r="F57" s="48">
        <f>RCQScoreOrderedxCdE!T59</f>
        <v>1</v>
      </c>
      <c r="G57" s="48">
        <f>RCQScoreOrderedxCdE!X59</f>
        <v>5</v>
      </c>
      <c r="H57" s="48">
        <f>RCQScoreOrderedxCdE!AB59</f>
        <v>1</v>
      </c>
      <c r="I57" s="48">
        <f>RCQScoreOrderedxCdE!AF59</f>
        <v>1</v>
      </c>
      <c r="J57" s="48">
        <f>RCQScoreOrderedxCdE!AJ59</f>
        <v>5</v>
      </c>
      <c r="K57" s="48">
        <f>RCQScoreOrderedxCdE!AN59</f>
        <v>2</v>
      </c>
      <c r="L57" s="48">
        <f>RCQScoreOrderedxCdE!AR59</f>
        <v>1</v>
      </c>
      <c r="M57" s="48">
        <f>RCQScoreOrderedxCdE!AV59</f>
        <v>5</v>
      </c>
    </row>
    <row r="58" spans="1:13" x14ac:dyDescent="0.2">
      <c r="A58" s="48">
        <v>56</v>
      </c>
      <c r="B58" s="93" t="s">
        <v>1901</v>
      </c>
      <c r="C58" s="48">
        <f>RCQScoreOrderedxCdE!H60</f>
        <v>5</v>
      </c>
      <c r="D58" s="48">
        <f>RCQScoreOrderedxCdE!L60</f>
        <v>1</v>
      </c>
      <c r="E58" s="48">
        <f>RCQScoreOrderedxCdE!P60</f>
        <v>5</v>
      </c>
      <c r="F58" s="48">
        <f>RCQScoreOrderedxCdE!T60</f>
        <v>5</v>
      </c>
      <c r="G58" s="48">
        <f>RCQScoreOrderedxCdE!X60</f>
        <v>1</v>
      </c>
      <c r="H58" s="48">
        <f>RCQScoreOrderedxCdE!AB60</f>
        <v>3</v>
      </c>
      <c r="I58" s="48">
        <f>RCQScoreOrderedxCdE!AF60</f>
        <v>4</v>
      </c>
      <c r="J58" s="48">
        <f>RCQScoreOrderedxCdE!AJ60</f>
        <v>5</v>
      </c>
      <c r="K58" s="48">
        <f>RCQScoreOrderedxCdE!AN60</f>
        <v>2</v>
      </c>
      <c r="L58" s="48">
        <f>RCQScoreOrderedxCdE!AR60</f>
        <v>1</v>
      </c>
      <c r="M58" s="48">
        <f>RCQScoreOrderedxCdE!AV60</f>
        <v>5</v>
      </c>
    </row>
    <row r="59" spans="1:13" x14ac:dyDescent="0.2">
      <c r="A59" s="48">
        <v>57</v>
      </c>
      <c r="B59" s="93" t="s">
        <v>1901</v>
      </c>
      <c r="C59" s="48">
        <f>RCQScoreOrderedxCdE!H61</f>
        <v>4</v>
      </c>
      <c r="D59" s="48">
        <f>RCQScoreOrderedxCdE!L61</f>
        <v>5</v>
      </c>
      <c r="E59" s="48">
        <f>RCQScoreOrderedxCdE!P61</f>
        <v>5</v>
      </c>
      <c r="F59" s="48">
        <f>RCQScoreOrderedxCdE!T61</f>
        <v>1</v>
      </c>
      <c r="G59" s="48">
        <f>RCQScoreOrderedxCdE!X61</f>
        <v>5</v>
      </c>
      <c r="H59" s="48">
        <f>RCQScoreOrderedxCdE!AB61</f>
        <v>3</v>
      </c>
      <c r="I59" s="48">
        <f>RCQScoreOrderedxCdE!AF61</f>
        <v>3</v>
      </c>
      <c r="J59" s="48">
        <f>RCQScoreOrderedxCdE!AJ61</f>
        <v>5</v>
      </c>
      <c r="K59" s="48">
        <f>RCQScoreOrderedxCdE!AN61</f>
        <v>4</v>
      </c>
      <c r="L59" s="48">
        <f>RCQScoreOrderedxCdE!AR61</f>
        <v>5</v>
      </c>
      <c r="M59" s="48">
        <f>RCQScoreOrderedxCdE!AV61</f>
        <v>1</v>
      </c>
    </row>
    <row r="60" spans="1:13" x14ac:dyDescent="0.2">
      <c r="A60" s="48">
        <v>58</v>
      </c>
      <c r="B60" s="93" t="s">
        <v>1901</v>
      </c>
      <c r="C60" s="48">
        <f>RCQScoreOrderedxCdE!H62</f>
        <v>5</v>
      </c>
      <c r="D60" s="48">
        <f>RCQScoreOrderedxCdE!L62</f>
        <v>5</v>
      </c>
      <c r="E60" s="48">
        <f>RCQScoreOrderedxCdE!P62</f>
        <v>2</v>
      </c>
      <c r="F60" s="48">
        <f>RCQScoreOrderedxCdE!T62</f>
        <v>1</v>
      </c>
      <c r="G60" s="48">
        <f>RCQScoreOrderedxCdE!X62</f>
        <v>3</v>
      </c>
      <c r="H60" s="48">
        <f>RCQScoreOrderedxCdE!AB62</f>
        <v>2</v>
      </c>
      <c r="I60" s="48">
        <f>RCQScoreOrderedxCdE!AF62</f>
        <v>3</v>
      </c>
      <c r="J60" s="48">
        <f>RCQScoreOrderedxCdE!AJ62</f>
        <v>5</v>
      </c>
      <c r="K60" s="48">
        <f>RCQScoreOrderedxCdE!AN62</f>
        <v>4</v>
      </c>
      <c r="L60" s="48">
        <f>RCQScoreOrderedxCdE!AR62</f>
        <v>1</v>
      </c>
      <c r="M60" s="48">
        <f>RCQScoreOrderedxCdE!AV62</f>
        <v>1</v>
      </c>
    </row>
    <row r="61" spans="1:13" x14ac:dyDescent="0.2">
      <c r="A61" s="48">
        <v>59</v>
      </c>
      <c r="B61" s="93" t="s">
        <v>1901</v>
      </c>
      <c r="C61" s="48">
        <f>RCQScoreOrderedxCdE!H63</f>
        <v>2</v>
      </c>
      <c r="D61" s="48">
        <f>RCQScoreOrderedxCdE!L63</f>
        <v>5</v>
      </c>
      <c r="E61" s="48">
        <f>RCQScoreOrderedxCdE!P63</f>
        <v>2</v>
      </c>
      <c r="F61" s="48">
        <f>RCQScoreOrderedxCdE!T63</f>
        <v>1</v>
      </c>
      <c r="G61" s="48">
        <f>RCQScoreOrderedxCdE!X63</f>
        <v>3</v>
      </c>
      <c r="H61" s="48">
        <f>RCQScoreOrderedxCdE!AB63</f>
        <v>3</v>
      </c>
      <c r="I61" s="48">
        <f>RCQScoreOrderedxCdE!AF63</f>
        <v>1</v>
      </c>
      <c r="J61" s="48">
        <f>RCQScoreOrderedxCdE!AJ63</f>
        <v>5</v>
      </c>
      <c r="K61" s="48">
        <f>RCQScoreOrderedxCdE!AN63</f>
        <v>2</v>
      </c>
      <c r="L61" s="48">
        <f>RCQScoreOrderedxCdE!AR63</f>
        <v>1</v>
      </c>
      <c r="M61" s="48">
        <f>RCQScoreOrderedxCdE!AV63</f>
        <v>1</v>
      </c>
    </row>
    <row r="62" spans="1:13" x14ac:dyDescent="0.2">
      <c r="A62" s="48">
        <v>60</v>
      </c>
      <c r="B62" s="93" t="s">
        <v>1901</v>
      </c>
      <c r="C62" s="48">
        <f>RCQScoreOrderedxCdE!H64</f>
        <v>2</v>
      </c>
      <c r="D62" s="48">
        <f>RCQScoreOrderedxCdE!L64</f>
        <v>5</v>
      </c>
      <c r="E62" s="48">
        <f>RCQScoreOrderedxCdE!P64</f>
        <v>5</v>
      </c>
      <c r="F62" s="48">
        <f>RCQScoreOrderedxCdE!T64</f>
        <v>1</v>
      </c>
      <c r="G62" s="48">
        <f>RCQScoreOrderedxCdE!X64</f>
        <v>4</v>
      </c>
      <c r="H62" s="48">
        <f>RCQScoreOrderedxCdE!AB64</f>
        <v>2</v>
      </c>
      <c r="I62" s="48">
        <f>RCQScoreOrderedxCdE!AF64</f>
        <v>5</v>
      </c>
      <c r="J62" s="48">
        <f>RCQScoreOrderedxCdE!AJ64</f>
        <v>5</v>
      </c>
      <c r="K62" s="48">
        <f>RCQScoreOrderedxCdE!AN64</f>
        <v>2</v>
      </c>
      <c r="L62" s="48">
        <f>RCQScoreOrderedxCdE!AR64</f>
        <v>5</v>
      </c>
      <c r="M62" s="48">
        <f>RCQScoreOrderedxCdE!AV64</f>
        <v>1</v>
      </c>
    </row>
    <row r="65" spans="1:21" x14ac:dyDescent="0.2">
      <c r="A65" s="16" t="s">
        <v>412</v>
      </c>
      <c r="B65" s="16"/>
      <c r="C65" s="16" t="s">
        <v>1869</v>
      </c>
    </row>
    <row r="66" spans="1:21" s="50" customFormat="1" x14ac:dyDescent="0.2">
      <c r="A66" s="2" t="s">
        <v>1866</v>
      </c>
      <c r="B66" s="2" t="s">
        <v>1867</v>
      </c>
      <c r="C66" s="2" t="s">
        <v>655</v>
      </c>
      <c r="D66" s="2" t="s">
        <v>658</v>
      </c>
      <c r="E66" s="2" t="s">
        <v>659</v>
      </c>
      <c r="F66" s="2" t="s">
        <v>660</v>
      </c>
      <c r="G66" s="2" t="s">
        <v>577</v>
      </c>
      <c r="H66" s="2" t="s">
        <v>578</v>
      </c>
      <c r="I66" s="2" t="s">
        <v>579</v>
      </c>
      <c r="J66" s="2" t="s">
        <v>580</v>
      </c>
      <c r="K66" s="2" t="s">
        <v>581</v>
      </c>
      <c r="L66" s="2" t="s">
        <v>582</v>
      </c>
      <c r="M66" s="2" t="s">
        <v>583</v>
      </c>
      <c r="N66" s="2"/>
      <c r="O66" s="48"/>
      <c r="P66" s="48"/>
      <c r="Q66" s="52"/>
      <c r="R66" s="52"/>
      <c r="S66" s="52"/>
      <c r="T66" s="52"/>
      <c r="U66" s="53"/>
    </row>
    <row r="67" spans="1:21" x14ac:dyDescent="0.2">
      <c r="A67" s="48">
        <v>61</v>
      </c>
      <c r="B67" s="93" t="s">
        <v>1904</v>
      </c>
      <c r="C67" s="48">
        <f>RCQScoreOrderedxCdE!H69</f>
        <v>1</v>
      </c>
      <c r="D67" s="48">
        <f>RCQScoreOrderedxCdE!L69</f>
        <v>1</v>
      </c>
      <c r="E67" s="48">
        <f>RCQScoreOrderedxCdE!P69</f>
        <v>5</v>
      </c>
      <c r="F67" s="48">
        <f>RCQScoreOrderedxCdE!T69</f>
        <v>3</v>
      </c>
      <c r="G67" s="48">
        <f>RCQScoreOrderedxCdE!X69</f>
        <v>5</v>
      </c>
      <c r="H67" s="48">
        <f>RCQScoreOrderedxCdE!AB69</f>
        <v>5</v>
      </c>
      <c r="I67" s="48">
        <f>RCQScoreOrderedxCdE!AF69</f>
        <v>1</v>
      </c>
      <c r="J67" s="48">
        <f>RCQScoreOrderedxCdE!AJ69</f>
        <v>5</v>
      </c>
      <c r="K67" s="48">
        <f>RCQScoreOrderedxCdE!AN69</f>
        <v>1</v>
      </c>
      <c r="L67" s="48">
        <f>RCQScoreOrderedxCdE!AR69</f>
        <v>2</v>
      </c>
      <c r="M67" s="48">
        <f>RCQScoreOrderedxCdE!AV69</f>
        <v>5</v>
      </c>
      <c r="O67" s="2"/>
      <c r="P67" s="2"/>
      <c r="Q67" s="54"/>
      <c r="R67" s="54"/>
      <c r="S67" s="54"/>
      <c r="T67" s="54"/>
      <c r="U67" s="55"/>
    </row>
    <row r="68" spans="1:21" x14ac:dyDescent="0.2">
      <c r="A68" s="48">
        <v>62</v>
      </c>
      <c r="B68" s="93" t="s">
        <v>1904</v>
      </c>
      <c r="C68" s="48">
        <f>RCQScoreOrderedxCdE!H70</f>
        <v>5</v>
      </c>
      <c r="D68" s="48">
        <f>RCQScoreOrderedxCdE!L70</f>
        <v>5</v>
      </c>
      <c r="E68" s="48">
        <f>RCQScoreOrderedxCdE!P70</f>
        <v>5</v>
      </c>
      <c r="F68" s="48">
        <f>RCQScoreOrderedxCdE!T70</f>
        <v>5</v>
      </c>
      <c r="G68" s="48">
        <f>RCQScoreOrderedxCdE!X70</f>
        <v>5</v>
      </c>
      <c r="H68" s="48">
        <f>RCQScoreOrderedxCdE!AB70</f>
        <v>3</v>
      </c>
      <c r="I68" s="48">
        <f>RCQScoreOrderedxCdE!AF70</f>
        <v>5</v>
      </c>
      <c r="J68" s="48">
        <f>RCQScoreOrderedxCdE!AJ70</f>
        <v>5</v>
      </c>
      <c r="K68" s="48">
        <f>RCQScoreOrderedxCdE!AN70</f>
        <v>5</v>
      </c>
      <c r="L68" s="48">
        <f>RCQScoreOrderedxCdE!AR70</f>
        <v>3</v>
      </c>
      <c r="M68" s="48">
        <f>RCQScoreOrderedxCdE!AV70</f>
        <v>3</v>
      </c>
    </row>
    <row r="69" spans="1:21" x14ac:dyDescent="0.2">
      <c r="A69" s="48">
        <v>63</v>
      </c>
      <c r="B69" s="93" t="s">
        <v>1904</v>
      </c>
      <c r="C69" s="48">
        <f>RCQScoreOrderedxCdE!H71</f>
        <v>1</v>
      </c>
      <c r="D69" s="48">
        <f>RCQScoreOrderedxCdE!L71</f>
        <v>5</v>
      </c>
      <c r="E69" s="48">
        <f>RCQScoreOrderedxCdE!P71</f>
        <v>5</v>
      </c>
      <c r="F69" s="48">
        <f>RCQScoreOrderedxCdE!T71</f>
        <v>3</v>
      </c>
      <c r="G69" s="48">
        <f>RCQScoreOrderedxCdE!X71</f>
        <v>5</v>
      </c>
      <c r="H69" s="48">
        <f>RCQScoreOrderedxCdE!AB71</f>
        <v>5</v>
      </c>
      <c r="I69" s="48">
        <f>RCQScoreOrderedxCdE!AF71</f>
        <v>1</v>
      </c>
      <c r="J69" s="48">
        <f>RCQScoreOrderedxCdE!AJ71</f>
        <v>5</v>
      </c>
      <c r="K69" s="48">
        <f>RCQScoreOrderedxCdE!AN71</f>
        <v>3</v>
      </c>
      <c r="L69" s="48">
        <f>RCQScoreOrderedxCdE!AR71</f>
        <v>1</v>
      </c>
      <c r="M69" s="48">
        <f>RCQScoreOrderedxCdE!AV71</f>
        <v>5</v>
      </c>
    </row>
    <row r="70" spans="1:21" x14ac:dyDescent="0.2">
      <c r="A70" s="48">
        <v>64</v>
      </c>
      <c r="B70" s="93" t="s">
        <v>1904</v>
      </c>
      <c r="C70" s="48">
        <f>RCQScoreOrderedxCdE!H72</f>
        <v>1</v>
      </c>
      <c r="D70" s="48">
        <f>RCQScoreOrderedxCdE!L72</f>
        <v>1</v>
      </c>
      <c r="E70" s="48">
        <f>RCQScoreOrderedxCdE!P72</f>
        <v>5</v>
      </c>
      <c r="F70" s="48">
        <f>RCQScoreOrderedxCdE!T72</f>
        <v>5</v>
      </c>
      <c r="G70" s="48">
        <f>RCQScoreOrderedxCdE!X72</f>
        <v>5</v>
      </c>
      <c r="H70" s="48">
        <f>RCQScoreOrderedxCdE!AB72</f>
        <v>5</v>
      </c>
      <c r="I70" s="48">
        <f>RCQScoreOrderedxCdE!AF72</f>
        <v>5</v>
      </c>
      <c r="J70" s="48">
        <f>RCQScoreOrderedxCdE!AJ72</f>
        <v>5</v>
      </c>
      <c r="K70" s="48">
        <f>RCQScoreOrderedxCdE!AN72</f>
        <v>5</v>
      </c>
      <c r="L70" s="48">
        <f>RCQScoreOrderedxCdE!AR72</f>
        <v>1</v>
      </c>
      <c r="M70" s="48">
        <f>RCQScoreOrderedxCdE!AV72</f>
        <v>2</v>
      </c>
    </row>
    <row r="71" spans="1:21" x14ac:dyDescent="0.2">
      <c r="A71" s="48">
        <v>65</v>
      </c>
      <c r="B71" s="93" t="s">
        <v>1904</v>
      </c>
      <c r="C71" s="48">
        <f>RCQScoreOrderedxCdE!H73</f>
        <v>4</v>
      </c>
      <c r="D71" s="48">
        <f>RCQScoreOrderedxCdE!L73</f>
        <v>4</v>
      </c>
      <c r="E71" s="48">
        <f>RCQScoreOrderedxCdE!P73</f>
        <v>5</v>
      </c>
      <c r="F71" s="48">
        <f>RCQScoreOrderedxCdE!T73</f>
        <v>2</v>
      </c>
      <c r="G71" s="48">
        <f>RCQScoreOrderedxCdE!X73</f>
        <v>5</v>
      </c>
      <c r="H71" s="48">
        <f>RCQScoreOrderedxCdE!AB73</f>
        <v>5</v>
      </c>
      <c r="I71" s="48">
        <f>RCQScoreOrderedxCdE!AF73</f>
        <v>5</v>
      </c>
      <c r="J71" s="48">
        <f>RCQScoreOrderedxCdE!AJ73</f>
        <v>5</v>
      </c>
      <c r="K71" s="48">
        <f>RCQScoreOrderedxCdE!AN73</f>
        <v>3</v>
      </c>
      <c r="L71" s="48">
        <f>RCQScoreOrderedxCdE!AR73</f>
        <v>2</v>
      </c>
      <c r="M71" s="48">
        <f>RCQScoreOrderedxCdE!AV73</f>
        <v>5</v>
      </c>
    </row>
    <row r="72" spans="1:21" x14ac:dyDescent="0.2">
      <c r="A72" s="48">
        <v>66</v>
      </c>
      <c r="B72" s="93" t="s">
        <v>1904</v>
      </c>
      <c r="C72" s="48">
        <f>RCQScoreOrderedxCdE!H74</f>
        <v>5</v>
      </c>
      <c r="D72" s="48">
        <f>RCQScoreOrderedxCdE!L74</f>
        <v>4</v>
      </c>
      <c r="E72" s="48">
        <f>RCQScoreOrderedxCdE!P74</f>
        <v>5</v>
      </c>
      <c r="F72" s="48">
        <f>RCQScoreOrderedxCdE!T74</f>
        <v>2</v>
      </c>
      <c r="G72" s="48">
        <f>RCQScoreOrderedxCdE!X74</f>
        <v>5</v>
      </c>
      <c r="H72" s="48">
        <f>RCQScoreOrderedxCdE!AB74</f>
        <v>3</v>
      </c>
      <c r="I72" s="48">
        <f>RCQScoreOrderedxCdE!AF74</f>
        <v>5</v>
      </c>
      <c r="J72" s="48">
        <f>RCQScoreOrderedxCdE!AJ74</f>
        <v>2</v>
      </c>
      <c r="K72" s="48">
        <f>RCQScoreOrderedxCdE!AN74</f>
        <v>2</v>
      </c>
      <c r="L72" s="48">
        <f>RCQScoreOrderedxCdE!AR74</f>
        <v>1</v>
      </c>
      <c r="M72" s="48">
        <f>RCQScoreOrderedxCdE!AV74</f>
        <v>3</v>
      </c>
    </row>
    <row r="73" spans="1:21" x14ac:dyDescent="0.2">
      <c r="A73" s="48">
        <v>67</v>
      </c>
      <c r="B73" s="93" t="s">
        <v>1904</v>
      </c>
      <c r="C73" s="48">
        <f>RCQScoreOrderedxCdE!H75</f>
        <v>1</v>
      </c>
      <c r="D73" s="48">
        <f>RCQScoreOrderedxCdE!L75</f>
        <v>2</v>
      </c>
      <c r="E73" s="48">
        <f>RCQScoreOrderedxCdE!P75</f>
        <v>5</v>
      </c>
      <c r="F73" s="48">
        <f>RCQScoreOrderedxCdE!T75</f>
        <v>5</v>
      </c>
      <c r="G73" s="48">
        <f>RCQScoreOrderedxCdE!X75</f>
        <v>5</v>
      </c>
      <c r="H73" s="48">
        <f>RCQScoreOrderedxCdE!AB75</f>
        <v>5</v>
      </c>
      <c r="I73" s="48">
        <f>RCQScoreOrderedxCdE!AF75</f>
        <v>5</v>
      </c>
      <c r="J73" s="48">
        <f>RCQScoreOrderedxCdE!AJ75</f>
        <v>5</v>
      </c>
      <c r="K73" s="48">
        <f>RCQScoreOrderedxCdE!AN75</f>
        <v>5</v>
      </c>
      <c r="L73" s="48">
        <f>RCQScoreOrderedxCdE!AR75</f>
        <v>5</v>
      </c>
      <c r="M73" s="48">
        <f>RCQScoreOrderedxCdE!AV75</f>
        <v>5</v>
      </c>
    </row>
    <row r="74" spans="1:21" x14ac:dyDescent="0.2">
      <c r="A74" s="48">
        <v>68</v>
      </c>
      <c r="B74" s="93" t="s">
        <v>1904</v>
      </c>
      <c r="C74" s="48">
        <f>RCQScoreOrderedxCdE!H76</f>
        <v>5</v>
      </c>
      <c r="D74" s="48">
        <f>RCQScoreOrderedxCdE!L76</f>
        <v>4</v>
      </c>
      <c r="E74" s="48">
        <f>RCQScoreOrderedxCdE!P76</f>
        <v>5</v>
      </c>
      <c r="F74" s="48">
        <f>RCQScoreOrderedxCdE!T76</f>
        <v>5</v>
      </c>
      <c r="G74" s="48">
        <f>RCQScoreOrderedxCdE!X76</f>
        <v>5</v>
      </c>
      <c r="H74" s="48">
        <f>RCQScoreOrderedxCdE!AB76</f>
        <v>5</v>
      </c>
      <c r="I74" s="48">
        <f>RCQScoreOrderedxCdE!AF76</f>
        <v>5</v>
      </c>
      <c r="J74" s="48">
        <f>RCQScoreOrderedxCdE!AJ76</f>
        <v>5</v>
      </c>
      <c r="K74" s="48">
        <f>RCQScoreOrderedxCdE!AN76</f>
        <v>5</v>
      </c>
      <c r="L74" s="48">
        <f>RCQScoreOrderedxCdE!AR76</f>
        <v>5</v>
      </c>
      <c r="M74" s="48">
        <f>RCQScoreOrderedxCdE!AV76</f>
        <v>5</v>
      </c>
    </row>
    <row r="75" spans="1:21" x14ac:dyDescent="0.2">
      <c r="A75" s="48">
        <v>69</v>
      </c>
      <c r="B75" s="93" t="s">
        <v>1904</v>
      </c>
      <c r="C75" s="48">
        <f>RCQScoreOrderedxCdE!H77</f>
        <v>1</v>
      </c>
      <c r="D75" s="48">
        <f>RCQScoreOrderedxCdE!L77</f>
        <v>1</v>
      </c>
      <c r="E75" s="48">
        <f>RCQScoreOrderedxCdE!P77</f>
        <v>5</v>
      </c>
      <c r="F75" s="48">
        <f>RCQScoreOrderedxCdE!T77</f>
        <v>3</v>
      </c>
      <c r="G75" s="48">
        <f>RCQScoreOrderedxCdE!X77</f>
        <v>5</v>
      </c>
      <c r="H75" s="48">
        <f>RCQScoreOrderedxCdE!AB77</f>
        <v>1</v>
      </c>
      <c r="I75" s="48">
        <f>RCQScoreOrderedxCdE!AF77</f>
        <v>1</v>
      </c>
      <c r="J75" s="48">
        <f>RCQScoreOrderedxCdE!AJ77</f>
        <v>2</v>
      </c>
      <c r="K75" s="48">
        <f>RCQScoreOrderedxCdE!AN77</f>
        <v>1</v>
      </c>
      <c r="L75" s="48">
        <f>RCQScoreOrderedxCdE!AR77</f>
        <v>5</v>
      </c>
      <c r="M75" s="48">
        <f>RCQScoreOrderedxCdE!AV77</f>
        <v>5</v>
      </c>
    </row>
    <row r="76" spans="1:21" x14ac:dyDescent="0.2">
      <c r="A76" s="48">
        <v>70</v>
      </c>
      <c r="B76" s="93" t="s">
        <v>1904</v>
      </c>
      <c r="C76" s="48">
        <f>RCQScoreOrderedxCdE!H78</f>
        <v>1</v>
      </c>
      <c r="D76" s="48">
        <f>RCQScoreOrderedxCdE!L78</f>
        <v>3</v>
      </c>
      <c r="E76" s="48">
        <f>RCQScoreOrderedxCdE!P78</f>
        <v>5</v>
      </c>
      <c r="F76" s="48">
        <f>RCQScoreOrderedxCdE!T78</f>
        <v>5</v>
      </c>
      <c r="G76" s="48">
        <f>RCQScoreOrderedxCdE!X78</f>
        <v>5</v>
      </c>
      <c r="H76" s="48">
        <f>RCQScoreOrderedxCdE!AB78</f>
        <v>5</v>
      </c>
      <c r="I76" s="48">
        <f>RCQScoreOrderedxCdE!AF78</f>
        <v>1</v>
      </c>
      <c r="J76" s="48">
        <f>RCQScoreOrderedxCdE!AJ78</f>
        <v>5</v>
      </c>
      <c r="K76" s="48">
        <f>RCQScoreOrderedxCdE!AN78</f>
        <v>3</v>
      </c>
      <c r="L76" s="48">
        <f>RCQScoreOrderedxCdE!AR78</f>
        <v>5</v>
      </c>
      <c r="M76" s="48">
        <f>RCQScoreOrderedxCdE!AV78</f>
        <v>5</v>
      </c>
    </row>
    <row r="77" spans="1:21" x14ac:dyDescent="0.2">
      <c r="A77" s="48">
        <v>71</v>
      </c>
      <c r="B77" s="93" t="s">
        <v>1904</v>
      </c>
      <c r="C77" s="48">
        <f>RCQScoreOrderedxCdE!H79</f>
        <v>1</v>
      </c>
      <c r="D77" s="48">
        <f>RCQScoreOrderedxCdE!L79</f>
        <v>2</v>
      </c>
      <c r="E77" s="48">
        <f>RCQScoreOrderedxCdE!P79</f>
        <v>5</v>
      </c>
      <c r="F77" s="48">
        <f>RCQScoreOrderedxCdE!T79</f>
        <v>5</v>
      </c>
      <c r="G77" s="48">
        <f>RCQScoreOrderedxCdE!X79</f>
        <v>5</v>
      </c>
      <c r="H77" s="48">
        <f>RCQScoreOrderedxCdE!AB79</f>
        <v>2</v>
      </c>
      <c r="I77" s="48">
        <f>RCQScoreOrderedxCdE!AF79</f>
        <v>1</v>
      </c>
      <c r="J77" s="48">
        <f>RCQScoreOrderedxCdE!AJ79</f>
        <v>5</v>
      </c>
      <c r="K77" s="48">
        <f>RCQScoreOrderedxCdE!AN79</f>
        <v>5</v>
      </c>
      <c r="L77" s="48">
        <f>RCQScoreOrderedxCdE!AR79</f>
        <v>5</v>
      </c>
      <c r="M77" s="48">
        <f>RCQScoreOrderedxCdE!AV79</f>
        <v>3</v>
      </c>
    </row>
    <row r="78" spans="1:21" x14ac:dyDescent="0.2">
      <c r="A78" s="48">
        <v>72</v>
      </c>
      <c r="B78" s="93" t="s">
        <v>1904</v>
      </c>
      <c r="C78" s="48">
        <f>RCQScoreOrderedxCdE!H80</f>
        <v>5</v>
      </c>
      <c r="D78" s="48">
        <f>RCQScoreOrderedxCdE!L80</f>
        <v>3</v>
      </c>
      <c r="E78" s="48">
        <f>RCQScoreOrderedxCdE!P80</f>
        <v>5</v>
      </c>
      <c r="F78" s="48">
        <f>RCQScoreOrderedxCdE!T80</f>
        <v>5</v>
      </c>
      <c r="G78" s="48">
        <f>RCQScoreOrderedxCdE!X80</f>
        <v>5</v>
      </c>
      <c r="H78" s="48">
        <f>RCQScoreOrderedxCdE!AB80</f>
        <v>5</v>
      </c>
      <c r="I78" s="48">
        <f>RCQScoreOrderedxCdE!AF80</f>
        <v>1</v>
      </c>
      <c r="J78" s="48">
        <f>RCQScoreOrderedxCdE!AJ80</f>
        <v>3</v>
      </c>
      <c r="K78" s="48">
        <f>RCQScoreOrderedxCdE!AN80</f>
        <v>5</v>
      </c>
      <c r="L78" s="48">
        <f>RCQScoreOrderedxCdE!AR80</f>
        <v>5</v>
      </c>
      <c r="M78" s="48">
        <f>RCQScoreOrderedxCdE!AV80</f>
        <v>1</v>
      </c>
    </row>
    <row r="79" spans="1:21" x14ac:dyDescent="0.2">
      <c r="A79" s="48">
        <v>73</v>
      </c>
      <c r="B79" s="93" t="s">
        <v>1904</v>
      </c>
      <c r="C79" s="48">
        <f>RCQScoreOrderedxCdE!H81</f>
        <v>1</v>
      </c>
      <c r="D79" s="48">
        <f>RCQScoreOrderedxCdE!L81</f>
        <v>5</v>
      </c>
      <c r="E79" s="48">
        <f>RCQScoreOrderedxCdE!P81</f>
        <v>5</v>
      </c>
      <c r="F79" s="48">
        <f>RCQScoreOrderedxCdE!T81</f>
        <v>5</v>
      </c>
      <c r="G79" s="48">
        <f>RCQScoreOrderedxCdE!X81</f>
        <v>5</v>
      </c>
      <c r="H79" s="48">
        <f>RCQScoreOrderedxCdE!AB81</f>
        <v>5</v>
      </c>
      <c r="I79" s="48">
        <f>RCQScoreOrderedxCdE!AF81</f>
        <v>5</v>
      </c>
      <c r="J79" s="48">
        <f>RCQScoreOrderedxCdE!AJ81</f>
        <v>5</v>
      </c>
      <c r="K79" s="48">
        <f>RCQScoreOrderedxCdE!AN81</f>
        <v>5</v>
      </c>
      <c r="L79" s="48">
        <f>RCQScoreOrderedxCdE!AR81</f>
        <v>3</v>
      </c>
      <c r="M79" s="48">
        <f>RCQScoreOrderedxCdE!AV81</f>
        <v>5</v>
      </c>
    </row>
    <row r="80" spans="1:21" x14ac:dyDescent="0.2">
      <c r="A80" s="48">
        <v>74</v>
      </c>
      <c r="B80" s="93" t="s">
        <v>1904</v>
      </c>
      <c r="C80" s="48">
        <f>RCQScoreOrderedxCdE!H82</f>
        <v>1</v>
      </c>
      <c r="D80" s="48">
        <f>RCQScoreOrderedxCdE!L82</f>
        <v>1</v>
      </c>
      <c r="E80" s="48">
        <f>RCQScoreOrderedxCdE!P82</f>
        <v>1</v>
      </c>
      <c r="F80" s="48">
        <f>RCQScoreOrderedxCdE!T82</f>
        <v>3</v>
      </c>
      <c r="G80" s="48">
        <f>RCQScoreOrderedxCdE!X82</f>
        <v>1</v>
      </c>
      <c r="H80" s="48">
        <f>RCQScoreOrderedxCdE!AB82</f>
        <v>5</v>
      </c>
      <c r="I80" s="48">
        <f>RCQScoreOrderedxCdE!AF82</f>
        <v>5</v>
      </c>
      <c r="J80" s="48">
        <f>RCQScoreOrderedxCdE!AJ82</f>
        <v>5</v>
      </c>
      <c r="K80" s="48">
        <f>RCQScoreOrderedxCdE!AN82</f>
        <v>5</v>
      </c>
      <c r="L80" s="48">
        <f>RCQScoreOrderedxCdE!AR82</f>
        <v>1</v>
      </c>
      <c r="M80" s="48">
        <f>RCQScoreOrderedxCdE!AV82</f>
        <v>5</v>
      </c>
    </row>
    <row r="81" spans="1:13" x14ac:dyDescent="0.2">
      <c r="A81" s="48">
        <v>75</v>
      </c>
      <c r="B81" s="93" t="s">
        <v>1904</v>
      </c>
      <c r="C81" s="48">
        <f>RCQScoreOrderedxCdE!H83</f>
        <v>1</v>
      </c>
      <c r="D81" s="48">
        <f>RCQScoreOrderedxCdE!L83</f>
        <v>5</v>
      </c>
      <c r="E81" s="48">
        <f>RCQScoreOrderedxCdE!P83</f>
        <v>1</v>
      </c>
      <c r="F81" s="48">
        <f>RCQScoreOrderedxCdE!T83</f>
        <v>5</v>
      </c>
      <c r="G81" s="48">
        <f>RCQScoreOrderedxCdE!X83</f>
        <v>5</v>
      </c>
      <c r="H81" s="48">
        <f>RCQScoreOrderedxCdE!AB83</f>
        <v>3</v>
      </c>
      <c r="I81" s="48">
        <f>RCQScoreOrderedxCdE!AF83</f>
        <v>1</v>
      </c>
      <c r="J81" s="48">
        <f>RCQScoreOrderedxCdE!AJ83</f>
        <v>5</v>
      </c>
      <c r="K81" s="48">
        <f>RCQScoreOrderedxCdE!AN83</f>
        <v>5</v>
      </c>
      <c r="L81" s="48">
        <f>RCQScoreOrderedxCdE!AR83</f>
        <v>1</v>
      </c>
      <c r="M81" s="48">
        <f>RCQScoreOrderedxCdE!AV83</f>
        <v>5</v>
      </c>
    </row>
    <row r="82" spans="1:13" x14ac:dyDescent="0.2">
      <c r="A82" s="48">
        <v>76</v>
      </c>
      <c r="B82" s="93" t="s">
        <v>1904</v>
      </c>
      <c r="C82" s="48">
        <f>RCQScoreOrderedxCdE!H84</f>
        <v>5</v>
      </c>
      <c r="D82" s="48">
        <f>RCQScoreOrderedxCdE!L84</f>
        <v>3</v>
      </c>
      <c r="E82" s="48">
        <f>RCQScoreOrderedxCdE!P84</f>
        <v>5</v>
      </c>
      <c r="F82" s="48">
        <f>RCQScoreOrderedxCdE!T84</f>
        <v>3</v>
      </c>
      <c r="G82" s="48">
        <f>RCQScoreOrderedxCdE!X84</f>
        <v>5</v>
      </c>
      <c r="H82" s="48">
        <f>RCQScoreOrderedxCdE!AB84</f>
        <v>4</v>
      </c>
      <c r="I82" s="48">
        <f>RCQScoreOrderedxCdE!AF84</f>
        <v>1</v>
      </c>
      <c r="J82" s="48">
        <f>RCQScoreOrderedxCdE!AJ84</f>
        <v>5</v>
      </c>
      <c r="K82" s="48">
        <f>RCQScoreOrderedxCdE!AN84</f>
        <v>2</v>
      </c>
      <c r="L82" s="48">
        <f>RCQScoreOrderedxCdE!AR84</f>
        <v>3</v>
      </c>
      <c r="M82" s="48">
        <f>RCQScoreOrderedxCdE!AV84</f>
        <v>5</v>
      </c>
    </row>
    <row r="83" spans="1:13" x14ac:dyDescent="0.2">
      <c r="A83" s="48">
        <v>77</v>
      </c>
      <c r="B83" s="93" t="s">
        <v>1904</v>
      </c>
      <c r="C83" s="48">
        <f>RCQScoreOrderedxCdE!H85</f>
        <v>1</v>
      </c>
      <c r="D83" s="48">
        <f>RCQScoreOrderedxCdE!L85</f>
        <v>5</v>
      </c>
      <c r="E83" s="48">
        <f>RCQScoreOrderedxCdE!P85</f>
        <v>5</v>
      </c>
      <c r="F83" s="48">
        <f>RCQScoreOrderedxCdE!T85</f>
        <v>3</v>
      </c>
      <c r="G83" s="48">
        <f>RCQScoreOrderedxCdE!X85</f>
        <v>5</v>
      </c>
      <c r="H83" s="48">
        <f>RCQScoreOrderedxCdE!AB85</f>
        <v>5</v>
      </c>
      <c r="I83" s="48">
        <f>RCQScoreOrderedxCdE!AF85</f>
        <v>5</v>
      </c>
      <c r="J83" s="48">
        <f>RCQScoreOrderedxCdE!AJ85</f>
        <v>5</v>
      </c>
      <c r="K83" s="48">
        <f>RCQScoreOrderedxCdE!AN85</f>
        <v>2</v>
      </c>
      <c r="L83" s="48">
        <f>RCQScoreOrderedxCdE!AR85</f>
        <v>1</v>
      </c>
      <c r="M83" s="48">
        <f>RCQScoreOrderedxCdE!AV85</f>
        <v>3</v>
      </c>
    </row>
    <row r="84" spans="1:13" x14ac:dyDescent="0.2">
      <c r="A84" s="48">
        <v>78</v>
      </c>
      <c r="B84" s="93" t="s">
        <v>1904</v>
      </c>
      <c r="C84" s="48">
        <f>RCQScoreOrderedxCdE!H86</f>
        <v>1</v>
      </c>
      <c r="D84" s="48">
        <f>RCQScoreOrderedxCdE!L86</f>
        <v>4</v>
      </c>
      <c r="E84" s="48">
        <f>RCQScoreOrderedxCdE!P86</f>
        <v>5</v>
      </c>
      <c r="F84" s="48">
        <f>RCQScoreOrderedxCdE!T86</f>
        <v>3</v>
      </c>
      <c r="G84" s="48">
        <f>RCQScoreOrderedxCdE!X86</f>
        <v>5</v>
      </c>
      <c r="H84" s="48">
        <f>RCQScoreOrderedxCdE!AB86</f>
        <v>5</v>
      </c>
      <c r="I84" s="48">
        <f>RCQScoreOrderedxCdE!AF86</f>
        <v>5</v>
      </c>
      <c r="J84" s="48">
        <f>RCQScoreOrderedxCdE!AJ86</f>
        <v>5</v>
      </c>
      <c r="K84" s="48">
        <f>RCQScoreOrderedxCdE!AN86</f>
        <v>3</v>
      </c>
      <c r="L84" s="48">
        <f>RCQScoreOrderedxCdE!AR86</f>
        <v>3</v>
      </c>
      <c r="M84" s="48">
        <f>RCQScoreOrderedxCdE!AV86</f>
        <v>5</v>
      </c>
    </row>
    <row r="85" spans="1:13" x14ac:dyDescent="0.2">
      <c r="A85" s="48">
        <v>79</v>
      </c>
      <c r="B85" s="93" t="s">
        <v>1904</v>
      </c>
      <c r="C85" s="48">
        <f>RCQScoreOrderedxCdE!H87</f>
        <v>1</v>
      </c>
      <c r="D85" s="48">
        <f>RCQScoreOrderedxCdE!L87</f>
        <v>4</v>
      </c>
      <c r="E85" s="48">
        <f>RCQScoreOrderedxCdE!P87</f>
        <v>5</v>
      </c>
      <c r="F85" s="48">
        <f>RCQScoreOrderedxCdE!T87</f>
        <v>3</v>
      </c>
      <c r="G85" s="48">
        <f>RCQScoreOrderedxCdE!X87</f>
        <v>5</v>
      </c>
      <c r="H85" s="48">
        <f>RCQScoreOrderedxCdE!AB87</f>
        <v>2</v>
      </c>
      <c r="I85" s="48">
        <f>RCQScoreOrderedxCdE!AF87</f>
        <v>5</v>
      </c>
      <c r="J85" s="48">
        <f>RCQScoreOrderedxCdE!AJ87</f>
        <v>5</v>
      </c>
      <c r="K85" s="48">
        <f>RCQScoreOrderedxCdE!AN87</f>
        <v>3</v>
      </c>
      <c r="L85" s="48">
        <f>RCQScoreOrderedxCdE!AR87</f>
        <v>3</v>
      </c>
      <c r="M85" s="48">
        <f>RCQScoreOrderedxCdE!AV87</f>
        <v>5</v>
      </c>
    </row>
    <row r="86" spans="1:13" x14ac:dyDescent="0.2">
      <c r="A86" s="48">
        <v>80</v>
      </c>
      <c r="B86" s="93" t="s">
        <v>1904</v>
      </c>
      <c r="C86" s="48">
        <f>RCQScoreOrderedxCdE!H88</f>
        <v>1</v>
      </c>
      <c r="D86" s="48">
        <f>RCQScoreOrderedxCdE!L88</f>
        <v>5</v>
      </c>
      <c r="E86" s="48">
        <f>RCQScoreOrderedxCdE!P88</f>
        <v>5</v>
      </c>
      <c r="F86" s="48">
        <f>RCQScoreOrderedxCdE!T88</f>
        <v>5</v>
      </c>
      <c r="G86" s="48">
        <f>RCQScoreOrderedxCdE!X88</f>
        <v>5</v>
      </c>
      <c r="H86" s="48">
        <f>RCQScoreOrderedxCdE!AB88</f>
        <v>3</v>
      </c>
      <c r="I86" s="48">
        <f>RCQScoreOrderedxCdE!AF88</f>
        <v>5</v>
      </c>
      <c r="J86" s="48">
        <f>RCQScoreOrderedxCdE!AJ88</f>
        <v>5</v>
      </c>
      <c r="K86" s="48">
        <f>RCQScoreOrderedxCdE!AN88</f>
        <v>5</v>
      </c>
      <c r="L86" s="48">
        <f>RCQScoreOrderedxCdE!AR88</f>
        <v>5</v>
      </c>
      <c r="M86" s="48">
        <f>RCQScoreOrderedxCdE!AV88</f>
        <v>5</v>
      </c>
    </row>
    <row r="87" spans="1:13" x14ac:dyDescent="0.2">
      <c r="A87" s="48">
        <v>81</v>
      </c>
      <c r="B87" s="93" t="s">
        <v>1905</v>
      </c>
      <c r="C87" s="48">
        <f>RCQScoreOrderedxCdE!H89</f>
        <v>1</v>
      </c>
      <c r="D87" s="48">
        <f>RCQScoreOrderedxCdE!L89</f>
        <v>2</v>
      </c>
      <c r="E87" s="48">
        <f>RCQScoreOrderedxCdE!P89</f>
        <v>1</v>
      </c>
      <c r="F87" s="48">
        <f>RCQScoreOrderedxCdE!T89</f>
        <v>5</v>
      </c>
      <c r="G87" s="48">
        <f>RCQScoreOrderedxCdE!X89</f>
        <v>2</v>
      </c>
      <c r="H87" s="48">
        <f>RCQScoreOrderedxCdE!AB89</f>
        <v>4</v>
      </c>
      <c r="I87" s="48">
        <f>RCQScoreOrderedxCdE!AF89</f>
        <v>1</v>
      </c>
      <c r="J87" s="48">
        <f>RCQScoreOrderedxCdE!AJ89</f>
        <v>4</v>
      </c>
      <c r="K87" s="48">
        <f>RCQScoreOrderedxCdE!AN89</f>
        <v>5</v>
      </c>
      <c r="L87" s="48">
        <f>RCQScoreOrderedxCdE!AR89</f>
        <v>5</v>
      </c>
      <c r="M87" s="48">
        <f>RCQScoreOrderedxCdE!AV89</f>
        <v>5</v>
      </c>
    </row>
    <row r="88" spans="1:13" x14ac:dyDescent="0.2">
      <c r="A88" s="48">
        <v>82</v>
      </c>
      <c r="B88" s="93" t="s">
        <v>1905</v>
      </c>
      <c r="C88" s="48">
        <f>RCQScoreOrderedxCdE!H90</f>
        <v>5</v>
      </c>
      <c r="D88" s="48">
        <f>RCQScoreOrderedxCdE!L90</f>
        <v>5</v>
      </c>
      <c r="E88" s="48">
        <f>RCQScoreOrderedxCdE!P90</f>
        <v>5</v>
      </c>
      <c r="F88" s="48">
        <f>RCQScoreOrderedxCdE!T90</f>
        <v>5</v>
      </c>
      <c r="G88" s="48">
        <f>RCQScoreOrderedxCdE!X90</f>
        <v>2</v>
      </c>
      <c r="H88" s="48">
        <f>RCQScoreOrderedxCdE!AB90</f>
        <v>5</v>
      </c>
      <c r="I88" s="48">
        <f>RCQScoreOrderedxCdE!AF90</f>
        <v>1</v>
      </c>
      <c r="J88" s="48">
        <f>RCQScoreOrderedxCdE!AJ90</f>
        <v>2</v>
      </c>
      <c r="K88" s="48">
        <f>RCQScoreOrderedxCdE!AN90</f>
        <v>5</v>
      </c>
      <c r="L88" s="48">
        <f>RCQScoreOrderedxCdE!AR90</f>
        <v>5</v>
      </c>
      <c r="M88" s="48">
        <f>RCQScoreOrderedxCdE!AV90</f>
        <v>5</v>
      </c>
    </row>
    <row r="89" spans="1:13" x14ac:dyDescent="0.2">
      <c r="A89" s="48">
        <v>83</v>
      </c>
      <c r="B89" s="93" t="s">
        <v>1905</v>
      </c>
      <c r="C89" s="48">
        <f>RCQScoreOrderedxCdE!H91</f>
        <v>4</v>
      </c>
      <c r="D89" s="48">
        <f>RCQScoreOrderedxCdE!L91</f>
        <v>2</v>
      </c>
      <c r="E89" s="48">
        <f>RCQScoreOrderedxCdE!P91</f>
        <v>5</v>
      </c>
      <c r="F89" s="48">
        <f>RCQScoreOrderedxCdE!T91</f>
        <v>5</v>
      </c>
      <c r="G89" s="48">
        <f>RCQScoreOrderedxCdE!X91</f>
        <v>5</v>
      </c>
      <c r="H89" s="48">
        <f>RCQScoreOrderedxCdE!AB91</f>
        <v>5</v>
      </c>
      <c r="I89" s="48">
        <f>RCQScoreOrderedxCdE!AF91</f>
        <v>4</v>
      </c>
      <c r="J89" s="48">
        <f>RCQScoreOrderedxCdE!AJ91</f>
        <v>5</v>
      </c>
      <c r="K89" s="48">
        <f>RCQScoreOrderedxCdE!AN91</f>
        <v>1</v>
      </c>
      <c r="L89" s="48">
        <f>RCQScoreOrderedxCdE!AR91</f>
        <v>2</v>
      </c>
      <c r="M89" s="48">
        <f>RCQScoreOrderedxCdE!AV91</f>
        <v>5</v>
      </c>
    </row>
    <row r="90" spans="1:13" x14ac:dyDescent="0.2">
      <c r="A90" s="48">
        <v>84</v>
      </c>
      <c r="B90" s="93" t="s">
        <v>1905</v>
      </c>
      <c r="C90" s="48">
        <f>RCQScoreOrderedxCdE!H92</f>
        <v>5</v>
      </c>
      <c r="D90" s="48">
        <f>RCQScoreOrderedxCdE!L92</f>
        <v>4</v>
      </c>
      <c r="E90" s="48">
        <f>RCQScoreOrderedxCdE!P92</f>
        <v>5</v>
      </c>
      <c r="F90" s="48">
        <f>RCQScoreOrderedxCdE!T92</f>
        <v>2</v>
      </c>
      <c r="G90" s="48">
        <f>RCQScoreOrderedxCdE!X92</f>
        <v>5</v>
      </c>
      <c r="H90" s="48">
        <f>RCQScoreOrderedxCdE!AB92</f>
        <v>1</v>
      </c>
      <c r="I90" s="48">
        <f>RCQScoreOrderedxCdE!AF92</f>
        <v>4</v>
      </c>
      <c r="J90" s="48">
        <f>RCQScoreOrderedxCdE!AJ92</f>
        <v>1</v>
      </c>
      <c r="K90" s="48">
        <f>RCQScoreOrderedxCdE!AN92</f>
        <v>2</v>
      </c>
      <c r="L90" s="48">
        <f>RCQScoreOrderedxCdE!AR92</f>
        <v>1</v>
      </c>
      <c r="M90" s="48">
        <f>RCQScoreOrderedxCdE!AV92</f>
        <v>2</v>
      </c>
    </row>
    <row r="91" spans="1:13" x14ac:dyDescent="0.2">
      <c r="A91" s="48">
        <v>85</v>
      </c>
      <c r="B91" s="93" t="s">
        <v>1905</v>
      </c>
      <c r="C91" s="48">
        <f>RCQScoreOrderedxCdE!H93</f>
        <v>1</v>
      </c>
      <c r="D91" s="48">
        <f>RCQScoreOrderedxCdE!L93</f>
        <v>2</v>
      </c>
      <c r="E91" s="48">
        <f>RCQScoreOrderedxCdE!P93</f>
        <v>5</v>
      </c>
      <c r="F91" s="48">
        <f>RCQScoreOrderedxCdE!T93</f>
        <v>3</v>
      </c>
      <c r="G91" s="48">
        <f>RCQScoreOrderedxCdE!X93</f>
        <v>5</v>
      </c>
      <c r="H91" s="48">
        <f>RCQScoreOrderedxCdE!AB93</f>
        <v>1</v>
      </c>
      <c r="I91" s="48">
        <f>RCQScoreOrderedxCdE!AF93</f>
        <v>1</v>
      </c>
      <c r="J91" s="48">
        <f>RCQScoreOrderedxCdE!AJ93</f>
        <v>1</v>
      </c>
      <c r="K91" s="48">
        <f>RCQScoreOrderedxCdE!AN93</f>
        <v>1</v>
      </c>
      <c r="L91" s="48">
        <f>RCQScoreOrderedxCdE!AR93</f>
        <v>1</v>
      </c>
      <c r="M91" s="48">
        <f>RCQScoreOrderedxCdE!AV93</f>
        <v>3</v>
      </c>
    </row>
    <row r="92" spans="1:13" x14ac:dyDescent="0.2">
      <c r="A92" s="48">
        <v>86</v>
      </c>
      <c r="B92" s="93" t="s">
        <v>1905</v>
      </c>
      <c r="C92" s="48">
        <f>RCQScoreOrderedxCdE!H94</f>
        <v>5</v>
      </c>
      <c r="D92" s="48">
        <f>RCQScoreOrderedxCdE!L94</f>
        <v>2</v>
      </c>
      <c r="E92" s="48">
        <f>RCQScoreOrderedxCdE!P94</f>
        <v>5</v>
      </c>
      <c r="F92" s="48">
        <f>RCQScoreOrderedxCdE!T94</f>
        <v>5</v>
      </c>
      <c r="G92" s="48">
        <f>RCQScoreOrderedxCdE!X94</f>
        <v>5</v>
      </c>
      <c r="H92" s="48">
        <f>RCQScoreOrderedxCdE!AB94</f>
        <v>5</v>
      </c>
      <c r="I92" s="48">
        <f>RCQScoreOrderedxCdE!AF94</f>
        <v>1</v>
      </c>
      <c r="J92" s="48">
        <f>RCQScoreOrderedxCdE!AJ94</f>
        <v>5</v>
      </c>
      <c r="K92" s="48">
        <f>RCQScoreOrderedxCdE!AN94</f>
        <v>5</v>
      </c>
      <c r="L92" s="48">
        <f>RCQScoreOrderedxCdE!AR94</f>
        <v>5</v>
      </c>
      <c r="M92" s="48">
        <f>RCQScoreOrderedxCdE!AV94</f>
        <v>2</v>
      </c>
    </row>
    <row r="93" spans="1:13" x14ac:dyDescent="0.2">
      <c r="A93" s="48">
        <v>87</v>
      </c>
      <c r="B93" s="93" t="s">
        <v>1905</v>
      </c>
      <c r="C93" s="48">
        <f>RCQScoreOrderedxCdE!H95</f>
        <v>1</v>
      </c>
      <c r="D93" s="48">
        <f>RCQScoreOrderedxCdE!L95</f>
        <v>1</v>
      </c>
      <c r="E93" s="48">
        <f>RCQScoreOrderedxCdE!P95</f>
        <v>5</v>
      </c>
      <c r="F93" s="48">
        <f>RCQScoreOrderedxCdE!T95</f>
        <v>3</v>
      </c>
      <c r="G93" s="48">
        <f>RCQScoreOrderedxCdE!X95</f>
        <v>5</v>
      </c>
      <c r="H93" s="48">
        <f>RCQScoreOrderedxCdE!AB95</f>
        <v>5</v>
      </c>
      <c r="I93" s="48">
        <f>RCQScoreOrderedxCdE!AF95</f>
        <v>1</v>
      </c>
      <c r="J93" s="48">
        <f>RCQScoreOrderedxCdE!AJ95</f>
        <v>5</v>
      </c>
      <c r="K93" s="48">
        <f>RCQScoreOrderedxCdE!AN95</f>
        <v>3</v>
      </c>
      <c r="L93" s="48">
        <f>RCQScoreOrderedxCdE!AR95</f>
        <v>5</v>
      </c>
      <c r="M93" s="48">
        <f>RCQScoreOrderedxCdE!AV95</f>
        <v>1</v>
      </c>
    </row>
    <row r="94" spans="1:13" x14ac:dyDescent="0.2">
      <c r="A94" s="48">
        <v>88</v>
      </c>
      <c r="B94" s="93" t="s">
        <v>1905</v>
      </c>
      <c r="C94" s="48">
        <f>RCQScoreOrderedxCdE!H96</f>
        <v>1</v>
      </c>
      <c r="D94" s="48">
        <f>RCQScoreOrderedxCdE!L96</f>
        <v>2</v>
      </c>
      <c r="E94" s="48">
        <f>RCQScoreOrderedxCdE!P96</f>
        <v>1</v>
      </c>
      <c r="F94" s="48">
        <f>RCQScoreOrderedxCdE!T96</f>
        <v>3</v>
      </c>
      <c r="G94" s="48">
        <f>RCQScoreOrderedxCdE!X96</f>
        <v>5</v>
      </c>
      <c r="H94" s="48">
        <f>RCQScoreOrderedxCdE!AB96</f>
        <v>5</v>
      </c>
      <c r="I94" s="48">
        <f>RCQScoreOrderedxCdE!AF96</f>
        <v>5</v>
      </c>
      <c r="J94" s="48">
        <f>RCQScoreOrderedxCdE!AJ96</f>
        <v>5</v>
      </c>
      <c r="K94" s="48">
        <f>RCQScoreOrderedxCdE!AN96</f>
        <v>5</v>
      </c>
      <c r="L94" s="48">
        <f>RCQScoreOrderedxCdE!AR96</f>
        <v>5</v>
      </c>
      <c r="M94" s="48">
        <f>RCQScoreOrderedxCdE!AV96</f>
        <v>5</v>
      </c>
    </row>
    <row r="95" spans="1:13" x14ac:dyDescent="0.2">
      <c r="A95" s="48">
        <v>89</v>
      </c>
      <c r="B95" s="93" t="s">
        <v>1905</v>
      </c>
      <c r="C95" s="48">
        <f>RCQScoreOrderedxCdE!H97</f>
        <v>1</v>
      </c>
      <c r="D95" s="48">
        <f>RCQScoreOrderedxCdE!L97</f>
        <v>2</v>
      </c>
      <c r="E95" s="48">
        <f>RCQScoreOrderedxCdE!P97</f>
        <v>5</v>
      </c>
      <c r="F95" s="48">
        <f>RCQScoreOrderedxCdE!T97</f>
        <v>3</v>
      </c>
      <c r="G95" s="48">
        <f>RCQScoreOrderedxCdE!X97</f>
        <v>5</v>
      </c>
      <c r="H95" s="48">
        <f>RCQScoreOrderedxCdE!AB97</f>
        <v>5</v>
      </c>
      <c r="I95" s="48">
        <f>RCQScoreOrderedxCdE!AF97</f>
        <v>5</v>
      </c>
      <c r="J95" s="48">
        <f>RCQScoreOrderedxCdE!AJ97</f>
        <v>5</v>
      </c>
      <c r="K95" s="48">
        <f>RCQScoreOrderedxCdE!AN97</f>
        <v>5</v>
      </c>
      <c r="L95" s="48">
        <f>RCQScoreOrderedxCdE!AR97</f>
        <v>5</v>
      </c>
      <c r="M95" s="48">
        <f>RCQScoreOrderedxCdE!AV97</f>
        <v>3</v>
      </c>
    </row>
    <row r="96" spans="1:13" x14ac:dyDescent="0.2">
      <c r="A96" s="48">
        <v>90</v>
      </c>
      <c r="B96" s="93" t="s">
        <v>1905</v>
      </c>
      <c r="C96" s="48">
        <f>RCQScoreOrderedxCdE!H98</f>
        <v>5</v>
      </c>
      <c r="D96" s="48">
        <f>RCQScoreOrderedxCdE!L98</f>
        <v>2</v>
      </c>
      <c r="E96" s="48">
        <f>RCQScoreOrderedxCdE!P98</f>
        <v>5</v>
      </c>
      <c r="F96" s="48">
        <f>RCQScoreOrderedxCdE!T98</f>
        <v>3</v>
      </c>
      <c r="G96" s="48">
        <f>RCQScoreOrderedxCdE!X98</f>
        <v>5</v>
      </c>
      <c r="H96" s="48">
        <f>RCQScoreOrderedxCdE!AB98</f>
        <v>2</v>
      </c>
      <c r="I96" s="48">
        <f>RCQScoreOrderedxCdE!AF98</f>
        <v>5</v>
      </c>
      <c r="J96" s="48">
        <f>RCQScoreOrderedxCdE!AJ98</f>
        <v>5</v>
      </c>
      <c r="K96" s="48">
        <f>RCQScoreOrderedxCdE!AN98</f>
        <v>1</v>
      </c>
      <c r="L96" s="48">
        <f>RCQScoreOrderedxCdE!AR98</f>
        <v>4</v>
      </c>
      <c r="M96" s="48">
        <f>RCQScoreOrderedxCdE!AV98</f>
        <v>5</v>
      </c>
    </row>
    <row r="97" spans="1:13" x14ac:dyDescent="0.2">
      <c r="A97" s="48">
        <v>91</v>
      </c>
      <c r="B97" s="93" t="s">
        <v>1905</v>
      </c>
      <c r="C97" s="48">
        <f>RCQScoreOrderedxCdE!H99</f>
        <v>1</v>
      </c>
      <c r="D97" s="48">
        <f>RCQScoreOrderedxCdE!L99</f>
        <v>4</v>
      </c>
      <c r="E97" s="48">
        <f>RCQScoreOrderedxCdE!P99</f>
        <v>5</v>
      </c>
      <c r="F97" s="48">
        <f>RCQScoreOrderedxCdE!T99</f>
        <v>5</v>
      </c>
      <c r="G97" s="48">
        <f>RCQScoreOrderedxCdE!X99</f>
        <v>5</v>
      </c>
      <c r="H97" s="48">
        <f>RCQScoreOrderedxCdE!AB99</f>
        <v>2</v>
      </c>
      <c r="I97" s="48">
        <f>RCQScoreOrderedxCdE!AF99</f>
        <v>5</v>
      </c>
      <c r="J97" s="48">
        <f>RCQScoreOrderedxCdE!AJ99</f>
        <v>5</v>
      </c>
      <c r="K97" s="48">
        <f>RCQScoreOrderedxCdE!AN99</f>
        <v>5</v>
      </c>
      <c r="L97" s="48">
        <f>RCQScoreOrderedxCdE!AR99</f>
        <v>5</v>
      </c>
      <c r="M97" s="48">
        <f>RCQScoreOrderedxCdE!AV99</f>
        <v>5</v>
      </c>
    </row>
    <row r="98" spans="1:13" x14ac:dyDescent="0.2">
      <c r="A98" s="48">
        <v>92</v>
      </c>
      <c r="B98" s="93" t="s">
        <v>1905</v>
      </c>
      <c r="C98" s="48">
        <f>RCQScoreOrderedxCdE!H100</f>
        <v>1</v>
      </c>
      <c r="D98" s="48">
        <f>RCQScoreOrderedxCdE!L100</f>
        <v>2</v>
      </c>
      <c r="E98" s="48">
        <f>RCQScoreOrderedxCdE!P100</f>
        <v>1</v>
      </c>
      <c r="F98" s="48">
        <f>RCQScoreOrderedxCdE!T100</f>
        <v>5</v>
      </c>
      <c r="G98" s="48">
        <f>RCQScoreOrderedxCdE!X100</f>
        <v>5</v>
      </c>
      <c r="H98" s="48">
        <f>RCQScoreOrderedxCdE!AB100</f>
        <v>5</v>
      </c>
      <c r="I98" s="48">
        <f>RCQScoreOrderedxCdE!AF100</f>
        <v>5</v>
      </c>
      <c r="J98" s="48">
        <f>RCQScoreOrderedxCdE!AJ100</f>
        <v>5</v>
      </c>
      <c r="K98" s="48">
        <f>RCQScoreOrderedxCdE!AN100</f>
        <v>4</v>
      </c>
      <c r="L98" s="48">
        <f>RCQScoreOrderedxCdE!AR100</f>
        <v>5</v>
      </c>
      <c r="M98" s="48">
        <f>RCQScoreOrderedxCdE!AV100</f>
        <v>1</v>
      </c>
    </row>
    <row r="99" spans="1:13" x14ac:dyDescent="0.2">
      <c r="A99" s="48">
        <v>93</v>
      </c>
      <c r="B99" s="93" t="s">
        <v>1905</v>
      </c>
      <c r="C99" s="48">
        <f>RCQScoreOrderedxCdE!H101</f>
        <v>1</v>
      </c>
      <c r="D99" s="48">
        <f>RCQScoreOrderedxCdE!L101</f>
        <v>5</v>
      </c>
      <c r="E99" s="48">
        <f>RCQScoreOrderedxCdE!P101</f>
        <v>5</v>
      </c>
      <c r="F99" s="48">
        <f>RCQScoreOrderedxCdE!T101</f>
        <v>3</v>
      </c>
      <c r="G99" s="48">
        <f>RCQScoreOrderedxCdE!X101</f>
        <v>5</v>
      </c>
      <c r="H99" s="48">
        <f>RCQScoreOrderedxCdE!AB101</f>
        <v>5</v>
      </c>
      <c r="I99" s="48">
        <f>RCQScoreOrderedxCdE!AF101</f>
        <v>5</v>
      </c>
      <c r="J99" s="48">
        <f>RCQScoreOrderedxCdE!AJ101</f>
        <v>5</v>
      </c>
      <c r="K99" s="48">
        <f>RCQScoreOrderedxCdE!AN101</f>
        <v>5</v>
      </c>
      <c r="L99" s="48">
        <f>RCQScoreOrderedxCdE!AR101</f>
        <v>3</v>
      </c>
      <c r="M99" s="48">
        <f>RCQScoreOrderedxCdE!AV101</f>
        <v>4</v>
      </c>
    </row>
    <row r="100" spans="1:13" x14ac:dyDescent="0.2">
      <c r="A100" s="48">
        <v>94</v>
      </c>
      <c r="B100" s="93" t="s">
        <v>1905</v>
      </c>
      <c r="C100" s="48">
        <f>RCQScoreOrderedxCdE!H102</f>
        <v>1</v>
      </c>
      <c r="D100" s="48">
        <f>RCQScoreOrderedxCdE!L102</f>
        <v>4</v>
      </c>
      <c r="E100" s="48">
        <f>RCQScoreOrderedxCdE!P102</f>
        <v>5</v>
      </c>
      <c r="F100" s="48">
        <f>RCQScoreOrderedxCdE!T102</f>
        <v>5</v>
      </c>
      <c r="G100" s="48">
        <f>RCQScoreOrderedxCdE!X102</f>
        <v>5</v>
      </c>
      <c r="H100" s="48">
        <f>RCQScoreOrderedxCdE!AB102</f>
        <v>2</v>
      </c>
      <c r="I100" s="48">
        <f>RCQScoreOrderedxCdE!AF102</f>
        <v>1</v>
      </c>
      <c r="J100" s="48">
        <f>RCQScoreOrderedxCdE!AJ102</f>
        <v>5</v>
      </c>
      <c r="K100" s="48">
        <f>RCQScoreOrderedxCdE!AN102</f>
        <v>4</v>
      </c>
      <c r="L100" s="48">
        <f>RCQScoreOrderedxCdE!AR102</f>
        <v>1</v>
      </c>
      <c r="M100" s="48">
        <f>RCQScoreOrderedxCdE!AV102</f>
        <v>5</v>
      </c>
    </row>
    <row r="101" spans="1:13" x14ac:dyDescent="0.2">
      <c r="A101" s="48">
        <v>95</v>
      </c>
      <c r="B101" s="93" t="s">
        <v>1905</v>
      </c>
      <c r="C101" s="48">
        <f>RCQScoreOrderedxCdE!H103</f>
        <v>1</v>
      </c>
      <c r="D101" s="48">
        <f>RCQScoreOrderedxCdE!L103</f>
        <v>3</v>
      </c>
      <c r="E101" s="48">
        <f>RCQScoreOrderedxCdE!P103</f>
        <v>5</v>
      </c>
      <c r="F101" s="48">
        <f>RCQScoreOrderedxCdE!T103</f>
        <v>5</v>
      </c>
      <c r="G101" s="48">
        <f>RCQScoreOrderedxCdE!X103</f>
        <v>5</v>
      </c>
      <c r="H101" s="48">
        <f>RCQScoreOrderedxCdE!AB103</f>
        <v>5</v>
      </c>
      <c r="I101" s="48">
        <f>RCQScoreOrderedxCdE!AF103</f>
        <v>1</v>
      </c>
      <c r="J101" s="48">
        <f>RCQScoreOrderedxCdE!AJ103</f>
        <v>5</v>
      </c>
      <c r="K101" s="48">
        <f>RCQScoreOrderedxCdE!AN103</f>
        <v>5</v>
      </c>
      <c r="L101" s="48">
        <f>RCQScoreOrderedxCdE!AR103</f>
        <v>3</v>
      </c>
      <c r="M101" s="48">
        <f>RCQScoreOrderedxCdE!AV103</f>
        <v>3</v>
      </c>
    </row>
    <row r="102" spans="1:13" x14ac:dyDescent="0.2">
      <c r="A102" s="48">
        <v>96</v>
      </c>
      <c r="B102" s="93" t="s">
        <v>1905</v>
      </c>
      <c r="C102" s="48">
        <f>RCQScoreOrderedxCdE!H104</f>
        <v>1</v>
      </c>
      <c r="D102" s="48">
        <f>RCQScoreOrderedxCdE!L104</f>
        <v>4</v>
      </c>
      <c r="E102" s="48">
        <f>RCQScoreOrderedxCdE!P104</f>
        <v>5</v>
      </c>
      <c r="F102" s="48">
        <f>RCQScoreOrderedxCdE!T104</f>
        <v>3</v>
      </c>
      <c r="G102" s="48">
        <f>RCQScoreOrderedxCdE!X104</f>
        <v>5</v>
      </c>
      <c r="H102" s="48">
        <f>RCQScoreOrderedxCdE!AB104</f>
        <v>5</v>
      </c>
      <c r="I102" s="48">
        <f>RCQScoreOrderedxCdE!AF104</f>
        <v>1</v>
      </c>
      <c r="J102" s="48">
        <f>RCQScoreOrderedxCdE!AJ104</f>
        <v>1</v>
      </c>
      <c r="K102" s="48">
        <f>RCQScoreOrderedxCdE!AN104</f>
        <v>5</v>
      </c>
      <c r="L102" s="48">
        <f>RCQScoreOrderedxCdE!AR104</f>
        <v>4</v>
      </c>
      <c r="M102" s="48">
        <f>RCQScoreOrderedxCdE!AV104</f>
        <v>5</v>
      </c>
    </row>
    <row r="103" spans="1:13" x14ac:dyDescent="0.2">
      <c r="A103" s="48">
        <v>97</v>
      </c>
      <c r="B103" s="93" t="s">
        <v>1905</v>
      </c>
      <c r="C103" s="48">
        <f>RCQScoreOrderedxCdE!H105</f>
        <v>5</v>
      </c>
      <c r="D103" s="48">
        <f>RCQScoreOrderedxCdE!L105</f>
        <v>3</v>
      </c>
      <c r="E103" s="48">
        <f>RCQScoreOrderedxCdE!P105</f>
        <v>1</v>
      </c>
      <c r="F103" s="48">
        <f>RCQScoreOrderedxCdE!T105</f>
        <v>3</v>
      </c>
      <c r="G103" s="48">
        <f>RCQScoreOrderedxCdE!X105</f>
        <v>3</v>
      </c>
      <c r="H103" s="48">
        <f>RCQScoreOrderedxCdE!AB105</f>
        <v>3</v>
      </c>
      <c r="I103" s="48">
        <f>RCQScoreOrderedxCdE!AF105</f>
        <v>1</v>
      </c>
      <c r="J103" s="48">
        <f>RCQScoreOrderedxCdE!AJ105</f>
        <v>1</v>
      </c>
      <c r="K103" s="48">
        <f>RCQScoreOrderedxCdE!AN105</f>
        <v>1</v>
      </c>
      <c r="L103" s="48">
        <f>RCQScoreOrderedxCdE!AR105</f>
        <v>1</v>
      </c>
      <c r="M103" s="48">
        <f>RCQScoreOrderedxCdE!AV105</f>
        <v>1</v>
      </c>
    </row>
    <row r="104" spans="1:13" x14ac:dyDescent="0.2">
      <c r="A104" s="48">
        <v>98</v>
      </c>
      <c r="B104" s="93" t="s">
        <v>1905</v>
      </c>
      <c r="C104" s="48">
        <f>RCQScoreOrderedxCdE!H106</f>
        <v>5</v>
      </c>
      <c r="D104" s="48">
        <f>RCQScoreOrderedxCdE!L106</f>
        <v>4</v>
      </c>
      <c r="E104" s="48">
        <f>RCQScoreOrderedxCdE!P106</f>
        <v>5</v>
      </c>
      <c r="F104" s="48">
        <f>RCQScoreOrderedxCdE!T106</f>
        <v>3</v>
      </c>
      <c r="G104" s="48">
        <f>RCQScoreOrderedxCdE!X106</f>
        <v>5</v>
      </c>
      <c r="H104" s="48">
        <f>RCQScoreOrderedxCdE!AB106</f>
        <v>5</v>
      </c>
      <c r="I104" s="48">
        <f>RCQScoreOrderedxCdE!AF106</f>
        <v>1</v>
      </c>
      <c r="J104" s="48">
        <f>RCQScoreOrderedxCdE!AJ106</f>
        <v>5</v>
      </c>
      <c r="K104" s="48">
        <f>RCQScoreOrderedxCdE!AN106</f>
        <v>5</v>
      </c>
      <c r="L104" s="48">
        <f>RCQScoreOrderedxCdE!AR106</f>
        <v>4</v>
      </c>
      <c r="M104" s="48">
        <f>RCQScoreOrderedxCdE!AV106</f>
        <v>5</v>
      </c>
    </row>
    <row r="105" spans="1:13" x14ac:dyDescent="0.2">
      <c r="A105" s="48">
        <v>99</v>
      </c>
      <c r="B105" s="93" t="s">
        <v>1905</v>
      </c>
      <c r="C105" s="48">
        <f>RCQScoreOrderedxCdE!H107</f>
        <v>5</v>
      </c>
      <c r="D105" s="48">
        <f>RCQScoreOrderedxCdE!L107</f>
        <v>4</v>
      </c>
      <c r="E105" s="48">
        <f>RCQScoreOrderedxCdE!P107</f>
        <v>5</v>
      </c>
      <c r="F105" s="48">
        <f>RCQScoreOrderedxCdE!T107</f>
        <v>3</v>
      </c>
      <c r="G105" s="48">
        <f>RCQScoreOrderedxCdE!X107</f>
        <v>5</v>
      </c>
      <c r="H105" s="48">
        <f>RCQScoreOrderedxCdE!AB107</f>
        <v>5</v>
      </c>
      <c r="I105" s="48">
        <f>RCQScoreOrderedxCdE!AF107</f>
        <v>5</v>
      </c>
      <c r="J105" s="48">
        <f>RCQScoreOrderedxCdE!AJ107</f>
        <v>5</v>
      </c>
      <c r="K105" s="48">
        <f>RCQScoreOrderedxCdE!AN107</f>
        <v>5</v>
      </c>
      <c r="L105" s="48">
        <f>RCQScoreOrderedxCdE!AR107</f>
        <v>5</v>
      </c>
      <c r="M105" s="48">
        <f>RCQScoreOrderedxCdE!AV107</f>
        <v>5</v>
      </c>
    </row>
    <row r="106" spans="1:13" x14ac:dyDescent="0.2">
      <c r="A106" s="48">
        <v>100</v>
      </c>
      <c r="B106" s="93" t="s">
        <v>1905</v>
      </c>
      <c r="C106" s="48">
        <f>RCQScoreOrderedxCdE!H108</f>
        <v>5</v>
      </c>
      <c r="D106" s="48">
        <f>RCQScoreOrderedxCdE!L108</f>
        <v>2</v>
      </c>
      <c r="E106" s="48">
        <f>RCQScoreOrderedxCdE!P108</f>
        <v>5</v>
      </c>
      <c r="F106" s="48">
        <f>RCQScoreOrderedxCdE!T108</f>
        <v>3</v>
      </c>
      <c r="G106" s="48">
        <f>RCQScoreOrderedxCdE!X108</f>
        <v>5</v>
      </c>
      <c r="H106" s="48">
        <f>RCQScoreOrderedxCdE!AB108</f>
        <v>3</v>
      </c>
      <c r="I106" s="48">
        <f>RCQScoreOrderedxCdE!AF108</f>
        <v>5</v>
      </c>
      <c r="J106" s="48">
        <f>RCQScoreOrderedxCdE!AJ108</f>
        <v>3</v>
      </c>
      <c r="K106" s="48">
        <f>RCQScoreOrderedxCdE!AN108</f>
        <v>4</v>
      </c>
      <c r="L106" s="48">
        <f>RCQScoreOrderedxCdE!AR108</f>
        <v>2</v>
      </c>
      <c r="M106" s="48">
        <f>RCQScoreOrderedxCdE!AV108</f>
        <v>3</v>
      </c>
    </row>
    <row r="107" spans="1:13" x14ac:dyDescent="0.2">
      <c r="A107" s="48">
        <v>101</v>
      </c>
      <c r="B107" s="93" t="s">
        <v>1903</v>
      </c>
      <c r="C107" s="48">
        <f>RCQScoreOrderedxCdE!H109</f>
        <v>3</v>
      </c>
      <c r="D107" s="48">
        <f>RCQScoreOrderedxCdE!L109</f>
        <v>2</v>
      </c>
      <c r="E107" s="48">
        <f>RCQScoreOrderedxCdE!P109</f>
        <v>5</v>
      </c>
      <c r="F107" s="48">
        <f>RCQScoreOrderedxCdE!T109</f>
        <v>1</v>
      </c>
      <c r="G107" s="48">
        <f>RCQScoreOrderedxCdE!X109</f>
        <v>4</v>
      </c>
      <c r="H107" s="48">
        <f>RCQScoreOrderedxCdE!AB109</f>
        <v>1</v>
      </c>
      <c r="I107" s="48">
        <f>RCQScoreOrderedxCdE!AF109</f>
        <v>5</v>
      </c>
      <c r="J107" s="48">
        <f>RCQScoreOrderedxCdE!AJ109</f>
        <v>5</v>
      </c>
      <c r="K107" s="48">
        <f>RCQScoreOrderedxCdE!AN109</f>
        <v>3</v>
      </c>
      <c r="L107" s="48">
        <f>RCQScoreOrderedxCdE!AR109</f>
        <v>5</v>
      </c>
      <c r="M107" s="48">
        <f>RCQScoreOrderedxCdE!AV109</f>
        <v>2</v>
      </c>
    </row>
    <row r="108" spans="1:13" x14ac:dyDescent="0.2">
      <c r="A108" s="48">
        <v>102</v>
      </c>
      <c r="B108" s="93" t="s">
        <v>1903</v>
      </c>
      <c r="C108" s="48">
        <f>RCQScoreOrderedxCdE!H110</f>
        <v>5</v>
      </c>
      <c r="D108" s="48">
        <f>RCQScoreOrderedxCdE!L110</f>
        <v>1</v>
      </c>
      <c r="E108" s="48">
        <f>RCQScoreOrderedxCdE!P110</f>
        <v>5</v>
      </c>
      <c r="F108" s="48">
        <f>RCQScoreOrderedxCdE!T110</f>
        <v>2</v>
      </c>
      <c r="G108" s="48">
        <f>RCQScoreOrderedxCdE!X110</f>
        <v>3</v>
      </c>
      <c r="H108" s="48">
        <f>RCQScoreOrderedxCdE!AB110</f>
        <v>2</v>
      </c>
      <c r="I108" s="48">
        <f>RCQScoreOrderedxCdE!AF110</f>
        <v>3</v>
      </c>
      <c r="J108" s="48">
        <f>RCQScoreOrderedxCdE!AJ110</f>
        <v>5</v>
      </c>
      <c r="K108" s="48">
        <f>RCQScoreOrderedxCdE!AN110</f>
        <v>5</v>
      </c>
      <c r="L108" s="48">
        <f>RCQScoreOrderedxCdE!AR110</f>
        <v>5</v>
      </c>
      <c r="M108" s="48">
        <f>RCQScoreOrderedxCdE!AV110</f>
        <v>5</v>
      </c>
    </row>
    <row r="109" spans="1:13" x14ac:dyDescent="0.2">
      <c r="A109" s="48">
        <v>103</v>
      </c>
      <c r="B109" s="93" t="s">
        <v>1903</v>
      </c>
      <c r="C109" s="48">
        <f>RCQScoreOrderedxCdE!H111</f>
        <v>5</v>
      </c>
      <c r="D109" s="48">
        <f>RCQScoreOrderedxCdE!L111</f>
        <v>1</v>
      </c>
      <c r="E109" s="48">
        <f>RCQScoreOrderedxCdE!P111</f>
        <v>5</v>
      </c>
      <c r="F109" s="48">
        <f>RCQScoreOrderedxCdE!T111</f>
        <v>2</v>
      </c>
      <c r="G109" s="48">
        <f>RCQScoreOrderedxCdE!X111</f>
        <v>3</v>
      </c>
      <c r="H109" s="48">
        <f>RCQScoreOrderedxCdE!AB111</f>
        <v>5</v>
      </c>
      <c r="I109" s="48">
        <f>RCQScoreOrderedxCdE!AF111</f>
        <v>1</v>
      </c>
      <c r="J109" s="48">
        <f>RCQScoreOrderedxCdE!AJ111</f>
        <v>5</v>
      </c>
      <c r="K109" s="48">
        <f>RCQScoreOrderedxCdE!AN111</f>
        <v>5</v>
      </c>
      <c r="L109" s="48">
        <f>RCQScoreOrderedxCdE!AR111</f>
        <v>4</v>
      </c>
      <c r="M109" s="48">
        <f>RCQScoreOrderedxCdE!AV111</f>
        <v>5</v>
      </c>
    </row>
    <row r="110" spans="1:13" x14ac:dyDescent="0.2">
      <c r="A110" s="48">
        <v>104</v>
      </c>
      <c r="B110" s="93" t="s">
        <v>1903</v>
      </c>
      <c r="C110" s="48">
        <f>RCQScoreOrderedxCdE!H112</f>
        <v>5</v>
      </c>
      <c r="D110" s="48">
        <f>RCQScoreOrderedxCdE!L112</f>
        <v>1</v>
      </c>
      <c r="E110" s="48">
        <f>RCQScoreOrderedxCdE!P112</f>
        <v>5</v>
      </c>
      <c r="F110" s="48">
        <f>RCQScoreOrderedxCdE!T112</f>
        <v>1</v>
      </c>
      <c r="G110" s="48">
        <f>RCQScoreOrderedxCdE!X112</f>
        <v>1</v>
      </c>
      <c r="H110" s="48">
        <f>RCQScoreOrderedxCdE!AB112</f>
        <v>2</v>
      </c>
      <c r="I110" s="48">
        <f>RCQScoreOrderedxCdE!AF112</f>
        <v>1</v>
      </c>
      <c r="J110" s="48">
        <f>RCQScoreOrderedxCdE!AJ112</f>
        <v>5</v>
      </c>
      <c r="K110" s="48">
        <f>RCQScoreOrderedxCdE!AN112</f>
        <v>4</v>
      </c>
      <c r="L110" s="48">
        <f>RCQScoreOrderedxCdE!AR112</f>
        <v>4</v>
      </c>
      <c r="M110" s="48">
        <f>RCQScoreOrderedxCdE!AV112</f>
        <v>4</v>
      </c>
    </row>
    <row r="111" spans="1:13" x14ac:dyDescent="0.2">
      <c r="A111" s="48">
        <v>105</v>
      </c>
      <c r="B111" s="93" t="s">
        <v>1903</v>
      </c>
      <c r="C111" s="48">
        <f>RCQScoreOrderedxCdE!H113</f>
        <v>1</v>
      </c>
      <c r="D111" s="48">
        <f>RCQScoreOrderedxCdE!L113</f>
        <v>1</v>
      </c>
      <c r="E111" s="48">
        <f>RCQScoreOrderedxCdE!P113</f>
        <v>5</v>
      </c>
      <c r="F111" s="48">
        <f>RCQScoreOrderedxCdE!T113</f>
        <v>1</v>
      </c>
      <c r="G111" s="48">
        <f>RCQScoreOrderedxCdE!X113</f>
        <v>1</v>
      </c>
      <c r="H111" s="48">
        <f>RCQScoreOrderedxCdE!AB113</f>
        <v>2</v>
      </c>
      <c r="I111" s="48">
        <f>RCQScoreOrderedxCdE!AF113</f>
        <v>1</v>
      </c>
      <c r="J111" s="48">
        <f>RCQScoreOrderedxCdE!AJ113</f>
        <v>2</v>
      </c>
      <c r="K111" s="48">
        <f>RCQScoreOrderedxCdE!AN113</f>
        <v>4</v>
      </c>
      <c r="L111" s="48">
        <f>RCQScoreOrderedxCdE!AR113</f>
        <v>5</v>
      </c>
      <c r="M111" s="48">
        <f>RCQScoreOrderedxCdE!AV113</f>
        <v>1</v>
      </c>
    </row>
    <row r="112" spans="1:13" x14ac:dyDescent="0.2">
      <c r="A112" s="48">
        <v>106</v>
      </c>
      <c r="B112" s="93" t="s">
        <v>1903</v>
      </c>
      <c r="C112" s="48">
        <f>RCQScoreOrderedxCdE!H114</f>
        <v>5</v>
      </c>
      <c r="D112" s="48">
        <f>RCQScoreOrderedxCdE!L114</f>
        <v>2</v>
      </c>
      <c r="E112" s="48">
        <f>RCQScoreOrderedxCdE!P114</f>
        <v>5</v>
      </c>
      <c r="F112" s="48">
        <f>RCQScoreOrderedxCdE!T114</f>
        <v>3</v>
      </c>
      <c r="G112" s="48">
        <f>RCQScoreOrderedxCdE!X114</f>
        <v>5</v>
      </c>
      <c r="H112" s="48">
        <f>RCQScoreOrderedxCdE!AB114</f>
        <v>3</v>
      </c>
      <c r="I112" s="48">
        <f>RCQScoreOrderedxCdE!AF114</f>
        <v>5</v>
      </c>
      <c r="J112" s="48">
        <f>RCQScoreOrderedxCdE!AJ114</f>
        <v>5</v>
      </c>
      <c r="K112" s="48">
        <f>RCQScoreOrderedxCdE!AN114</f>
        <v>4</v>
      </c>
      <c r="L112" s="48">
        <f>RCQScoreOrderedxCdE!AR114</f>
        <v>5</v>
      </c>
      <c r="M112" s="48">
        <f>RCQScoreOrderedxCdE!AV114</f>
        <v>2</v>
      </c>
    </row>
    <row r="113" spans="1:13" x14ac:dyDescent="0.2">
      <c r="A113" s="48">
        <v>107</v>
      </c>
      <c r="B113" s="93" t="s">
        <v>1903</v>
      </c>
      <c r="C113" s="48">
        <f>RCQScoreOrderedxCdE!H115</f>
        <v>1</v>
      </c>
      <c r="D113" s="48">
        <f>RCQScoreOrderedxCdE!L115</f>
        <v>1</v>
      </c>
      <c r="E113" s="48">
        <f>RCQScoreOrderedxCdE!P115</f>
        <v>5</v>
      </c>
      <c r="F113" s="48">
        <f>RCQScoreOrderedxCdE!T115</f>
        <v>3</v>
      </c>
      <c r="G113" s="48">
        <f>RCQScoreOrderedxCdE!X115</f>
        <v>1</v>
      </c>
      <c r="H113" s="48">
        <f>RCQScoreOrderedxCdE!AB115</f>
        <v>3</v>
      </c>
      <c r="I113" s="48">
        <f>RCQScoreOrderedxCdE!AF115</f>
        <v>1</v>
      </c>
      <c r="J113" s="48">
        <f>RCQScoreOrderedxCdE!AJ115</f>
        <v>1</v>
      </c>
      <c r="K113" s="48">
        <f>RCQScoreOrderedxCdE!AN115</f>
        <v>4</v>
      </c>
      <c r="L113" s="48">
        <f>RCQScoreOrderedxCdE!AR115</f>
        <v>5</v>
      </c>
      <c r="M113" s="48">
        <f>RCQScoreOrderedxCdE!AV115</f>
        <v>1</v>
      </c>
    </row>
    <row r="114" spans="1:13" x14ac:dyDescent="0.2">
      <c r="A114" s="48">
        <v>108</v>
      </c>
      <c r="B114" s="93" t="s">
        <v>1903</v>
      </c>
      <c r="C114" s="48">
        <f>RCQScoreOrderedxCdE!H116</f>
        <v>5</v>
      </c>
      <c r="D114" s="48">
        <f>RCQScoreOrderedxCdE!L116</f>
        <v>2</v>
      </c>
      <c r="E114" s="48">
        <f>RCQScoreOrderedxCdE!P116</f>
        <v>5</v>
      </c>
      <c r="F114" s="48">
        <f>RCQScoreOrderedxCdE!T116</f>
        <v>2</v>
      </c>
      <c r="G114" s="48">
        <f>RCQScoreOrderedxCdE!X116</f>
        <v>2</v>
      </c>
      <c r="H114" s="48">
        <f>RCQScoreOrderedxCdE!AB116</f>
        <v>3</v>
      </c>
      <c r="I114" s="48">
        <f>RCQScoreOrderedxCdE!AF116</f>
        <v>1</v>
      </c>
      <c r="J114" s="48">
        <f>RCQScoreOrderedxCdE!AJ116</f>
        <v>5</v>
      </c>
      <c r="K114" s="48">
        <f>RCQScoreOrderedxCdE!AN116</f>
        <v>2</v>
      </c>
      <c r="L114" s="48">
        <f>RCQScoreOrderedxCdE!AR116</f>
        <v>5</v>
      </c>
      <c r="M114" s="48">
        <f>RCQScoreOrderedxCdE!AV116</f>
        <v>1</v>
      </c>
    </row>
    <row r="115" spans="1:13" x14ac:dyDescent="0.2">
      <c r="A115" s="48">
        <v>109</v>
      </c>
      <c r="B115" s="93" t="s">
        <v>1903</v>
      </c>
      <c r="C115" s="48">
        <f>RCQScoreOrderedxCdE!H117</f>
        <v>1</v>
      </c>
      <c r="D115" s="48">
        <f>RCQScoreOrderedxCdE!L117</f>
        <v>3</v>
      </c>
      <c r="E115" s="48">
        <f>RCQScoreOrderedxCdE!P117</f>
        <v>5</v>
      </c>
      <c r="F115" s="48">
        <f>RCQScoreOrderedxCdE!T117</f>
        <v>5</v>
      </c>
      <c r="G115" s="48">
        <f>RCQScoreOrderedxCdE!X117</f>
        <v>1</v>
      </c>
      <c r="H115" s="48">
        <f>RCQScoreOrderedxCdE!AB117</f>
        <v>1</v>
      </c>
      <c r="I115" s="48">
        <f>RCQScoreOrderedxCdE!AF117</f>
        <v>5</v>
      </c>
      <c r="J115" s="48">
        <f>RCQScoreOrderedxCdE!AJ117</f>
        <v>5</v>
      </c>
      <c r="K115" s="48">
        <f>RCQScoreOrderedxCdE!AN117</f>
        <v>5</v>
      </c>
      <c r="L115" s="48">
        <f>RCQScoreOrderedxCdE!AR117</f>
        <v>3</v>
      </c>
      <c r="M115" s="48">
        <f>RCQScoreOrderedxCdE!AV117</f>
        <v>5</v>
      </c>
    </row>
    <row r="116" spans="1:13" x14ac:dyDescent="0.2">
      <c r="A116" s="48">
        <v>110</v>
      </c>
      <c r="B116" s="93" t="s">
        <v>1903</v>
      </c>
      <c r="C116" s="48">
        <f>RCQScoreOrderedxCdE!H118</f>
        <v>1</v>
      </c>
      <c r="D116" s="48">
        <f>RCQScoreOrderedxCdE!L118</f>
        <v>2</v>
      </c>
      <c r="E116" s="48">
        <f>RCQScoreOrderedxCdE!P118</f>
        <v>5</v>
      </c>
      <c r="F116" s="48">
        <f>RCQScoreOrderedxCdE!T118</f>
        <v>3</v>
      </c>
      <c r="G116" s="48">
        <f>RCQScoreOrderedxCdE!X118</f>
        <v>5</v>
      </c>
      <c r="H116" s="48">
        <f>RCQScoreOrderedxCdE!AB118</f>
        <v>3</v>
      </c>
      <c r="I116" s="48">
        <f>RCQScoreOrderedxCdE!AF118</f>
        <v>1</v>
      </c>
      <c r="J116" s="48">
        <f>RCQScoreOrderedxCdE!AJ118</f>
        <v>5</v>
      </c>
      <c r="K116" s="48">
        <f>RCQScoreOrderedxCdE!AN118</f>
        <v>5</v>
      </c>
      <c r="L116" s="48">
        <f>RCQScoreOrderedxCdE!AR118</f>
        <v>5</v>
      </c>
      <c r="M116" s="48">
        <f>RCQScoreOrderedxCdE!AV118</f>
        <v>1</v>
      </c>
    </row>
    <row r="117" spans="1:13" x14ac:dyDescent="0.2">
      <c r="A117" s="48">
        <v>111</v>
      </c>
      <c r="B117" s="93" t="s">
        <v>1903</v>
      </c>
      <c r="C117" s="48">
        <f>RCQScoreOrderedxCdE!H119</f>
        <v>5</v>
      </c>
      <c r="D117" s="48">
        <f>RCQScoreOrderedxCdE!L119</f>
        <v>2</v>
      </c>
      <c r="E117" s="48">
        <f>RCQScoreOrderedxCdE!P119</f>
        <v>5</v>
      </c>
      <c r="F117" s="48">
        <f>RCQScoreOrderedxCdE!T119</f>
        <v>3</v>
      </c>
      <c r="G117" s="48">
        <f>RCQScoreOrderedxCdE!X119</f>
        <v>4</v>
      </c>
      <c r="H117" s="48">
        <f>RCQScoreOrderedxCdE!AB119</f>
        <v>2</v>
      </c>
      <c r="I117" s="48">
        <f>RCQScoreOrderedxCdE!AF119</f>
        <v>1</v>
      </c>
      <c r="J117" s="48">
        <f>RCQScoreOrderedxCdE!AJ119</f>
        <v>5</v>
      </c>
      <c r="K117" s="48">
        <f>RCQScoreOrderedxCdE!AN119</f>
        <v>3</v>
      </c>
      <c r="L117" s="48">
        <f>RCQScoreOrderedxCdE!AR119</f>
        <v>5</v>
      </c>
      <c r="M117" s="48">
        <f>RCQScoreOrderedxCdE!AV119</f>
        <v>1</v>
      </c>
    </row>
    <row r="118" spans="1:13" x14ac:dyDescent="0.2">
      <c r="A118" s="48">
        <v>112</v>
      </c>
      <c r="B118" s="93" t="s">
        <v>1903</v>
      </c>
      <c r="C118" s="48">
        <f>RCQScoreOrderedxCdE!H120</f>
        <v>1</v>
      </c>
      <c r="D118" s="48">
        <f>RCQScoreOrderedxCdE!L120</f>
        <v>1</v>
      </c>
      <c r="E118" s="48">
        <f>RCQScoreOrderedxCdE!P120</f>
        <v>5</v>
      </c>
      <c r="F118" s="48">
        <f>RCQScoreOrderedxCdE!T120</f>
        <v>3</v>
      </c>
      <c r="G118" s="48">
        <f>RCQScoreOrderedxCdE!X120</f>
        <v>5</v>
      </c>
      <c r="H118" s="48">
        <f>RCQScoreOrderedxCdE!AB120</f>
        <v>2</v>
      </c>
      <c r="I118" s="48">
        <f>RCQScoreOrderedxCdE!AF120</f>
        <v>1</v>
      </c>
      <c r="J118" s="48">
        <f>RCQScoreOrderedxCdE!AJ120</f>
        <v>1</v>
      </c>
      <c r="K118" s="48">
        <f>RCQScoreOrderedxCdE!AN120</f>
        <v>5</v>
      </c>
      <c r="L118" s="48">
        <f>RCQScoreOrderedxCdE!AR120</f>
        <v>2</v>
      </c>
      <c r="M118" s="48">
        <f>RCQScoreOrderedxCdE!AV120</f>
        <v>4</v>
      </c>
    </row>
    <row r="119" spans="1:13" x14ac:dyDescent="0.2">
      <c r="A119" s="48">
        <v>113</v>
      </c>
      <c r="B119" s="93" t="s">
        <v>1903</v>
      </c>
      <c r="C119" s="48">
        <f>RCQScoreOrderedxCdE!H121</f>
        <v>5</v>
      </c>
      <c r="D119" s="48">
        <f>RCQScoreOrderedxCdE!L121</f>
        <v>5</v>
      </c>
      <c r="E119" s="48">
        <f>RCQScoreOrderedxCdE!P121</f>
        <v>5</v>
      </c>
      <c r="F119" s="48">
        <f>RCQScoreOrderedxCdE!T121</f>
        <v>3</v>
      </c>
      <c r="G119" s="48">
        <f>RCQScoreOrderedxCdE!X121</f>
        <v>5</v>
      </c>
      <c r="H119" s="48">
        <f>RCQScoreOrderedxCdE!AB121</f>
        <v>4</v>
      </c>
      <c r="I119" s="48">
        <f>RCQScoreOrderedxCdE!AF121</f>
        <v>5</v>
      </c>
      <c r="J119" s="48">
        <f>RCQScoreOrderedxCdE!AJ121</f>
        <v>5</v>
      </c>
      <c r="K119" s="48">
        <f>RCQScoreOrderedxCdE!AN121</f>
        <v>3</v>
      </c>
      <c r="L119" s="48">
        <f>RCQScoreOrderedxCdE!AR121</f>
        <v>5</v>
      </c>
      <c r="M119" s="48">
        <f>RCQScoreOrderedxCdE!AV121</f>
        <v>5</v>
      </c>
    </row>
    <row r="120" spans="1:13" x14ac:dyDescent="0.2">
      <c r="A120" s="48">
        <v>114</v>
      </c>
      <c r="B120" s="93" t="s">
        <v>1903</v>
      </c>
      <c r="C120" s="48">
        <f>RCQScoreOrderedxCdE!H122</f>
        <v>1</v>
      </c>
      <c r="D120" s="48">
        <f>RCQScoreOrderedxCdE!L122</f>
        <v>3</v>
      </c>
      <c r="E120" s="48">
        <f>RCQScoreOrderedxCdE!P122</f>
        <v>5</v>
      </c>
      <c r="F120" s="48">
        <f>RCQScoreOrderedxCdE!T122</f>
        <v>3</v>
      </c>
      <c r="G120" s="48">
        <f>RCQScoreOrderedxCdE!X122</f>
        <v>5</v>
      </c>
      <c r="H120" s="48">
        <f>RCQScoreOrderedxCdE!AB122</f>
        <v>5</v>
      </c>
      <c r="I120" s="48">
        <f>RCQScoreOrderedxCdE!AF122</f>
        <v>5</v>
      </c>
      <c r="J120" s="48">
        <f>RCQScoreOrderedxCdE!AJ122</f>
        <v>5</v>
      </c>
      <c r="K120" s="48">
        <f>RCQScoreOrderedxCdE!AN122</f>
        <v>4</v>
      </c>
      <c r="L120" s="48">
        <f>RCQScoreOrderedxCdE!AR122</f>
        <v>4</v>
      </c>
      <c r="M120" s="48">
        <f>RCQScoreOrderedxCdE!AV122</f>
        <v>5</v>
      </c>
    </row>
    <row r="121" spans="1:13" x14ac:dyDescent="0.2">
      <c r="A121" s="48">
        <v>115</v>
      </c>
      <c r="B121" s="93" t="s">
        <v>1903</v>
      </c>
      <c r="C121" s="48">
        <f>RCQScoreOrderedxCdE!H123</f>
        <v>1</v>
      </c>
      <c r="D121" s="48">
        <f>RCQScoreOrderedxCdE!L123</f>
        <v>1</v>
      </c>
      <c r="E121" s="48">
        <f>RCQScoreOrderedxCdE!P123</f>
        <v>5</v>
      </c>
      <c r="F121" s="48">
        <f>RCQScoreOrderedxCdE!T123</f>
        <v>3</v>
      </c>
      <c r="G121" s="48">
        <f>RCQScoreOrderedxCdE!X123</f>
        <v>5</v>
      </c>
      <c r="H121" s="48">
        <f>RCQScoreOrderedxCdE!AB123</f>
        <v>4</v>
      </c>
      <c r="I121" s="48">
        <f>RCQScoreOrderedxCdE!AF123</f>
        <v>5</v>
      </c>
      <c r="J121" s="48">
        <f>RCQScoreOrderedxCdE!AJ123</f>
        <v>5</v>
      </c>
      <c r="K121" s="48">
        <f>RCQScoreOrderedxCdE!AN123</f>
        <v>5</v>
      </c>
      <c r="L121" s="48">
        <f>RCQScoreOrderedxCdE!AR123</f>
        <v>4</v>
      </c>
      <c r="M121" s="48">
        <f>RCQScoreOrderedxCdE!AV123</f>
        <v>2</v>
      </c>
    </row>
    <row r="122" spans="1:13" x14ac:dyDescent="0.2">
      <c r="A122" s="48">
        <v>116</v>
      </c>
      <c r="B122" s="93" t="s">
        <v>1903</v>
      </c>
      <c r="C122" s="48">
        <f>RCQScoreOrderedxCdE!H124</f>
        <v>1</v>
      </c>
      <c r="D122" s="48">
        <f>RCQScoreOrderedxCdE!L124</f>
        <v>5</v>
      </c>
      <c r="E122" s="48">
        <f>RCQScoreOrderedxCdE!P124</f>
        <v>5</v>
      </c>
      <c r="F122" s="48">
        <f>RCQScoreOrderedxCdE!T124</f>
        <v>3</v>
      </c>
      <c r="G122" s="48">
        <f>RCQScoreOrderedxCdE!X124</f>
        <v>5</v>
      </c>
      <c r="H122" s="48">
        <f>RCQScoreOrderedxCdE!AB124</f>
        <v>5</v>
      </c>
      <c r="I122" s="48">
        <f>RCQScoreOrderedxCdE!AF124</f>
        <v>5</v>
      </c>
      <c r="J122" s="48">
        <f>RCQScoreOrderedxCdE!AJ124</f>
        <v>5</v>
      </c>
      <c r="K122" s="48">
        <f>RCQScoreOrderedxCdE!AN124</f>
        <v>5</v>
      </c>
      <c r="L122" s="48">
        <f>RCQScoreOrderedxCdE!AR124</f>
        <v>5</v>
      </c>
      <c r="M122" s="48">
        <f>RCQScoreOrderedxCdE!AV124</f>
        <v>5</v>
      </c>
    </row>
    <row r="123" spans="1:13" x14ac:dyDescent="0.2">
      <c r="A123" s="48">
        <v>117</v>
      </c>
      <c r="B123" s="93" t="s">
        <v>1903</v>
      </c>
      <c r="C123" s="48">
        <f>RCQScoreOrderedxCdE!H125</f>
        <v>5</v>
      </c>
      <c r="D123" s="48">
        <f>RCQScoreOrderedxCdE!L125</f>
        <v>4</v>
      </c>
      <c r="E123" s="48">
        <f>RCQScoreOrderedxCdE!P125</f>
        <v>5</v>
      </c>
      <c r="F123" s="48">
        <f>RCQScoreOrderedxCdE!T125</f>
        <v>5</v>
      </c>
      <c r="G123" s="48">
        <f>RCQScoreOrderedxCdE!X125</f>
        <v>5</v>
      </c>
      <c r="H123" s="48">
        <f>RCQScoreOrderedxCdE!AB125</f>
        <v>5</v>
      </c>
      <c r="I123" s="48">
        <f>RCQScoreOrderedxCdE!AF125</f>
        <v>1</v>
      </c>
      <c r="J123" s="48">
        <f>RCQScoreOrderedxCdE!AJ125</f>
        <v>5</v>
      </c>
      <c r="K123" s="48">
        <f>RCQScoreOrderedxCdE!AN125</f>
        <v>1</v>
      </c>
      <c r="L123" s="48">
        <f>RCQScoreOrderedxCdE!AR125</f>
        <v>1</v>
      </c>
      <c r="M123" s="48">
        <f>RCQScoreOrderedxCdE!AV125</f>
        <v>5</v>
      </c>
    </row>
    <row r="124" spans="1:13" x14ac:dyDescent="0.2">
      <c r="A124" s="48">
        <v>118</v>
      </c>
      <c r="B124" s="93" t="s">
        <v>1903</v>
      </c>
      <c r="C124" s="48">
        <f>RCQScoreOrderedxCdE!H126</f>
        <v>5</v>
      </c>
      <c r="D124" s="48">
        <f>RCQScoreOrderedxCdE!L126</f>
        <v>2</v>
      </c>
      <c r="E124" s="48">
        <f>RCQScoreOrderedxCdE!P126</f>
        <v>5</v>
      </c>
      <c r="F124" s="48">
        <f>RCQScoreOrderedxCdE!T126</f>
        <v>5</v>
      </c>
      <c r="G124" s="48">
        <f>RCQScoreOrderedxCdE!X126</f>
        <v>5</v>
      </c>
      <c r="H124" s="48">
        <f>RCQScoreOrderedxCdE!AB126</f>
        <v>3</v>
      </c>
      <c r="I124" s="48">
        <f>RCQScoreOrderedxCdE!AF126</f>
        <v>1</v>
      </c>
      <c r="J124" s="48">
        <f>RCQScoreOrderedxCdE!AJ126</f>
        <v>5</v>
      </c>
      <c r="K124" s="48">
        <f>RCQScoreOrderedxCdE!AN126</f>
        <v>5</v>
      </c>
      <c r="L124" s="48">
        <f>RCQScoreOrderedxCdE!AR126</f>
        <v>5</v>
      </c>
      <c r="M124" s="48">
        <f>RCQScoreOrderedxCdE!AV126</f>
        <v>5</v>
      </c>
    </row>
    <row r="125" spans="1:13" x14ac:dyDescent="0.2">
      <c r="A125" s="48">
        <v>119</v>
      </c>
      <c r="B125" s="93" t="s">
        <v>1903</v>
      </c>
      <c r="C125" s="48">
        <f>RCQScoreOrderedxCdE!H127</f>
        <v>5</v>
      </c>
      <c r="D125" s="48">
        <f>RCQScoreOrderedxCdE!L127</f>
        <v>2</v>
      </c>
      <c r="E125" s="48">
        <f>RCQScoreOrderedxCdE!P127</f>
        <v>5</v>
      </c>
      <c r="F125" s="48">
        <f>RCQScoreOrderedxCdE!T127</f>
        <v>5</v>
      </c>
      <c r="G125" s="48">
        <f>RCQScoreOrderedxCdE!X127</f>
        <v>5</v>
      </c>
      <c r="H125" s="48">
        <f>RCQScoreOrderedxCdE!AB127</f>
        <v>5</v>
      </c>
      <c r="I125" s="48">
        <f>RCQScoreOrderedxCdE!AF127</f>
        <v>1</v>
      </c>
      <c r="J125" s="48">
        <f>RCQScoreOrderedxCdE!AJ127</f>
        <v>5</v>
      </c>
      <c r="K125" s="48">
        <f>RCQScoreOrderedxCdE!AN127</f>
        <v>5</v>
      </c>
      <c r="L125" s="48">
        <f>RCQScoreOrderedxCdE!AR127</f>
        <v>5</v>
      </c>
      <c r="M125" s="48">
        <f>RCQScoreOrderedxCdE!AV127</f>
        <v>2</v>
      </c>
    </row>
    <row r="126" spans="1:13" x14ac:dyDescent="0.2">
      <c r="A126" s="48">
        <v>120</v>
      </c>
      <c r="B126" s="93" t="s">
        <v>1903</v>
      </c>
      <c r="C126" s="48">
        <f>RCQScoreOrderedxCdE!H128</f>
        <v>5</v>
      </c>
      <c r="D126" s="48">
        <f>RCQScoreOrderedxCdE!L128</f>
        <v>2</v>
      </c>
      <c r="E126" s="48">
        <f>RCQScoreOrderedxCdE!P128</f>
        <v>1</v>
      </c>
      <c r="F126" s="48">
        <f>RCQScoreOrderedxCdE!T128</f>
        <v>5</v>
      </c>
      <c r="G126" s="48">
        <f>RCQScoreOrderedxCdE!X128</f>
        <v>1</v>
      </c>
      <c r="H126" s="48">
        <f>RCQScoreOrderedxCdE!AB128</f>
        <v>1</v>
      </c>
      <c r="I126" s="48">
        <f>RCQScoreOrderedxCdE!AF128</f>
        <v>1</v>
      </c>
      <c r="J126" s="48">
        <f>RCQScoreOrderedxCdE!AJ128</f>
        <v>5</v>
      </c>
      <c r="K126" s="48">
        <f>RCQScoreOrderedxCdE!AN128</f>
        <v>1</v>
      </c>
      <c r="L126" s="48">
        <f>RCQScoreOrderedxCdE!AR128</f>
        <v>4</v>
      </c>
      <c r="M126" s="48">
        <f>RCQScoreOrderedxCdE!AV128</f>
        <v>2</v>
      </c>
    </row>
  </sheetData>
  <mergeCells count="6">
    <mergeCell ref="Q2:U2"/>
    <mergeCell ref="Q9:U9"/>
    <mergeCell ref="P2:P3"/>
    <mergeCell ref="P9:P10"/>
    <mergeCell ref="P16:P17"/>
    <mergeCell ref="Q16:U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126"/>
  <sheetViews>
    <sheetView tabSelected="1" topLeftCell="K73" zoomScale="120" zoomScaleNormal="120" workbookViewId="0">
      <selection activeCell="P119" sqref="P119"/>
    </sheetView>
  </sheetViews>
  <sheetFormatPr baseColWidth="10" defaultColWidth="11" defaultRowHeight="16" x14ac:dyDescent="0.2"/>
  <cols>
    <col min="28" max="28" width="5.1640625" customWidth="1"/>
  </cols>
  <sheetData>
    <row r="1" spans="1:41" x14ac:dyDescent="0.2">
      <c r="A1" s="56" t="s">
        <v>412</v>
      </c>
      <c r="B1" s="56"/>
      <c r="C1" s="56" t="s">
        <v>1868</v>
      </c>
      <c r="D1" s="56"/>
      <c r="E1" s="56"/>
      <c r="F1" s="56"/>
      <c r="G1" s="57"/>
      <c r="H1" s="57"/>
      <c r="I1" s="57"/>
      <c r="J1" s="57"/>
      <c r="K1" s="57"/>
      <c r="L1" s="57"/>
      <c r="M1" s="57"/>
      <c r="N1" s="48"/>
      <c r="O1" s="60" t="s">
        <v>1873</v>
      </c>
      <c r="P1" s="48"/>
      <c r="Q1" s="52"/>
      <c r="R1" s="52"/>
      <c r="S1" s="52"/>
      <c r="T1" s="52"/>
      <c r="U1" s="53"/>
      <c r="V1" s="53"/>
      <c r="W1" s="53"/>
      <c r="X1" s="53"/>
      <c r="Y1" s="53"/>
      <c r="Z1" s="53"/>
      <c r="AA1" s="53"/>
      <c r="AC1" s="60" t="s">
        <v>1874</v>
      </c>
      <c r="AD1" s="48"/>
      <c r="AE1" s="52"/>
      <c r="AF1" s="52"/>
      <c r="AG1" s="52"/>
      <c r="AH1" s="52"/>
      <c r="AI1" s="53"/>
      <c r="AJ1" s="53"/>
      <c r="AK1" s="53"/>
      <c r="AL1" s="53"/>
      <c r="AM1" s="53"/>
      <c r="AN1" s="53"/>
      <c r="AO1" s="53"/>
    </row>
    <row r="2" spans="1:41" x14ac:dyDescent="0.2">
      <c r="A2" s="58" t="s">
        <v>1866</v>
      </c>
      <c r="B2" s="58" t="s">
        <v>1867</v>
      </c>
      <c r="C2" s="58" t="s">
        <v>655</v>
      </c>
      <c r="D2" s="58" t="s">
        <v>658</v>
      </c>
      <c r="E2" s="58" t="s">
        <v>659</v>
      </c>
      <c r="F2" s="58" t="s">
        <v>660</v>
      </c>
      <c r="G2" s="58" t="s">
        <v>577</v>
      </c>
      <c r="H2" s="58" t="s">
        <v>578</v>
      </c>
      <c r="I2" s="58" t="s">
        <v>579</v>
      </c>
      <c r="J2" s="58" t="s">
        <v>580</v>
      </c>
      <c r="K2" s="58" t="s">
        <v>581</v>
      </c>
      <c r="L2" s="58" t="s">
        <v>582</v>
      </c>
      <c r="M2" s="58" t="s">
        <v>583</v>
      </c>
      <c r="N2" s="2"/>
      <c r="O2" s="2" t="s">
        <v>1871</v>
      </c>
      <c r="P2" s="2" t="s">
        <v>1867</v>
      </c>
      <c r="Q2" s="54" t="s">
        <v>655</v>
      </c>
      <c r="R2" s="54" t="s">
        <v>658</v>
      </c>
      <c r="S2" s="54" t="s">
        <v>659</v>
      </c>
      <c r="T2" s="54" t="s">
        <v>660</v>
      </c>
      <c r="U2" s="54" t="s">
        <v>577</v>
      </c>
      <c r="V2" s="54" t="s">
        <v>578</v>
      </c>
      <c r="W2" s="54" t="s">
        <v>579</v>
      </c>
      <c r="X2" s="54" t="s">
        <v>580</v>
      </c>
      <c r="Y2" s="54" t="s">
        <v>581</v>
      </c>
      <c r="Z2" s="54" t="s">
        <v>582</v>
      </c>
      <c r="AA2" s="54" t="s">
        <v>583</v>
      </c>
      <c r="AC2" s="2" t="s">
        <v>1871</v>
      </c>
      <c r="AD2" s="2" t="s">
        <v>1867</v>
      </c>
      <c r="AE2" s="54" t="s">
        <v>655</v>
      </c>
      <c r="AF2" s="54" t="s">
        <v>658</v>
      </c>
      <c r="AG2" s="54" t="s">
        <v>659</v>
      </c>
      <c r="AH2" s="54" t="s">
        <v>660</v>
      </c>
      <c r="AI2" s="54" t="s">
        <v>577</v>
      </c>
      <c r="AJ2" s="54" t="s">
        <v>578</v>
      </c>
      <c r="AK2" s="54" t="s">
        <v>579</v>
      </c>
      <c r="AL2" s="54" t="s">
        <v>580</v>
      </c>
      <c r="AM2" s="54" t="s">
        <v>581</v>
      </c>
      <c r="AN2" s="54" t="s">
        <v>582</v>
      </c>
      <c r="AO2" s="54" t="s">
        <v>583</v>
      </c>
    </row>
    <row r="3" spans="1:41" x14ac:dyDescent="0.2">
      <c r="A3" s="57">
        <v>1</v>
      </c>
      <c r="B3" s="57" t="s">
        <v>307</v>
      </c>
      <c r="C3" s="57">
        <v>3</v>
      </c>
      <c r="D3" s="57">
        <v>5</v>
      </c>
      <c r="E3" s="57">
        <v>2</v>
      </c>
      <c r="F3" s="57">
        <v>1</v>
      </c>
      <c r="G3" s="57">
        <v>3</v>
      </c>
      <c r="H3" s="57">
        <v>5</v>
      </c>
      <c r="I3" s="57">
        <v>4</v>
      </c>
      <c r="J3" s="57">
        <v>5</v>
      </c>
      <c r="K3" s="57">
        <v>5</v>
      </c>
      <c r="L3" s="57">
        <v>1</v>
      </c>
      <c r="M3" s="57">
        <v>2</v>
      </c>
      <c r="N3" s="48"/>
      <c r="O3" s="48">
        <f>COUNT(A3:A22)</f>
        <v>20</v>
      </c>
      <c r="P3" s="48" t="str">
        <f>IFERROR(INDEX($B$3:$B$62, MATCH(0, INDEX(COUNTIF($P$2:P2, $B$3:$B$62), 0, 0), 0)), "")</f>
        <v>FB</v>
      </c>
      <c r="Q3" s="52">
        <f>ROUND(AVERAGE(C3:C22),2)</f>
        <v>4</v>
      </c>
      <c r="R3" s="52">
        <f t="shared" ref="R3:AA3" si="0">ROUND(AVERAGE(D3:D22),2)</f>
        <v>4.3</v>
      </c>
      <c r="S3" s="52">
        <f t="shared" si="0"/>
        <v>3.1</v>
      </c>
      <c r="T3" s="52">
        <f t="shared" si="0"/>
        <v>4</v>
      </c>
      <c r="U3" s="52">
        <f t="shared" si="0"/>
        <v>3.75</v>
      </c>
      <c r="V3" s="52">
        <f t="shared" si="0"/>
        <v>3.1</v>
      </c>
      <c r="W3" s="52">
        <f t="shared" si="0"/>
        <v>3.1</v>
      </c>
      <c r="X3" s="52">
        <f t="shared" si="0"/>
        <v>5</v>
      </c>
      <c r="Y3" s="52">
        <f t="shared" si="0"/>
        <v>2.4</v>
      </c>
      <c r="Z3" s="52">
        <f t="shared" si="0"/>
        <v>3.2</v>
      </c>
      <c r="AA3" s="52">
        <f t="shared" si="0"/>
        <v>1.5</v>
      </c>
      <c r="AC3" s="48">
        <f>COUNT(A67:A86)</f>
        <v>20</v>
      </c>
      <c r="AD3" s="48" t="str">
        <f>IFERROR(INDEX($B$67:$B$126, MATCH(0, INDEX(COUNTIF($AD$2:AD2, $B$67:$B$126), 0, 0), 0)), "")</f>
        <v>PB</v>
      </c>
      <c r="AE3" s="52">
        <f t="shared" ref="AE3:AO3" si="1">ROUND(AVERAGE(C67:C86),2)</f>
        <v>2.15</v>
      </c>
      <c r="AF3" s="52">
        <f t="shared" si="1"/>
        <v>3.35</v>
      </c>
      <c r="AG3" s="52">
        <f t="shared" si="1"/>
        <v>4.5999999999999996</v>
      </c>
      <c r="AH3" s="52">
        <f t="shared" si="1"/>
        <v>3.9</v>
      </c>
      <c r="AI3" s="52">
        <f t="shared" si="1"/>
        <v>4.8</v>
      </c>
      <c r="AJ3" s="52">
        <f t="shared" si="1"/>
        <v>4.05</v>
      </c>
      <c r="AK3" s="52">
        <f t="shared" si="1"/>
        <v>3.4</v>
      </c>
      <c r="AL3" s="52">
        <f t="shared" si="1"/>
        <v>4.5999999999999996</v>
      </c>
      <c r="AM3" s="52">
        <f t="shared" si="1"/>
        <v>3.65</v>
      </c>
      <c r="AN3" s="52">
        <f t="shared" si="1"/>
        <v>3</v>
      </c>
      <c r="AO3" s="52">
        <f t="shared" si="1"/>
        <v>4.25</v>
      </c>
    </row>
    <row r="4" spans="1:41" x14ac:dyDescent="0.2">
      <c r="A4" s="57">
        <v>2</v>
      </c>
      <c r="B4" s="57" t="s">
        <v>307</v>
      </c>
      <c r="C4" s="57">
        <v>5</v>
      </c>
      <c r="D4" s="57">
        <v>5</v>
      </c>
      <c r="E4" s="57">
        <v>1</v>
      </c>
      <c r="F4" s="57">
        <v>1</v>
      </c>
      <c r="G4" s="57">
        <v>5</v>
      </c>
      <c r="H4" s="57">
        <v>3</v>
      </c>
      <c r="I4" s="57">
        <v>5</v>
      </c>
      <c r="J4" s="57">
        <v>5</v>
      </c>
      <c r="K4" s="57">
        <v>1</v>
      </c>
      <c r="L4" s="57">
        <v>5</v>
      </c>
      <c r="M4" s="57">
        <v>2</v>
      </c>
      <c r="N4" s="48"/>
      <c r="O4" s="48">
        <f>COUNT(A23:A42)</f>
        <v>20</v>
      </c>
      <c r="P4" s="48" t="str">
        <f>IFERROR(INDEX($B$3:$B$62, MATCH(0, INDEX(COUNTIF($P$2:P3, $B$3:$B$62), 0, 0), 0)), "")</f>
        <v>FBC</v>
      </c>
      <c r="Q4" s="52">
        <f t="shared" ref="Q4:AA4" si="2">ROUND(AVERAGE(C23:C42),2)</f>
        <v>3.65</v>
      </c>
      <c r="R4" s="52">
        <f t="shared" si="2"/>
        <v>5</v>
      </c>
      <c r="S4" s="52">
        <f t="shared" si="2"/>
        <v>4.4000000000000004</v>
      </c>
      <c r="T4" s="52">
        <f t="shared" si="2"/>
        <v>3.2</v>
      </c>
      <c r="U4" s="52">
        <f t="shared" si="2"/>
        <v>3.05</v>
      </c>
      <c r="V4" s="52">
        <f t="shared" si="2"/>
        <v>2.8</v>
      </c>
      <c r="W4" s="52">
        <f t="shared" si="2"/>
        <v>2.6</v>
      </c>
      <c r="X4" s="52">
        <f t="shared" si="2"/>
        <v>5</v>
      </c>
      <c r="Y4" s="52">
        <f t="shared" si="2"/>
        <v>1.85</v>
      </c>
      <c r="Z4" s="52">
        <f t="shared" si="2"/>
        <v>3</v>
      </c>
      <c r="AA4" s="52">
        <f t="shared" si="2"/>
        <v>2.2999999999999998</v>
      </c>
      <c r="AC4" s="48">
        <f>COUNT(A87:A106)</f>
        <v>20</v>
      </c>
      <c r="AD4" s="48" t="str">
        <f>IFERROR(INDEX($B$67:$B$126, MATCH(0, INDEX(COUNTIF($AD$2:AD3, $B$67:$B$126), 0, 0), 0)), "")</f>
        <v>PBC</v>
      </c>
      <c r="AE4" s="52">
        <f t="shared" ref="AE4:AO4" si="3">ROUND(AVERAGE(C87:C106),2)</f>
        <v>2.75</v>
      </c>
      <c r="AF4" s="52">
        <f t="shared" si="3"/>
        <v>2.95</v>
      </c>
      <c r="AG4" s="52">
        <f t="shared" si="3"/>
        <v>4.2</v>
      </c>
      <c r="AH4" s="52">
        <f t="shared" si="3"/>
        <v>3.75</v>
      </c>
      <c r="AI4" s="52">
        <f t="shared" si="3"/>
        <v>4.5999999999999996</v>
      </c>
      <c r="AJ4" s="52">
        <f t="shared" si="3"/>
        <v>3.9</v>
      </c>
      <c r="AK4" s="52">
        <f t="shared" si="3"/>
        <v>2.9</v>
      </c>
      <c r="AL4" s="52">
        <f t="shared" si="3"/>
        <v>3.9</v>
      </c>
      <c r="AM4" s="52">
        <f t="shared" si="3"/>
        <v>3.8</v>
      </c>
      <c r="AN4" s="52">
        <f t="shared" si="3"/>
        <v>3.55</v>
      </c>
      <c r="AO4" s="52">
        <f t="shared" si="3"/>
        <v>3.65</v>
      </c>
    </row>
    <row r="5" spans="1:41" x14ac:dyDescent="0.2">
      <c r="A5" s="57">
        <v>3</v>
      </c>
      <c r="B5" s="57" t="s">
        <v>307</v>
      </c>
      <c r="C5" s="57">
        <v>5</v>
      </c>
      <c r="D5" s="57">
        <v>2</v>
      </c>
      <c r="E5" s="57">
        <v>3</v>
      </c>
      <c r="F5" s="57">
        <v>5</v>
      </c>
      <c r="G5" s="57">
        <v>5</v>
      </c>
      <c r="H5" s="57">
        <v>4</v>
      </c>
      <c r="I5" s="57">
        <v>5</v>
      </c>
      <c r="J5" s="57">
        <v>5</v>
      </c>
      <c r="K5" s="57">
        <v>1</v>
      </c>
      <c r="L5" s="57">
        <v>5</v>
      </c>
      <c r="M5" s="57">
        <v>1</v>
      </c>
      <c r="N5" s="48"/>
      <c r="O5" s="48">
        <f>COUNT(A43:A62)</f>
        <v>20</v>
      </c>
      <c r="P5" s="71" t="str">
        <f>IFERROR(INDEX($B$3:$B$62, MATCH(0, INDEX(COUNTIF($P$2:P4, $B$3:$B$62), 0, 0), 0)), "")</f>
        <v>FC</v>
      </c>
      <c r="Q5" s="52">
        <f t="shared" ref="Q5:AA5" si="4">ROUND(AVERAGE(C43:C62),2)</f>
        <v>3.75</v>
      </c>
      <c r="R5" s="52">
        <f t="shared" si="4"/>
        <v>4.5999999999999996</v>
      </c>
      <c r="S5" s="52">
        <f t="shared" si="4"/>
        <v>3.75</v>
      </c>
      <c r="T5" s="52">
        <f t="shared" si="4"/>
        <v>3</v>
      </c>
      <c r="U5" s="52">
        <f t="shared" si="4"/>
        <v>2.75</v>
      </c>
      <c r="V5" s="52">
        <f t="shared" si="4"/>
        <v>2.65</v>
      </c>
      <c r="W5" s="52">
        <f t="shared" si="4"/>
        <v>2.4</v>
      </c>
      <c r="X5" s="52">
        <f t="shared" si="4"/>
        <v>5</v>
      </c>
      <c r="Y5" s="52">
        <f t="shared" si="4"/>
        <v>2.25</v>
      </c>
      <c r="Z5" s="52">
        <f t="shared" si="4"/>
        <v>2.8</v>
      </c>
      <c r="AA5" s="52">
        <f t="shared" si="4"/>
        <v>2.5499999999999998</v>
      </c>
      <c r="AC5" s="48">
        <f>COUNT(A107:A126)</f>
        <v>20</v>
      </c>
      <c r="AD5" s="48" t="str">
        <f>IFERROR(INDEX($B$67:$B$126, MATCH(0, INDEX(COUNTIF($AD$2:AD4, $B$67:$B$126), 0, 0), 0)), "")</f>
        <v>PC</v>
      </c>
      <c r="AE5" s="52">
        <f t="shared" ref="AE5:AO5" si="5">ROUND(AVERAGE(C107:C126),2)</f>
        <v>3.3</v>
      </c>
      <c r="AF5" s="52">
        <f t="shared" si="5"/>
        <v>2.15</v>
      </c>
      <c r="AG5" s="52">
        <f t="shared" si="5"/>
        <v>4.8</v>
      </c>
      <c r="AH5" s="52">
        <f t="shared" si="5"/>
        <v>3.05</v>
      </c>
      <c r="AI5" s="52">
        <f t="shared" si="5"/>
        <v>3.55</v>
      </c>
      <c r="AJ5" s="52">
        <f t="shared" si="5"/>
        <v>3.05</v>
      </c>
      <c r="AK5" s="52">
        <f t="shared" si="5"/>
        <v>2.5</v>
      </c>
      <c r="AL5" s="52">
        <f t="shared" si="5"/>
        <v>4.45</v>
      </c>
      <c r="AM5" s="52">
        <f t="shared" si="5"/>
        <v>3.9</v>
      </c>
      <c r="AN5" s="52">
        <f t="shared" si="5"/>
        <v>4.3</v>
      </c>
      <c r="AO5" s="52">
        <f t="shared" si="5"/>
        <v>3.15</v>
      </c>
    </row>
    <row r="6" spans="1:41" ht="17" thickBot="1" x14ac:dyDescent="0.25">
      <c r="A6" s="57">
        <v>4</v>
      </c>
      <c r="B6" s="57" t="s">
        <v>307</v>
      </c>
      <c r="C6" s="57">
        <v>4</v>
      </c>
      <c r="D6" s="57">
        <v>5</v>
      </c>
      <c r="E6" s="57">
        <v>3</v>
      </c>
      <c r="F6" s="57">
        <v>5</v>
      </c>
      <c r="G6" s="57">
        <v>4</v>
      </c>
      <c r="H6" s="57">
        <v>2</v>
      </c>
      <c r="I6" s="57">
        <v>1</v>
      </c>
      <c r="J6" s="57">
        <v>5</v>
      </c>
      <c r="K6" s="57">
        <v>1</v>
      </c>
      <c r="L6" s="57">
        <v>1</v>
      </c>
      <c r="M6" s="57">
        <v>1</v>
      </c>
    </row>
    <row r="7" spans="1:41" x14ac:dyDescent="0.2">
      <c r="A7" s="57">
        <v>5</v>
      </c>
      <c r="B7" s="57" t="s">
        <v>307</v>
      </c>
      <c r="C7" s="57">
        <v>5</v>
      </c>
      <c r="D7" s="57">
        <v>5</v>
      </c>
      <c r="E7" s="57">
        <v>5</v>
      </c>
      <c r="F7" s="57">
        <v>5</v>
      </c>
      <c r="G7" s="57">
        <v>5</v>
      </c>
      <c r="H7" s="57">
        <v>3</v>
      </c>
      <c r="I7" s="57">
        <v>2</v>
      </c>
      <c r="J7" s="57">
        <v>5</v>
      </c>
      <c r="K7" s="57">
        <v>1</v>
      </c>
      <c r="L7" s="57">
        <v>5</v>
      </c>
      <c r="M7" s="57">
        <v>1</v>
      </c>
      <c r="P7" t="s">
        <v>1881</v>
      </c>
      <c r="Q7" s="88">
        <f>AVERAGE(Q3:Q5)</f>
        <v>3.8000000000000003</v>
      </c>
      <c r="R7" s="88">
        <f t="shared" ref="R7:AA7" si="6">AVERAGE(R3:R5)</f>
        <v>4.6333333333333337</v>
      </c>
      <c r="S7" s="89">
        <f t="shared" si="6"/>
        <v>3.75</v>
      </c>
      <c r="T7" s="80">
        <f t="shared" si="6"/>
        <v>3.4</v>
      </c>
      <c r="U7" s="80">
        <f t="shared" si="6"/>
        <v>3.1833333333333336</v>
      </c>
      <c r="V7" s="65">
        <f t="shared" si="6"/>
        <v>2.85</v>
      </c>
      <c r="W7" s="65">
        <f t="shared" si="6"/>
        <v>2.6999999999999997</v>
      </c>
      <c r="X7" s="53">
        <f t="shared" si="6"/>
        <v>5</v>
      </c>
      <c r="Y7" s="66">
        <f t="shared" si="6"/>
        <v>2.1666666666666665</v>
      </c>
      <c r="Z7" s="88">
        <f t="shared" si="6"/>
        <v>3</v>
      </c>
      <c r="AA7" s="65">
        <f t="shared" si="6"/>
        <v>2.1166666666666667</v>
      </c>
      <c r="AD7" t="s">
        <v>1881</v>
      </c>
      <c r="AE7" s="66">
        <f>AVERAGE(AE3:AE5)</f>
        <v>2.7333333333333329</v>
      </c>
      <c r="AF7" s="66">
        <f t="shared" ref="AF7:AO7" si="7">AVERAGE(AF3:AF5)</f>
        <v>2.8166666666666669</v>
      </c>
      <c r="AG7" s="83">
        <f t="shared" si="7"/>
        <v>4.5333333333333341</v>
      </c>
      <c r="AH7" s="83">
        <f t="shared" si="7"/>
        <v>3.5666666666666664</v>
      </c>
      <c r="AI7" s="76">
        <f t="shared" si="7"/>
        <v>4.3166666666666664</v>
      </c>
      <c r="AJ7" s="76">
        <f t="shared" si="7"/>
        <v>3.6666666666666665</v>
      </c>
      <c r="AK7" s="66">
        <f t="shared" si="7"/>
        <v>2.9333333333333336</v>
      </c>
      <c r="AL7" s="83">
        <f t="shared" si="7"/>
        <v>4.3166666666666664</v>
      </c>
      <c r="AM7" s="83">
        <f t="shared" si="7"/>
        <v>3.7833333333333332</v>
      </c>
      <c r="AN7" s="76">
        <f t="shared" si="7"/>
        <v>3.6166666666666667</v>
      </c>
      <c r="AO7" s="73">
        <f t="shared" si="7"/>
        <v>3.6833333333333336</v>
      </c>
    </row>
    <row r="8" spans="1:41" x14ac:dyDescent="0.2">
      <c r="A8" s="57">
        <v>6</v>
      </c>
      <c r="B8" s="57" t="s">
        <v>307</v>
      </c>
      <c r="C8" s="57">
        <v>3</v>
      </c>
      <c r="D8" s="57">
        <v>2</v>
      </c>
      <c r="E8" s="57">
        <v>5</v>
      </c>
      <c r="F8" s="57">
        <v>1</v>
      </c>
      <c r="G8" s="57">
        <v>1</v>
      </c>
      <c r="H8" s="57">
        <v>3</v>
      </c>
      <c r="I8" s="57">
        <v>1</v>
      </c>
      <c r="J8" s="57">
        <v>5</v>
      </c>
      <c r="K8" s="57">
        <v>1</v>
      </c>
      <c r="L8" s="57">
        <v>5</v>
      </c>
      <c r="M8" s="57">
        <v>1</v>
      </c>
      <c r="P8" t="s">
        <v>1875</v>
      </c>
      <c r="Q8" s="86" t="s">
        <v>1902</v>
      </c>
      <c r="R8" s="84" t="s">
        <v>1900</v>
      </c>
      <c r="S8" s="90" t="s">
        <v>1900</v>
      </c>
      <c r="T8" s="74" t="s">
        <v>1902</v>
      </c>
      <c r="U8" s="74" t="s">
        <v>1902</v>
      </c>
      <c r="V8" s="63" t="s">
        <v>1902</v>
      </c>
      <c r="W8" s="63" t="s">
        <v>1902</v>
      </c>
      <c r="X8" s="62" t="s">
        <v>1878</v>
      </c>
      <c r="Y8" s="63" t="s">
        <v>1902</v>
      </c>
      <c r="Z8" s="86" t="s">
        <v>1902</v>
      </c>
      <c r="AA8" s="67" t="s">
        <v>1900</v>
      </c>
      <c r="AD8" t="s">
        <v>1875</v>
      </c>
      <c r="AE8" s="69" t="s">
        <v>1903</v>
      </c>
      <c r="AF8" s="63" t="s">
        <v>1904</v>
      </c>
      <c r="AG8" s="84" t="s">
        <v>1903</v>
      </c>
      <c r="AH8" s="86" t="s">
        <v>1904</v>
      </c>
      <c r="AI8" s="77" t="s">
        <v>1904</v>
      </c>
      <c r="AJ8" s="77" t="s">
        <v>1904</v>
      </c>
      <c r="AK8" s="63" t="s">
        <v>1904</v>
      </c>
      <c r="AL8" s="86" t="s">
        <v>1904</v>
      </c>
      <c r="AM8" s="84" t="s">
        <v>1903</v>
      </c>
      <c r="AN8" s="81" t="s">
        <v>1903</v>
      </c>
      <c r="AO8" s="74" t="s">
        <v>1904</v>
      </c>
    </row>
    <row r="9" spans="1:41" x14ac:dyDescent="0.2">
      <c r="A9" s="57">
        <v>7</v>
      </c>
      <c r="B9" s="57" t="s">
        <v>307</v>
      </c>
      <c r="C9" s="57">
        <v>2</v>
      </c>
      <c r="D9" s="57">
        <v>1</v>
      </c>
      <c r="E9" s="57">
        <v>2</v>
      </c>
      <c r="F9" s="57">
        <v>1</v>
      </c>
      <c r="G9" s="57">
        <v>1</v>
      </c>
      <c r="H9" s="57">
        <v>5</v>
      </c>
      <c r="I9" s="57">
        <v>2</v>
      </c>
      <c r="J9" s="57">
        <v>5</v>
      </c>
      <c r="K9" s="57">
        <v>2</v>
      </c>
      <c r="L9" s="57">
        <v>5</v>
      </c>
      <c r="M9" s="57">
        <v>1</v>
      </c>
      <c r="P9" t="s">
        <v>1876</v>
      </c>
      <c r="Q9" s="86" t="s">
        <v>1901</v>
      </c>
      <c r="R9" s="84" t="s">
        <v>1902</v>
      </c>
      <c r="S9" s="90" t="s">
        <v>1902</v>
      </c>
      <c r="T9" s="74" t="s">
        <v>1901</v>
      </c>
      <c r="U9" s="74" t="s">
        <v>1901</v>
      </c>
      <c r="V9" s="63" t="s">
        <v>1901</v>
      </c>
      <c r="W9" s="63" t="s">
        <v>1901</v>
      </c>
      <c r="X9" s="62" t="s">
        <v>1878</v>
      </c>
      <c r="Y9" s="63" t="s">
        <v>1901</v>
      </c>
      <c r="Z9" s="86" t="s">
        <v>1901</v>
      </c>
      <c r="AA9" s="67" t="s">
        <v>1902</v>
      </c>
      <c r="AD9" t="s">
        <v>1876</v>
      </c>
      <c r="AE9" s="69" t="s">
        <v>1904</v>
      </c>
      <c r="AF9" s="63" t="s">
        <v>385</v>
      </c>
      <c r="AG9" s="84" t="s">
        <v>1905</v>
      </c>
      <c r="AH9" s="86" t="s">
        <v>1903</v>
      </c>
      <c r="AI9" s="77" t="s">
        <v>1903</v>
      </c>
      <c r="AJ9" s="77" t="s">
        <v>1903</v>
      </c>
      <c r="AK9" s="63" t="s">
        <v>1903</v>
      </c>
      <c r="AL9" s="86" t="s">
        <v>1905</v>
      </c>
      <c r="AM9" s="84" t="s">
        <v>1904</v>
      </c>
      <c r="AN9" s="81" t="s">
        <v>1904</v>
      </c>
      <c r="AO9" s="74" t="s">
        <v>1903</v>
      </c>
    </row>
    <row r="10" spans="1:41" ht="17" thickBot="1" x14ac:dyDescent="0.25">
      <c r="A10" s="57">
        <v>8</v>
      </c>
      <c r="B10" s="57" t="s">
        <v>307</v>
      </c>
      <c r="C10" s="57">
        <v>5</v>
      </c>
      <c r="D10" s="57">
        <v>5</v>
      </c>
      <c r="E10" s="57">
        <v>2</v>
      </c>
      <c r="F10" s="57">
        <v>5</v>
      </c>
      <c r="G10" s="57">
        <v>5</v>
      </c>
      <c r="H10" s="57">
        <v>3</v>
      </c>
      <c r="I10" s="57">
        <v>4</v>
      </c>
      <c r="J10" s="57">
        <v>5</v>
      </c>
      <c r="K10" s="57">
        <v>2</v>
      </c>
      <c r="L10" s="57">
        <v>1</v>
      </c>
      <c r="M10" s="57">
        <v>1</v>
      </c>
      <c r="P10" t="s">
        <v>1877</v>
      </c>
      <c r="Q10" s="87">
        <f>Q3-Q4</f>
        <v>0.35000000000000009</v>
      </c>
      <c r="R10" s="85">
        <f>R4-R3</f>
        <v>0.70000000000000018</v>
      </c>
      <c r="S10" s="91">
        <f>S4-S3</f>
        <v>1.3000000000000003</v>
      </c>
      <c r="T10" s="75">
        <f>T3-T5</f>
        <v>1</v>
      </c>
      <c r="U10" s="75">
        <f>U3-U5</f>
        <v>1</v>
      </c>
      <c r="V10" s="64">
        <f>V3-V5</f>
        <v>0.45000000000000018</v>
      </c>
      <c r="W10" s="64">
        <f>W3-W5</f>
        <v>0.70000000000000018</v>
      </c>
      <c r="X10" s="62" t="s">
        <v>1878</v>
      </c>
      <c r="Y10" s="64">
        <f>Y3-Y4</f>
        <v>0.54999999999999982</v>
      </c>
      <c r="Z10" s="87">
        <f>Z3-Z5</f>
        <v>0.40000000000000036</v>
      </c>
      <c r="AA10" s="68">
        <f>AA4-AA3</f>
        <v>0.79999999999999982</v>
      </c>
      <c r="AD10" t="s">
        <v>1906</v>
      </c>
      <c r="AE10" s="70">
        <f>AE5-AE3</f>
        <v>1.1499999999999999</v>
      </c>
      <c r="AF10" s="64">
        <f>AF3-AF5</f>
        <v>1.2000000000000002</v>
      </c>
      <c r="AG10" s="85">
        <f>AG5-AG3</f>
        <v>0.20000000000000018</v>
      </c>
      <c r="AH10" s="87">
        <f>AH3-AH5</f>
        <v>0.85000000000000009</v>
      </c>
      <c r="AI10" s="78">
        <f>AI3-AI5</f>
        <v>1.25</v>
      </c>
      <c r="AJ10" s="78">
        <f>AJ3-AJ5</f>
        <v>1</v>
      </c>
      <c r="AK10" s="64">
        <f>AK3-AK5</f>
        <v>0.89999999999999991</v>
      </c>
      <c r="AL10" s="87">
        <f>AL3-AL5</f>
        <v>0.14999999999999947</v>
      </c>
      <c r="AM10" s="85">
        <f>AM5-AM3</f>
        <v>0.25</v>
      </c>
      <c r="AN10" s="82">
        <f>AN5-AN3</f>
        <v>1.2999999999999998</v>
      </c>
      <c r="AO10" s="75">
        <f>AO3-AO5</f>
        <v>1.1000000000000001</v>
      </c>
    </row>
    <row r="11" spans="1:41" x14ac:dyDescent="0.2">
      <c r="A11" s="57">
        <v>9</v>
      </c>
      <c r="B11" s="57" t="s">
        <v>307</v>
      </c>
      <c r="C11" s="57">
        <v>5</v>
      </c>
      <c r="D11" s="57">
        <v>5</v>
      </c>
      <c r="E11" s="57">
        <v>5</v>
      </c>
      <c r="F11" s="57">
        <v>5</v>
      </c>
      <c r="G11" s="57">
        <v>1</v>
      </c>
      <c r="H11" s="57">
        <v>4</v>
      </c>
      <c r="I11" s="57">
        <v>1</v>
      </c>
      <c r="J11" s="57">
        <v>5</v>
      </c>
      <c r="K11" s="57">
        <v>2</v>
      </c>
      <c r="L11" s="57">
        <v>5</v>
      </c>
      <c r="M11" s="57">
        <v>1</v>
      </c>
    </row>
    <row r="12" spans="1:41" x14ac:dyDescent="0.2">
      <c r="A12" s="57">
        <v>10</v>
      </c>
      <c r="B12" s="57" t="s">
        <v>307</v>
      </c>
      <c r="C12" s="57">
        <v>4</v>
      </c>
      <c r="D12" s="57">
        <v>5</v>
      </c>
      <c r="E12" s="57">
        <v>5</v>
      </c>
      <c r="F12" s="57">
        <v>5</v>
      </c>
      <c r="G12" s="57">
        <v>1</v>
      </c>
      <c r="H12" s="57">
        <v>3</v>
      </c>
      <c r="I12" s="57">
        <v>4</v>
      </c>
      <c r="J12" s="57">
        <v>5</v>
      </c>
      <c r="K12" s="57">
        <v>2</v>
      </c>
      <c r="L12" s="57">
        <v>5</v>
      </c>
      <c r="M12" s="57">
        <v>1</v>
      </c>
    </row>
    <row r="13" spans="1:41" x14ac:dyDescent="0.2">
      <c r="A13" s="57">
        <v>11</v>
      </c>
      <c r="B13" s="57" t="s">
        <v>307</v>
      </c>
      <c r="C13" s="57">
        <v>1</v>
      </c>
      <c r="D13" s="57">
        <v>5</v>
      </c>
      <c r="E13" s="57">
        <v>5</v>
      </c>
      <c r="F13" s="57">
        <v>5</v>
      </c>
      <c r="G13" s="57">
        <v>5</v>
      </c>
      <c r="H13" s="57">
        <v>2</v>
      </c>
      <c r="I13" s="57">
        <v>4</v>
      </c>
      <c r="J13" s="57">
        <v>5</v>
      </c>
      <c r="K13" s="57">
        <v>2</v>
      </c>
      <c r="L13" s="57">
        <v>5</v>
      </c>
      <c r="M13" s="57">
        <v>5</v>
      </c>
    </row>
    <row r="14" spans="1:41" x14ac:dyDescent="0.2">
      <c r="A14" s="57">
        <v>12</v>
      </c>
      <c r="B14" s="57" t="s">
        <v>307</v>
      </c>
      <c r="C14" s="57">
        <v>3</v>
      </c>
      <c r="D14" s="57">
        <v>5</v>
      </c>
      <c r="E14" s="57">
        <v>2</v>
      </c>
      <c r="F14" s="57">
        <v>5</v>
      </c>
      <c r="G14" s="57">
        <v>3</v>
      </c>
      <c r="H14" s="57">
        <v>3</v>
      </c>
      <c r="I14" s="57">
        <v>5</v>
      </c>
      <c r="J14" s="57">
        <v>5</v>
      </c>
      <c r="K14" s="57">
        <v>1</v>
      </c>
      <c r="L14" s="57">
        <v>1</v>
      </c>
      <c r="M14" s="57">
        <v>1</v>
      </c>
    </row>
    <row r="15" spans="1:41" x14ac:dyDescent="0.2">
      <c r="A15" s="57">
        <v>13</v>
      </c>
      <c r="B15" s="57" t="s">
        <v>307</v>
      </c>
      <c r="C15" s="57">
        <v>5</v>
      </c>
      <c r="D15" s="57">
        <v>5</v>
      </c>
      <c r="E15" s="57">
        <v>5</v>
      </c>
      <c r="F15" s="57">
        <v>5</v>
      </c>
      <c r="G15" s="57">
        <v>5</v>
      </c>
      <c r="H15" s="57">
        <v>3</v>
      </c>
      <c r="I15" s="57">
        <v>5</v>
      </c>
      <c r="J15" s="57">
        <v>5</v>
      </c>
      <c r="K15" s="57">
        <v>5</v>
      </c>
      <c r="L15" s="57">
        <v>1</v>
      </c>
      <c r="M15" s="57">
        <v>1</v>
      </c>
    </row>
    <row r="16" spans="1:41" x14ac:dyDescent="0.2">
      <c r="A16" s="57">
        <v>14</v>
      </c>
      <c r="B16" s="57" t="s">
        <v>307</v>
      </c>
      <c r="C16" s="57" t="s">
        <v>1872</v>
      </c>
      <c r="D16" s="57">
        <v>5</v>
      </c>
      <c r="E16" s="57">
        <v>2</v>
      </c>
      <c r="F16" s="57">
        <v>5</v>
      </c>
      <c r="G16" s="57">
        <v>5</v>
      </c>
      <c r="H16" s="57">
        <v>3</v>
      </c>
      <c r="I16" s="57">
        <v>4</v>
      </c>
      <c r="J16" s="57">
        <v>5</v>
      </c>
      <c r="K16" s="57">
        <v>1</v>
      </c>
      <c r="L16" s="57">
        <v>1</v>
      </c>
      <c r="M16" s="57">
        <v>1</v>
      </c>
    </row>
    <row r="17" spans="1:29" x14ac:dyDescent="0.2">
      <c r="A17" s="57">
        <v>15</v>
      </c>
      <c r="B17" s="57" t="s">
        <v>307</v>
      </c>
      <c r="C17" s="57">
        <v>4</v>
      </c>
      <c r="D17" s="57">
        <v>5</v>
      </c>
      <c r="E17" s="57">
        <v>2</v>
      </c>
      <c r="F17" s="57">
        <v>5</v>
      </c>
      <c r="G17" s="57">
        <v>5</v>
      </c>
      <c r="H17" s="57">
        <v>3</v>
      </c>
      <c r="I17" s="57">
        <v>1</v>
      </c>
      <c r="J17" s="57">
        <v>5</v>
      </c>
      <c r="K17" s="57">
        <v>2</v>
      </c>
      <c r="L17" s="57">
        <v>5</v>
      </c>
      <c r="M17" s="57">
        <v>3</v>
      </c>
    </row>
    <row r="18" spans="1:29" x14ac:dyDescent="0.2">
      <c r="A18" s="57">
        <v>16</v>
      </c>
      <c r="B18" s="57" t="s">
        <v>307</v>
      </c>
      <c r="C18" s="57">
        <v>5</v>
      </c>
      <c r="D18" s="57">
        <v>5</v>
      </c>
      <c r="E18" s="57">
        <v>2</v>
      </c>
      <c r="F18" s="57">
        <v>5</v>
      </c>
      <c r="G18" s="57">
        <v>5</v>
      </c>
      <c r="H18" s="57">
        <v>2</v>
      </c>
      <c r="I18" s="57">
        <v>4</v>
      </c>
      <c r="J18" s="57">
        <v>5</v>
      </c>
      <c r="K18" s="57">
        <v>5</v>
      </c>
      <c r="L18" s="57">
        <v>1</v>
      </c>
      <c r="M18" s="57">
        <v>1</v>
      </c>
    </row>
    <row r="19" spans="1:29" x14ac:dyDescent="0.2">
      <c r="A19" s="57">
        <v>17</v>
      </c>
      <c r="B19" s="57" t="s">
        <v>307</v>
      </c>
      <c r="C19" s="57">
        <v>5</v>
      </c>
      <c r="D19" s="57">
        <v>5</v>
      </c>
      <c r="E19" s="57">
        <v>2</v>
      </c>
      <c r="F19" s="57">
        <v>5</v>
      </c>
      <c r="G19" s="57">
        <v>5</v>
      </c>
      <c r="H19" s="57">
        <v>3</v>
      </c>
      <c r="I19" s="57">
        <v>1</v>
      </c>
      <c r="J19" s="57">
        <v>5</v>
      </c>
      <c r="K19" s="57">
        <v>5</v>
      </c>
      <c r="L19" s="57">
        <v>1</v>
      </c>
      <c r="M19" s="57">
        <v>1</v>
      </c>
    </row>
    <row r="20" spans="1:29" ht="15.75" customHeight="1" x14ac:dyDescent="0.2">
      <c r="A20" s="57">
        <v>18</v>
      </c>
      <c r="B20" s="57" t="s">
        <v>307</v>
      </c>
      <c r="C20" s="57">
        <v>2</v>
      </c>
      <c r="D20" s="57">
        <v>1</v>
      </c>
      <c r="E20" s="57">
        <v>2</v>
      </c>
      <c r="F20" s="57">
        <v>5</v>
      </c>
      <c r="G20" s="57">
        <v>1</v>
      </c>
      <c r="H20" s="57">
        <v>3</v>
      </c>
      <c r="I20" s="57">
        <v>3</v>
      </c>
      <c r="J20" s="57">
        <v>5</v>
      </c>
      <c r="K20" s="57">
        <v>5</v>
      </c>
      <c r="L20" s="57">
        <v>5</v>
      </c>
      <c r="M20" s="57">
        <v>1</v>
      </c>
    </row>
    <row r="21" spans="1:29" x14ac:dyDescent="0.2">
      <c r="A21" s="57">
        <v>19</v>
      </c>
      <c r="B21" s="57" t="s">
        <v>307</v>
      </c>
      <c r="C21" s="57">
        <v>5</v>
      </c>
      <c r="D21" s="57">
        <v>5</v>
      </c>
      <c r="E21" s="57">
        <v>5</v>
      </c>
      <c r="F21" s="57">
        <v>5</v>
      </c>
      <c r="G21" s="57">
        <v>5</v>
      </c>
      <c r="H21" s="57">
        <v>3</v>
      </c>
      <c r="I21" s="57">
        <v>5</v>
      </c>
      <c r="J21" s="57">
        <v>5</v>
      </c>
      <c r="K21" s="57">
        <v>2</v>
      </c>
      <c r="L21" s="57">
        <v>5</v>
      </c>
      <c r="M21" s="57">
        <v>3</v>
      </c>
    </row>
    <row r="22" spans="1:29" ht="15.75" customHeight="1" x14ac:dyDescent="0.2">
      <c r="A22" s="57">
        <v>20</v>
      </c>
      <c r="B22" s="57" t="s">
        <v>307</v>
      </c>
      <c r="C22" s="57">
        <v>5</v>
      </c>
      <c r="D22" s="57">
        <v>5</v>
      </c>
      <c r="E22" s="57">
        <v>2</v>
      </c>
      <c r="F22" s="57">
        <v>1</v>
      </c>
      <c r="G22" s="57">
        <v>5</v>
      </c>
      <c r="H22" s="57">
        <v>2</v>
      </c>
      <c r="I22" s="57">
        <v>1</v>
      </c>
      <c r="J22" s="57">
        <v>5</v>
      </c>
      <c r="K22" s="57">
        <v>2</v>
      </c>
      <c r="L22" s="57">
        <v>1</v>
      </c>
      <c r="M22" s="57">
        <v>1</v>
      </c>
    </row>
    <row r="23" spans="1:29" x14ac:dyDescent="0.2">
      <c r="A23" s="57">
        <v>21</v>
      </c>
      <c r="B23" s="57" t="s">
        <v>366</v>
      </c>
      <c r="C23" s="57">
        <v>5</v>
      </c>
      <c r="D23" s="57">
        <v>5</v>
      </c>
      <c r="E23" s="57">
        <v>5</v>
      </c>
      <c r="F23" s="57">
        <v>5</v>
      </c>
      <c r="G23" s="57">
        <v>1</v>
      </c>
      <c r="H23" s="57">
        <v>2</v>
      </c>
      <c r="I23" s="57">
        <v>3</v>
      </c>
      <c r="J23" s="57">
        <v>5</v>
      </c>
      <c r="K23" s="57">
        <v>1</v>
      </c>
      <c r="L23" s="57">
        <v>1</v>
      </c>
      <c r="M23" s="57">
        <v>2</v>
      </c>
    </row>
    <row r="24" spans="1:29" ht="15.75" customHeight="1" x14ac:dyDescent="0.2">
      <c r="A24" s="57">
        <v>22</v>
      </c>
      <c r="B24" s="57" t="s">
        <v>366</v>
      </c>
      <c r="C24" s="57">
        <v>5</v>
      </c>
      <c r="D24" s="57">
        <v>5</v>
      </c>
      <c r="E24" s="57">
        <v>5</v>
      </c>
      <c r="F24" s="57">
        <v>5</v>
      </c>
      <c r="G24" s="57">
        <v>2</v>
      </c>
      <c r="H24" s="57">
        <v>3</v>
      </c>
      <c r="I24" s="57">
        <v>2</v>
      </c>
      <c r="J24" s="57">
        <v>5</v>
      </c>
      <c r="K24" s="57">
        <v>1</v>
      </c>
      <c r="L24" s="57">
        <v>5</v>
      </c>
      <c r="M24" s="57">
        <v>1</v>
      </c>
    </row>
    <row r="25" spans="1:29" x14ac:dyDescent="0.2">
      <c r="A25" s="57">
        <v>23</v>
      </c>
      <c r="B25" s="57" t="s">
        <v>366</v>
      </c>
      <c r="C25" s="57">
        <v>5</v>
      </c>
      <c r="D25" s="57">
        <v>5</v>
      </c>
      <c r="E25" s="57">
        <v>5</v>
      </c>
      <c r="F25" s="57">
        <v>5</v>
      </c>
      <c r="G25" s="57">
        <v>2</v>
      </c>
      <c r="H25" s="57">
        <v>4</v>
      </c>
      <c r="I25" s="57">
        <v>1</v>
      </c>
      <c r="J25" s="57">
        <v>5</v>
      </c>
      <c r="K25" s="57">
        <v>1</v>
      </c>
      <c r="L25" s="57">
        <v>5</v>
      </c>
      <c r="M25" s="57">
        <v>1</v>
      </c>
    </row>
    <row r="26" spans="1:29" x14ac:dyDescent="0.2">
      <c r="A26" s="57">
        <v>24</v>
      </c>
      <c r="B26" s="57" t="s">
        <v>366</v>
      </c>
      <c r="C26" s="57">
        <v>1</v>
      </c>
      <c r="D26" s="57">
        <v>5</v>
      </c>
      <c r="E26" s="57">
        <v>5</v>
      </c>
      <c r="F26" s="57">
        <v>1</v>
      </c>
      <c r="G26" s="57">
        <v>3</v>
      </c>
      <c r="H26" s="57">
        <v>4</v>
      </c>
      <c r="I26" s="57">
        <v>1</v>
      </c>
      <c r="J26" s="57">
        <v>5</v>
      </c>
      <c r="K26" s="57">
        <v>1</v>
      </c>
      <c r="L26" s="57">
        <v>5</v>
      </c>
      <c r="M26" s="57">
        <v>1</v>
      </c>
    </row>
    <row r="27" spans="1:29" x14ac:dyDescent="0.2">
      <c r="A27" s="57">
        <v>25</v>
      </c>
      <c r="B27" s="57" t="s">
        <v>366</v>
      </c>
      <c r="C27" s="57">
        <v>2</v>
      </c>
      <c r="D27" s="57">
        <v>5</v>
      </c>
      <c r="E27" s="57">
        <v>5</v>
      </c>
      <c r="F27" s="57">
        <v>5</v>
      </c>
      <c r="G27" s="57">
        <v>4</v>
      </c>
      <c r="H27" s="57">
        <v>3</v>
      </c>
      <c r="I27" s="57">
        <v>1</v>
      </c>
      <c r="J27" s="57">
        <v>5</v>
      </c>
      <c r="K27" s="57">
        <v>5</v>
      </c>
      <c r="L27" s="57">
        <v>1</v>
      </c>
      <c r="M27" s="57">
        <v>5</v>
      </c>
    </row>
    <row r="28" spans="1:29" x14ac:dyDescent="0.2">
      <c r="A28" s="57">
        <v>26</v>
      </c>
      <c r="B28" s="57" t="s">
        <v>366</v>
      </c>
      <c r="C28" s="57">
        <v>5</v>
      </c>
      <c r="D28" s="57">
        <v>5</v>
      </c>
      <c r="E28" s="57">
        <v>5</v>
      </c>
      <c r="F28" s="57">
        <v>5</v>
      </c>
      <c r="G28" s="57">
        <v>3</v>
      </c>
      <c r="H28" s="57">
        <v>2</v>
      </c>
      <c r="I28" s="57">
        <v>5</v>
      </c>
      <c r="J28" s="57">
        <v>5</v>
      </c>
      <c r="K28" s="57">
        <v>1</v>
      </c>
      <c r="L28" s="57">
        <v>5</v>
      </c>
      <c r="M28" s="57">
        <v>1</v>
      </c>
      <c r="Z28" s="95"/>
      <c r="AA28" s="95"/>
      <c r="AB28" s="95"/>
      <c r="AC28" s="95"/>
    </row>
    <row r="29" spans="1:29" x14ac:dyDescent="0.2">
      <c r="A29" s="57">
        <v>27</v>
      </c>
      <c r="B29" s="57" t="s">
        <v>366</v>
      </c>
      <c r="C29" s="57">
        <v>4</v>
      </c>
      <c r="D29" s="57">
        <v>5</v>
      </c>
      <c r="E29" s="57">
        <v>5</v>
      </c>
      <c r="F29" s="57">
        <v>1</v>
      </c>
      <c r="G29" s="57">
        <v>5</v>
      </c>
      <c r="H29" s="57">
        <v>3</v>
      </c>
      <c r="I29" s="57">
        <v>3</v>
      </c>
      <c r="J29" s="57">
        <v>5</v>
      </c>
      <c r="K29" s="57">
        <v>2</v>
      </c>
      <c r="L29" s="57">
        <v>1</v>
      </c>
      <c r="M29" s="57">
        <v>1</v>
      </c>
    </row>
    <row r="30" spans="1:29" x14ac:dyDescent="0.2">
      <c r="A30" s="57">
        <v>28</v>
      </c>
      <c r="B30" s="57" t="s">
        <v>366</v>
      </c>
      <c r="C30" s="57">
        <v>2</v>
      </c>
      <c r="D30" s="57">
        <v>5</v>
      </c>
      <c r="E30" s="57">
        <v>2</v>
      </c>
      <c r="F30" s="57">
        <v>1</v>
      </c>
      <c r="G30" s="57">
        <v>1</v>
      </c>
      <c r="H30" s="57">
        <v>2</v>
      </c>
      <c r="I30" s="57">
        <v>1</v>
      </c>
      <c r="J30" s="57">
        <v>5</v>
      </c>
      <c r="K30" s="57">
        <v>2</v>
      </c>
      <c r="L30" s="57">
        <v>1</v>
      </c>
      <c r="M30" s="57">
        <v>5</v>
      </c>
    </row>
    <row r="31" spans="1:29" x14ac:dyDescent="0.2">
      <c r="A31" s="57">
        <v>29</v>
      </c>
      <c r="B31" s="57" t="s">
        <v>366</v>
      </c>
      <c r="C31" s="57">
        <v>5</v>
      </c>
      <c r="D31" s="57">
        <v>5</v>
      </c>
      <c r="E31" s="57">
        <v>5</v>
      </c>
      <c r="F31" s="57">
        <v>1</v>
      </c>
      <c r="G31" s="57">
        <v>1</v>
      </c>
      <c r="H31" s="57">
        <v>2</v>
      </c>
      <c r="I31" s="57">
        <v>4</v>
      </c>
      <c r="J31" s="57">
        <v>5</v>
      </c>
      <c r="K31" s="57">
        <v>1</v>
      </c>
      <c r="L31" s="57">
        <v>5</v>
      </c>
      <c r="M31" s="57">
        <v>1</v>
      </c>
    </row>
    <row r="32" spans="1:29" x14ac:dyDescent="0.2">
      <c r="A32" s="57">
        <v>30</v>
      </c>
      <c r="B32" s="57" t="s">
        <v>929</v>
      </c>
      <c r="C32" s="57">
        <v>1</v>
      </c>
      <c r="D32" s="57">
        <v>5</v>
      </c>
      <c r="E32" s="57">
        <v>2</v>
      </c>
      <c r="F32" s="57">
        <v>5</v>
      </c>
      <c r="G32" s="57">
        <v>2</v>
      </c>
      <c r="H32" s="57">
        <v>3</v>
      </c>
      <c r="I32" s="57">
        <v>3</v>
      </c>
      <c r="J32" s="57">
        <v>5</v>
      </c>
      <c r="K32" s="57">
        <v>1</v>
      </c>
      <c r="L32" s="57">
        <v>5</v>
      </c>
      <c r="M32" s="57">
        <v>1</v>
      </c>
    </row>
    <row r="33" spans="1:13" x14ac:dyDescent="0.2">
      <c r="A33" s="57">
        <v>31</v>
      </c>
      <c r="B33" s="57" t="s">
        <v>366</v>
      </c>
      <c r="C33" s="57">
        <v>2</v>
      </c>
      <c r="D33" s="57">
        <v>5</v>
      </c>
      <c r="E33" s="57">
        <v>2</v>
      </c>
      <c r="F33" s="57">
        <v>1</v>
      </c>
      <c r="G33" s="57">
        <v>2</v>
      </c>
      <c r="H33" s="57">
        <v>1</v>
      </c>
      <c r="I33" s="57">
        <v>3</v>
      </c>
      <c r="J33" s="57">
        <v>5</v>
      </c>
      <c r="K33" s="57">
        <v>3</v>
      </c>
      <c r="L33" s="57">
        <v>5</v>
      </c>
      <c r="M33" s="57">
        <v>1</v>
      </c>
    </row>
    <row r="34" spans="1:13" x14ac:dyDescent="0.2">
      <c r="A34" s="57">
        <v>32</v>
      </c>
      <c r="B34" s="57" t="s">
        <v>366</v>
      </c>
      <c r="C34" s="57">
        <v>5</v>
      </c>
      <c r="D34" s="57">
        <v>5</v>
      </c>
      <c r="E34" s="57">
        <v>5</v>
      </c>
      <c r="F34" s="57">
        <v>5</v>
      </c>
      <c r="G34" s="57">
        <v>5</v>
      </c>
      <c r="H34" s="57">
        <v>3</v>
      </c>
      <c r="I34" s="57">
        <v>5</v>
      </c>
      <c r="J34" s="57">
        <v>5</v>
      </c>
      <c r="K34" s="57">
        <v>5</v>
      </c>
      <c r="L34" s="57">
        <v>5</v>
      </c>
      <c r="M34" s="57">
        <v>1</v>
      </c>
    </row>
    <row r="35" spans="1:13" x14ac:dyDescent="0.2">
      <c r="A35" s="57">
        <v>33</v>
      </c>
      <c r="B35" s="57" t="s">
        <v>366</v>
      </c>
      <c r="C35" s="57">
        <v>3</v>
      </c>
      <c r="D35" s="57">
        <v>5</v>
      </c>
      <c r="E35" s="57">
        <v>5</v>
      </c>
      <c r="F35" s="57">
        <v>5</v>
      </c>
      <c r="G35" s="57">
        <v>1</v>
      </c>
      <c r="H35" s="57">
        <v>3</v>
      </c>
      <c r="I35" s="57">
        <v>3</v>
      </c>
      <c r="J35" s="57">
        <v>5</v>
      </c>
      <c r="K35" s="57">
        <v>1</v>
      </c>
      <c r="L35" s="57">
        <v>1</v>
      </c>
      <c r="M35" s="57">
        <v>1</v>
      </c>
    </row>
    <row r="36" spans="1:13" x14ac:dyDescent="0.2">
      <c r="A36" s="57">
        <v>34</v>
      </c>
      <c r="B36" s="57" t="s">
        <v>366</v>
      </c>
      <c r="C36" s="57">
        <v>2</v>
      </c>
      <c r="D36" s="57">
        <v>5</v>
      </c>
      <c r="E36" s="57">
        <v>5</v>
      </c>
      <c r="F36" s="57">
        <v>1</v>
      </c>
      <c r="G36" s="57">
        <v>4</v>
      </c>
      <c r="H36" s="57">
        <v>3</v>
      </c>
      <c r="I36" s="57">
        <v>1</v>
      </c>
      <c r="J36" s="57">
        <v>5</v>
      </c>
      <c r="K36" s="57">
        <v>2</v>
      </c>
      <c r="L36" s="57">
        <v>1</v>
      </c>
      <c r="M36" s="57">
        <v>5</v>
      </c>
    </row>
    <row r="37" spans="1:13" x14ac:dyDescent="0.2">
      <c r="A37" s="57">
        <v>35</v>
      </c>
      <c r="B37" s="57" t="s">
        <v>366</v>
      </c>
      <c r="C37" s="57">
        <v>5</v>
      </c>
      <c r="D37" s="57">
        <v>5</v>
      </c>
      <c r="E37" s="57">
        <v>5</v>
      </c>
      <c r="F37" s="57">
        <v>5</v>
      </c>
      <c r="G37" s="57">
        <v>3</v>
      </c>
      <c r="H37" s="57">
        <v>3</v>
      </c>
      <c r="I37" s="57">
        <v>2</v>
      </c>
      <c r="J37" s="57">
        <v>5</v>
      </c>
      <c r="K37" s="57">
        <v>2</v>
      </c>
      <c r="L37" s="57">
        <v>1</v>
      </c>
      <c r="M37" s="57">
        <v>5</v>
      </c>
    </row>
    <row r="38" spans="1:13" x14ac:dyDescent="0.2">
      <c r="A38" s="57">
        <v>36</v>
      </c>
      <c r="B38" s="57" t="s">
        <v>366</v>
      </c>
      <c r="C38" s="57">
        <v>5</v>
      </c>
      <c r="D38" s="57">
        <v>5</v>
      </c>
      <c r="E38" s="57">
        <v>5</v>
      </c>
      <c r="F38" s="57">
        <v>1</v>
      </c>
      <c r="G38" s="57">
        <v>4</v>
      </c>
      <c r="H38" s="57">
        <v>3</v>
      </c>
      <c r="I38" s="57">
        <v>1</v>
      </c>
      <c r="J38" s="57">
        <v>5</v>
      </c>
      <c r="K38" s="57">
        <v>2</v>
      </c>
      <c r="L38" s="57">
        <v>1</v>
      </c>
      <c r="M38" s="57">
        <v>2</v>
      </c>
    </row>
    <row r="39" spans="1:13" x14ac:dyDescent="0.2">
      <c r="A39" s="57">
        <v>37</v>
      </c>
      <c r="B39" s="57" t="s">
        <v>366</v>
      </c>
      <c r="C39" s="57">
        <v>1</v>
      </c>
      <c r="D39" s="57">
        <v>5</v>
      </c>
      <c r="E39" s="57">
        <v>5</v>
      </c>
      <c r="F39" s="57">
        <v>1</v>
      </c>
      <c r="G39" s="57">
        <v>4</v>
      </c>
      <c r="H39" s="57">
        <v>5</v>
      </c>
      <c r="I39" s="57">
        <v>5</v>
      </c>
      <c r="J39" s="57">
        <v>5</v>
      </c>
      <c r="K39" s="57">
        <v>1</v>
      </c>
      <c r="L39" s="57">
        <v>5</v>
      </c>
      <c r="M39" s="57">
        <v>5</v>
      </c>
    </row>
    <row r="40" spans="1:13" x14ac:dyDescent="0.2">
      <c r="A40" s="57">
        <v>38</v>
      </c>
      <c r="B40" s="57" t="s">
        <v>366</v>
      </c>
      <c r="C40" s="57">
        <v>5</v>
      </c>
      <c r="D40" s="57">
        <v>5</v>
      </c>
      <c r="E40" s="57">
        <v>2</v>
      </c>
      <c r="F40" s="57">
        <v>1</v>
      </c>
      <c r="G40" s="57">
        <v>4</v>
      </c>
      <c r="H40" s="57">
        <v>2</v>
      </c>
      <c r="I40" s="57">
        <v>2</v>
      </c>
      <c r="J40" s="57">
        <v>5</v>
      </c>
      <c r="K40" s="57">
        <v>1</v>
      </c>
      <c r="L40" s="57">
        <v>1</v>
      </c>
      <c r="M40" s="57">
        <v>1</v>
      </c>
    </row>
    <row r="41" spans="1:13" x14ac:dyDescent="0.2">
      <c r="A41" s="57">
        <v>39</v>
      </c>
      <c r="B41" s="57" t="s">
        <v>366</v>
      </c>
      <c r="C41" s="57">
        <v>5</v>
      </c>
      <c r="D41" s="57">
        <v>5</v>
      </c>
      <c r="E41" s="57">
        <v>5</v>
      </c>
      <c r="F41" s="57">
        <v>5</v>
      </c>
      <c r="G41" s="57">
        <v>5</v>
      </c>
      <c r="H41" s="57">
        <v>2</v>
      </c>
      <c r="I41" s="57">
        <v>2</v>
      </c>
      <c r="J41" s="57">
        <v>5</v>
      </c>
      <c r="K41" s="57">
        <v>2</v>
      </c>
      <c r="L41" s="57">
        <v>1</v>
      </c>
      <c r="M41" s="57">
        <v>1</v>
      </c>
    </row>
    <row r="42" spans="1:13" x14ac:dyDescent="0.2">
      <c r="A42" s="57">
        <v>40</v>
      </c>
      <c r="B42" s="57" t="s">
        <v>366</v>
      </c>
      <c r="C42" s="57">
        <v>5</v>
      </c>
      <c r="D42" s="57">
        <v>5</v>
      </c>
      <c r="E42" s="57">
        <v>5</v>
      </c>
      <c r="F42" s="57">
        <v>5</v>
      </c>
      <c r="G42" s="57">
        <v>5</v>
      </c>
      <c r="H42" s="57">
        <v>3</v>
      </c>
      <c r="I42" s="57">
        <v>4</v>
      </c>
      <c r="J42" s="57">
        <v>5</v>
      </c>
      <c r="K42" s="57">
        <v>2</v>
      </c>
      <c r="L42" s="57">
        <v>5</v>
      </c>
      <c r="M42" s="57">
        <v>5</v>
      </c>
    </row>
    <row r="43" spans="1:13" x14ac:dyDescent="0.2">
      <c r="A43" s="57">
        <v>41</v>
      </c>
      <c r="B43" s="57" t="s">
        <v>327</v>
      </c>
      <c r="C43" s="57">
        <v>4</v>
      </c>
      <c r="D43" s="57">
        <v>5</v>
      </c>
      <c r="E43" s="57">
        <v>5</v>
      </c>
      <c r="F43" s="57">
        <v>5</v>
      </c>
      <c r="G43" s="57">
        <v>2</v>
      </c>
      <c r="H43" s="57">
        <v>2</v>
      </c>
      <c r="I43" s="57">
        <v>1</v>
      </c>
      <c r="J43" s="57">
        <v>5</v>
      </c>
      <c r="K43" s="57">
        <v>1</v>
      </c>
      <c r="L43" s="57">
        <v>5</v>
      </c>
      <c r="M43" s="57">
        <v>2</v>
      </c>
    </row>
    <row r="44" spans="1:13" x14ac:dyDescent="0.2">
      <c r="A44" s="57">
        <v>42</v>
      </c>
      <c r="B44" s="57" t="s">
        <v>327</v>
      </c>
      <c r="C44" s="57">
        <v>5</v>
      </c>
      <c r="D44" s="57">
        <v>5</v>
      </c>
      <c r="E44" s="57">
        <v>2</v>
      </c>
      <c r="F44" s="57">
        <v>5</v>
      </c>
      <c r="G44" s="57">
        <v>5</v>
      </c>
      <c r="H44" s="57">
        <v>4</v>
      </c>
      <c r="I44" s="57">
        <v>5</v>
      </c>
      <c r="J44" s="57">
        <v>5</v>
      </c>
      <c r="K44" s="57">
        <v>5</v>
      </c>
      <c r="L44" s="57">
        <v>5</v>
      </c>
      <c r="M44" s="57">
        <v>2</v>
      </c>
    </row>
    <row r="45" spans="1:13" x14ac:dyDescent="0.2">
      <c r="A45" s="57">
        <v>43</v>
      </c>
      <c r="B45" s="57" t="s">
        <v>327</v>
      </c>
      <c r="C45" s="57">
        <v>5</v>
      </c>
      <c r="D45" s="57">
        <v>5</v>
      </c>
      <c r="E45" s="57">
        <v>5</v>
      </c>
      <c r="F45" s="57">
        <v>1</v>
      </c>
      <c r="G45" s="57">
        <v>1</v>
      </c>
      <c r="H45" s="57">
        <v>3</v>
      </c>
      <c r="I45" s="57">
        <v>1</v>
      </c>
      <c r="J45" s="57">
        <v>5</v>
      </c>
      <c r="K45" s="57">
        <v>1</v>
      </c>
      <c r="L45" s="57">
        <v>1</v>
      </c>
      <c r="M45" s="57">
        <v>1</v>
      </c>
    </row>
    <row r="46" spans="1:13" x14ac:dyDescent="0.2">
      <c r="A46" s="57">
        <v>44</v>
      </c>
      <c r="B46" s="57" t="s">
        <v>327</v>
      </c>
      <c r="C46" s="57">
        <v>2</v>
      </c>
      <c r="D46" s="57">
        <v>5</v>
      </c>
      <c r="E46" s="57">
        <v>5</v>
      </c>
      <c r="F46" s="57">
        <v>5</v>
      </c>
      <c r="G46" s="57">
        <v>4</v>
      </c>
      <c r="H46" s="57">
        <v>3</v>
      </c>
      <c r="I46" s="57">
        <v>2</v>
      </c>
      <c r="J46" s="57">
        <v>5</v>
      </c>
      <c r="K46" s="57">
        <v>1</v>
      </c>
      <c r="L46" s="57">
        <v>5</v>
      </c>
      <c r="M46" s="57">
        <v>1</v>
      </c>
    </row>
    <row r="47" spans="1:13" x14ac:dyDescent="0.2">
      <c r="A47" s="57">
        <v>45</v>
      </c>
      <c r="B47" s="57" t="s">
        <v>327</v>
      </c>
      <c r="C47" s="57">
        <v>5</v>
      </c>
      <c r="D47" s="57">
        <v>5</v>
      </c>
      <c r="E47" s="57">
        <v>5</v>
      </c>
      <c r="F47" s="57">
        <v>1</v>
      </c>
      <c r="G47" s="57">
        <v>3</v>
      </c>
      <c r="H47" s="57">
        <v>4</v>
      </c>
      <c r="I47" s="57">
        <v>3</v>
      </c>
      <c r="J47" s="57">
        <v>5</v>
      </c>
      <c r="K47" s="57">
        <v>1</v>
      </c>
      <c r="L47" s="57">
        <v>1</v>
      </c>
      <c r="M47" s="57">
        <v>5</v>
      </c>
    </row>
    <row r="48" spans="1:13" x14ac:dyDescent="0.2">
      <c r="A48" s="57">
        <v>46</v>
      </c>
      <c r="B48" s="57" t="s">
        <v>327</v>
      </c>
      <c r="C48" s="57">
        <v>5</v>
      </c>
      <c r="D48" s="57">
        <v>5</v>
      </c>
      <c r="E48" s="57">
        <v>5</v>
      </c>
      <c r="F48" s="57">
        <v>1</v>
      </c>
      <c r="G48" s="57">
        <v>3</v>
      </c>
      <c r="H48" s="57">
        <v>2</v>
      </c>
      <c r="I48" s="57">
        <v>3</v>
      </c>
      <c r="J48" s="57">
        <v>5</v>
      </c>
      <c r="K48" s="57">
        <v>5</v>
      </c>
      <c r="L48" s="57">
        <v>5</v>
      </c>
      <c r="M48" s="57">
        <v>5</v>
      </c>
    </row>
    <row r="49" spans="1:13" x14ac:dyDescent="0.2">
      <c r="A49" s="57">
        <v>47</v>
      </c>
      <c r="B49" s="57" t="s">
        <v>327</v>
      </c>
      <c r="C49" s="57">
        <v>5</v>
      </c>
      <c r="D49" s="57">
        <v>5</v>
      </c>
      <c r="E49" s="57">
        <v>5</v>
      </c>
      <c r="F49" s="57">
        <v>5</v>
      </c>
      <c r="G49" s="57">
        <v>1</v>
      </c>
      <c r="H49" s="57">
        <v>3</v>
      </c>
      <c r="I49" s="57">
        <v>1</v>
      </c>
      <c r="J49" s="57">
        <v>5</v>
      </c>
      <c r="K49" s="57">
        <v>2</v>
      </c>
      <c r="L49" s="57">
        <v>1</v>
      </c>
      <c r="M49" s="57">
        <v>1</v>
      </c>
    </row>
    <row r="50" spans="1:13" x14ac:dyDescent="0.2">
      <c r="A50" s="57">
        <v>48</v>
      </c>
      <c r="B50" s="57" t="s">
        <v>327</v>
      </c>
      <c r="C50" s="57">
        <v>2</v>
      </c>
      <c r="D50" s="57">
        <v>1</v>
      </c>
      <c r="E50" s="57">
        <v>5</v>
      </c>
      <c r="F50" s="57">
        <v>5</v>
      </c>
      <c r="G50" s="57">
        <v>1</v>
      </c>
      <c r="H50" s="57">
        <v>2</v>
      </c>
      <c r="I50" s="57">
        <v>1</v>
      </c>
      <c r="J50" s="57">
        <v>5</v>
      </c>
      <c r="K50" s="57">
        <v>2</v>
      </c>
      <c r="L50" s="57">
        <v>5</v>
      </c>
      <c r="M50" s="57">
        <v>3</v>
      </c>
    </row>
    <row r="51" spans="1:13" x14ac:dyDescent="0.2">
      <c r="A51" s="57">
        <v>49</v>
      </c>
      <c r="B51" s="57" t="s">
        <v>327</v>
      </c>
      <c r="C51" s="57">
        <v>1</v>
      </c>
      <c r="D51" s="57">
        <v>5</v>
      </c>
      <c r="E51" s="57">
        <v>2</v>
      </c>
      <c r="F51" s="57">
        <v>1</v>
      </c>
      <c r="G51" s="57">
        <v>5</v>
      </c>
      <c r="H51" s="57">
        <v>3</v>
      </c>
      <c r="I51" s="57">
        <v>3</v>
      </c>
      <c r="J51" s="57">
        <v>5</v>
      </c>
      <c r="K51" s="57">
        <v>1</v>
      </c>
      <c r="L51" s="57">
        <v>5</v>
      </c>
      <c r="M51" s="57">
        <v>1</v>
      </c>
    </row>
    <row r="52" spans="1:13" x14ac:dyDescent="0.2">
      <c r="A52" s="57">
        <v>50</v>
      </c>
      <c r="B52" s="57" t="s">
        <v>327</v>
      </c>
      <c r="C52" s="57">
        <v>5</v>
      </c>
      <c r="D52" s="57">
        <v>5</v>
      </c>
      <c r="E52" s="57">
        <v>3</v>
      </c>
      <c r="F52" s="57">
        <v>5</v>
      </c>
      <c r="G52" s="57">
        <v>2</v>
      </c>
      <c r="H52" s="57">
        <v>3</v>
      </c>
      <c r="I52" s="57">
        <v>5</v>
      </c>
      <c r="J52" s="57">
        <v>5</v>
      </c>
      <c r="K52" s="57">
        <v>2</v>
      </c>
      <c r="L52" s="57">
        <v>1</v>
      </c>
      <c r="M52" s="57">
        <v>5</v>
      </c>
    </row>
    <row r="53" spans="1:13" x14ac:dyDescent="0.2">
      <c r="A53" s="57">
        <v>51</v>
      </c>
      <c r="B53" s="57" t="s">
        <v>327</v>
      </c>
      <c r="C53" s="57">
        <v>1</v>
      </c>
      <c r="D53" s="57">
        <v>5</v>
      </c>
      <c r="E53" s="57">
        <v>3</v>
      </c>
      <c r="F53" s="57">
        <v>5</v>
      </c>
      <c r="G53" s="57">
        <v>1</v>
      </c>
      <c r="H53" s="57">
        <v>2</v>
      </c>
      <c r="I53" s="57">
        <v>1</v>
      </c>
      <c r="J53" s="57">
        <v>5</v>
      </c>
      <c r="K53" s="57">
        <v>2</v>
      </c>
      <c r="L53" s="57">
        <v>1</v>
      </c>
      <c r="M53" s="57">
        <v>5</v>
      </c>
    </row>
    <row r="54" spans="1:13" x14ac:dyDescent="0.2">
      <c r="A54" s="57">
        <v>52</v>
      </c>
      <c r="B54" s="57" t="s">
        <v>327</v>
      </c>
      <c r="C54" s="57">
        <v>5</v>
      </c>
      <c r="D54" s="57">
        <v>5</v>
      </c>
      <c r="E54" s="57">
        <v>2</v>
      </c>
      <c r="F54" s="57">
        <v>5</v>
      </c>
      <c r="G54" s="57">
        <v>4</v>
      </c>
      <c r="H54" s="57">
        <v>3</v>
      </c>
      <c r="I54" s="57">
        <v>3</v>
      </c>
      <c r="J54" s="57">
        <v>5</v>
      </c>
      <c r="K54" s="57">
        <v>2</v>
      </c>
      <c r="L54" s="57">
        <v>1</v>
      </c>
      <c r="M54" s="57">
        <v>2</v>
      </c>
    </row>
    <row r="55" spans="1:13" x14ac:dyDescent="0.2">
      <c r="A55" s="57">
        <v>53</v>
      </c>
      <c r="B55" s="57" t="s">
        <v>327</v>
      </c>
      <c r="C55" s="57">
        <v>3</v>
      </c>
      <c r="D55" s="57">
        <v>5</v>
      </c>
      <c r="E55" s="57">
        <v>2</v>
      </c>
      <c r="F55" s="57">
        <v>5</v>
      </c>
      <c r="G55" s="57">
        <v>1</v>
      </c>
      <c r="H55" s="57">
        <v>3</v>
      </c>
      <c r="I55" s="57">
        <v>1</v>
      </c>
      <c r="J55" s="57">
        <v>5</v>
      </c>
      <c r="K55" s="57">
        <v>2</v>
      </c>
      <c r="L55" s="57">
        <v>1</v>
      </c>
      <c r="M55" s="57">
        <v>3</v>
      </c>
    </row>
    <row r="56" spans="1:13" x14ac:dyDescent="0.2">
      <c r="A56" s="57">
        <v>54</v>
      </c>
      <c r="B56" s="57" t="s">
        <v>327</v>
      </c>
      <c r="C56" s="57">
        <v>4</v>
      </c>
      <c r="D56" s="57">
        <v>5</v>
      </c>
      <c r="E56" s="57">
        <v>5</v>
      </c>
      <c r="F56" s="57">
        <v>1</v>
      </c>
      <c r="G56" s="57">
        <v>1</v>
      </c>
      <c r="H56" s="57">
        <v>2</v>
      </c>
      <c r="I56" s="57">
        <v>1</v>
      </c>
      <c r="J56" s="57">
        <v>5</v>
      </c>
      <c r="K56" s="57">
        <v>2</v>
      </c>
      <c r="L56" s="57">
        <v>5</v>
      </c>
      <c r="M56" s="57">
        <v>1</v>
      </c>
    </row>
    <row r="57" spans="1:13" x14ac:dyDescent="0.2">
      <c r="A57" s="57">
        <v>55</v>
      </c>
      <c r="B57" s="57" t="s">
        <v>327</v>
      </c>
      <c r="C57" s="57">
        <v>5</v>
      </c>
      <c r="D57" s="57">
        <v>5</v>
      </c>
      <c r="E57" s="57">
        <v>2</v>
      </c>
      <c r="F57" s="57">
        <v>1</v>
      </c>
      <c r="G57" s="57">
        <v>5</v>
      </c>
      <c r="H57" s="57">
        <v>1</v>
      </c>
      <c r="I57" s="57">
        <v>1</v>
      </c>
      <c r="J57" s="57">
        <v>5</v>
      </c>
      <c r="K57" s="57">
        <v>2</v>
      </c>
      <c r="L57" s="57">
        <v>1</v>
      </c>
      <c r="M57" s="57">
        <v>5</v>
      </c>
    </row>
    <row r="58" spans="1:13" x14ac:dyDescent="0.2">
      <c r="A58" s="57">
        <v>56</v>
      </c>
      <c r="B58" s="57" t="s">
        <v>327</v>
      </c>
      <c r="C58" s="57">
        <v>5</v>
      </c>
      <c r="D58" s="57">
        <v>1</v>
      </c>
      <c r="E58" s="57">
        <v>5</v>
      </c>
      <c r="F58" s="57">
        <v>5</v>
      </c>
      <c r="G58" s="57">
        <v>1</v>
      </c>
      <c r="H58" s="57">
        <v>3</v>
      </c>
      <c r="I58" s="57">
        <v>4</v>
      </c>
      <c r="J58" s="57">
        <v>5</v>
      </c>
      <c r="K58" s="57">
        <v>2</v>
      </c>
      <c r="L58" s="57">
        <v>1</v>
      </c>
      <c r="M58" s="57">
        <v>5</v>
      </c>
    </row>
    <row r="59" spans="1:13" x14ac:dyDescent="0.2">
      <c r="A59" s="57">
        <v>57</v>
      </c>
      <c r="B59" s="57" t="s">
        <v>327</v>
      </c>
      <c r="C59" s="57">
        <v>4</v>
      </c>
      <c r="D59" s="57">
        <v>5</v>
      </c>
      <c r="E59" s="57">
        <v>5</v>
      </c>
      <c r="F59" s="57">
        <v>1</v>
      </c>
      <c r="G59" s="57">
        <v>5</v>
      </c>
      <c r="H59" s="57">
        <v>3</v>
      </c>
      <c r="I59" s="57">
        <v>3</v>
      </c>
      <c r="J59" s="57">
        <v>5</v>
      </c>
      <c r="K59" s="57">
        <v>4</v>
      </c>
      <c r="L59" s="57">
        <v>5</v>
      </c>
      <c r="M59" s="57">
        <v>1</v>
      </c>
    </row>
    <row r="60" spans="1:13" x14ac:dyDescent="0.2">
      <c r="A60" s="57">
        <v>58</v>
      </c>
      <c r="B60" s="57" t="s">
        <v>327</v>
      </c>
      <c r="C60" s="57">
        <v>5</v>
      </c>
      <c r="D60" s="57">
        <v>5</v>
      </c>
      <c r="E60" s="57">
        <v>2</v>
      </c>
      <c r="F60" s="57">
        <v>1</v>
      </c>
      <c r="G60" s="57">
        <v>3</v>
      </c>
      <c r="H60" s="57">
        <v>2</v>
      </c>
      <c r="I60" s="57">
        <v>3</v>
      </c>
      <c r="J60" s="57">
        <v>5</v>
      </c>
      <c r="K60" s="57">
        <v>4</v>
      </c>
      <c r="L60" s="57">
        <v>1</v>
      </c>
      <c r="M60" s="57">
        <v>1</v>
      </c>
    </row>
    <row r="61" spans="1:13" x14ac:dyDescent="0.2">
      <c r="A61" s="57">
        <v>59</v>
      </c>
      <c r="B61" s="57" t="s">
        <v>327</v>
      </c>
      <c r="C61" s="57">
        <v>2</v>
      </c>
      <c r="D61" s="57">
        <v>5</v>
      </c>
      <c r="E61" s="57">
        <v>2</v>
      </c>
      <c r="F61" s="57">
        <v>1</v>
      </c>
      <c r="G61" s="57">
        <v>3</v>
      </c>
      <c r="H61" s="57">
        <v>3</v>
      </c>
      <c r="I61" s="57">
        <v>1</v>
      </c>
      <c r="J61" s="57">
        <v>5</v>
      </c>
      <c r="K61" s="57">
        <v>2</v>
      </c>
      <c r="L61" s="57">
        <v>1</v>
      </c>
      <c r="M61" s="57">
        <v>1</v>
      </c>
    </row>
    <row r="62" spans="1:13" x14ac:dyDescent="0.2">
      <c r="A62" s="57">
        <v>60</v>
      </c>
      <c r="B62" s="57" t="s">
        <v>327</v>
      </c>
      <c r="C62" s="57">
        <v>2</v>
      </c>
      <c r="D62" s="57">
        <v>5</v>
      </c>
      <c r="E62" s="57">
        <v>5</v>
      </c>
      <c r="F62" s="57">
        <v>1</v>
      </c>
      <c r="G62" s="57">
        <v>4</v>
      </c>
      <c r="H62" s="57">
        <v>2</v>
      </c>
      <c r="I62" s="57">
        <v>5</v>
      </c>
      <c r="J62" s="57">
        <v>5</v>
      </c>
      <c r="K62" s="57">
        <v>2</v>
      </c>
      <c r="L62" s="57">
        <v>5</v>
      </c>
      <c r="M62" s="57">
        <v>1</v>
      </c>
    </row>
    <row r="63" spans="1:13" x14ac:dyDescent="0.2">
      <c r="A63" s="57"/>
      <c r="B63" s="57"/>
      <c r="C63" s="57"/>
      <c r="D63" s="57"/>
      <c r="E63" s="57"/>
      <c r="F63" s="57"/>
      <c r="G63" s="57"/>
      <c r="H63" s="57"/>
      <c r="I63" s="57"/>
      <c r="J63" s="57"/>
      <c r="K63" s="57"/>
      <c r="L63" s="57"/>
      <c r="M63" s="57"/>
    </row>
    <row r="64" spans="1:13" x14ac:dyDescent="0.2">
      <c r="A64" s="57"/>
      <c r="B64" s="57"/>
      <c r="C64" s="57"/>
      <c r="D64" s="57"/>
      <c r="E64" s="57"/>
      <c r="F64" s="57"/>
      <c r="G64" s="57"/>
      <c r="H64" s="57"/>
      <c r="I64" s="57"/>
      <c r="J64" s="57"/>
      <c r="K64" s="57"/>
      <c r="L64" s="57"/>
      <c r="M64" s="57"/>
    </row>
    <row r="65" spans="1:30" x14ac:dyDescent="0.2">
      <c r="A65" s="56" t="s">
        <v>412</v>
      </c>
      <c r="B65" s="56"/>
      <c r="C65" s="56" t="s">
        <v>1869</v>
      </c>
      <c r="D65" s="56"/>
      <c r="E65" s="57"/>
      <c r="F65" s="57"/>
      <c r="G65" s="57"/>
      <c r="H65" s="57"/>
      <c r="I65" s="57"/>
      <c r="J65" s="57"/>
      <c r="K65" s="57"/>
      <c r="L65" s="57"/>
      <c r="M65" s="57"/>
    </row>
    <row r="66" spans="1:30" x14ac:dyDescent="0.2">
      <c r="A66" s="58" t="s">
        <v>1866</v>
      </c>
      <c r="B66" s="58" t="s">
        <v>1867</v>
      </c>
      <c r="C66" s="58" t="s">
        <v>655</v>
      </c>
      <c r="D66" s="58" t="s">
        <v>658</v>
      </c>
      <c r="E66" s="58" t="s">
        <v>659</v>
      </c>
      <c r="F66" s="58" t="s">
        <v>660</v>
      </c>
      <c r="G66" s="58" t="s">
        <v>577</v>
      </c>
      <c r="H66" s="58" t="s">
        <v>578</v>
      </c>
      <c r="I66" s="58" t="s">
        <v>579</v>
      </c>
      <c r="J66" s="58" t="s">
        <v>580</v>
      </c>
      <c r="K66" s="58" t="s">
        <v>581</v>
      </c>
      <c r="L66" s="58" t="s">
        <v>582</v>
      </c>
      <c r="M66" s="58" t="s">
        <v>583</v>
      </c>
    </row>
    <row r="67" spans="1:30" x14ac:dyDescent="0.2">
      <c r="A67" s="57">
        <v>61</v>
      </c>
      <c r="B67" s="57" t="s">
        <v>343</v>
      </c>
      <c r="C67" s="57">
        <v>1</v>
      </c>
      <c r="D67" s="57">
        <v>1</v>
      </c>
      <c r="E67" s="57">
        <v>5</v>
      </c>
      <c r="F67" s="57">
        <v>3</v>
      </c>
      <c r="G67" s="57">
        <v>5</v>
      </c>
      <c r="H67" s="57">
        <v>5</v>
      </c>
      <c r="I67" s="57">
        <v>1</v>
      </c>
      <c r="J67" s="57">
        <v>5</v>
      </c>
      <c r="K67" s="57">
        <v>1</v>
      </c>
      <c r="L67" s="57">
        <v>2</v>
      </c>
      <c r="M67" s="57">
        <v>5</v>
      </c>
    </row>
    <row r="68" spans="1:30" x14ac:dyDescent="0.2">
      <c r="A68" s="57">
        <v>62</v>
      </c>
      <c r="B68" s="57" t="s">
        <v>343</v>
      </c>
      <c r="C68" s="57">
        <v>5</v>
      </c>
      <c r="D68" s="57">
        <v>5</v>
      </c>
      <c r="E68" s="57">
        <v>5</v>
      </c>
      <c r="F68" s="57">
        <v>5</v>
      </c>
      <c r="G68" s="57">
        <v>5</v>
      </c>
      <c r="H68" s="57">
        <v>3</v>
      </c>
      <c r="I68" s="57">
        <v>5</v>
      </c>
      <c r="J68" s="57">
        <v>5</v>
      </c>
      <c r="K68" s="57">
        <v>5</v>
      </c>
      <c r="L68" s="57">
        <v>3</v>
      </c>
      <c r="M68" s="57">
        <v>3</v>
      </c>
    </row>
    <row r="69" spans="1:30" x14ac:dyDescent="0.2">
      <c r="A69" s="57">
        <v>63</v>
      </c>
      <c r="B69" s="57" t="s">
        <v>343</v>
      </c>
      <c r="C69" s="57">
        <v>1</v>
      </c>
      <c r="D69" s="57">
        <v>5</v>
      </c>
      <c r="E69" s="57">
        <v>5</v>
      </c>
      <c r="F69" s="57">
        <v>3</v>
      </c>
      <c r="G69" s="57">
        <v>5</v>
      </c>
      <c r="H69" s="57">
        <v>5</v>
      </c>
      <c r="I69" s="57">
        <v>1</v>
      </c>
      <c r="J69" s="57">
        <v>5</v>
      </c>
      <c r="K69" s="57">
        <v>3</v>
      </c>
      <c r="L69" s="57">
        <v>1</v>
      </c>
      <c r="M69" s="57">
        <v>5</v>
      </c>
    </row>
    <row r="70" spans="1:30" x14ac:dyDescent="0.2">
      <c r="A70" s="57">
        <v>64</v>
      </c>
      <c r="B70" s="57" t="s">
        <v>343</v>
      </c>
      <c r="C70" s="57">
        <v>1</v>
      </c>
      <c r="D70" s="57">
        <v>1</v>
      </c>
      <c r="E70" s="57">
        <v>5</v>
      </c>
      <c r="F70" s="57">
        <v>5</v>
      </c>
      <c r="G70" s="57">
        <v>5</v>
      </c>
      <c r="H70" s="57">
        <v>5</v>
      </c>
      <c r="I70" s="57">
        <v>5</v>
      </c>
      <c r="J70" s="57">
        <v>5</v>
      </c>
      <c r="K70" s="57">
        <v>5</v>
      </c>
      <c r="L70" s="57">
        <v>1</v>
      </c>
      <c r="M70" s="57">
        <v>2</v>
      </c>
    </row>
    <row r="71" spans="1:30" x14ac:dyDescent="0.2">
      <c r="A71" s="57">
        <v>65</v>
      </c>
      <c r="B71" s="57" t="s">
        <v>343</v>
      </c>
      <c r="C71" s="57">
        <v>4</v>
      </c>
      <c r="D71" s="57">
        <v>4</v>
      </c>
      <c r="E71" s="57">
        <v>5</v>
      </c>
      <c r="F71" s="57">
        <v>2</v>
      </c>
      <c r="G71" s="57">
        <v>5</v>
      </c>
      <c r="H71" s="57">
        <v>5</v>
      </c>
      <c r="I71" s="57">
        <v>5</v>
      </c>
      <c r="J71" s="57">
        <v>5</v>
      </c>
      <c r="K71" s="57">
        <v>3</v>
      </c>
      <c r="L71" s="57">
        <v>2</v>
      </c>
      <c r="M71" s="57">
        <v>5</v>
      </c>
    </row>
    <row r="72" spans="1:30" x14ac:dyDescent="0.2">
      <c r="A72" s="57">
        <v>66</v>
      </c>
      <c r="B72" s="57" t="s">
        <v>343</v>
      </c>
      <c r="C72" s="57">
        <v>5</v>
      </c>
      <c r="D72" s="57">
        <v>4</v>
      </c>
      <c r="E72" s="57">
        <v>5</v>
      </c>
      <c r="F72" s="57">
        <v>2</v>
      </c>
      <c r="G72" s="57">
        <v>5</v>
      </c>
      <c r="H72" s="57">
        <v>3</v>
      </c>
      <c r="I72" s="57">
        <v>5</v>
      </c>
      <c r="J72" s="57">
        <v>2</v>
      </c>
      <c r="K72" s="57">
        <v>2</v>
      </c>
      <c r="L72" s="57">
        <v>1</v>
      </c>
      <c r="M72" s="57">
        <v>3</v>
      </c>
    </row>
    <row r="73" spans="1:30" x14ac:dyDescent="0.2">
      <c r="A73" s="57">
        <v>67</v>
      </c>
      <c r="B73" s="57" t="s">
        <v>343</v>
      </c>
      <c r="C73" s="57">
        <v>1</v>
      </c>
      <c r="D73" s="57">
        <v>2</v>
      </c>
      <c r="E73" s="57">
        <v>5</v>
      </c>
      <c r="F73" s="57">
        <v>5</v>
      </c>
      <c r="G73" s="57">
        <v>5</v>
      </c>
      <c r="H73" s="57">
        <v>5</v>
      </c>
      <c r="I73" s="57">
        <v>5</v>
      </c>
      <c r="J73" s="57">
        <v>5</v>
      </c>
      <c r="K73" s="57">
        <v>5</v>
      </c>
      <c r="L73" s="57">
        <v>5</v>
      </c>
      <c r="M73" s="57">
        <v>5</v>
      </c>
    </row>
    <row r="74" spans="1:30" x14ac:dyDescent="0.2">
      <c r="A74" s="57">
        <v>68</v>
      </c>
      <c r="B74" s="57" t="s">
        <v>977</v>
      </c>
      <c r="C74" s="57">
        <v>5</v>
      </c>
      <c r="D74" s="57">
        <v>4</v>
      </c>
      <c r="E74" s="57">
        <v>5</v>
      </c>
      <c r="F74" s="57">
        <v>5</v>
      </c>
      <c r="G74" s="57">
        <v>5</v>
      </c>
      <c r="H74" s="57">
        <v>5</v>
      </c>
      <c r="I74" s="57">
        <v>5</v>
      </c>
      <c r="J74" s="57">
        <v>5</v>
      </c>
      <c r="K74" s="57">
        <v>5</v>
      </c>
      <c r="L74" s="57">
        <v>5</v>
      </c>
      <c r="M74" s="57">
        <v>5</v>
      </c>
    </row>
    <row r="75" spans="1:30" x14ac:dyDescent="0.2">
      <c r="A75" s="57">
        <v>69</v>
      </c>
      <c r="B75" s="57" t="s">
        <v>343</v>
      </c>
      <c r="C75" s="57">
        <v>1</v>
      </c>
      <c r="D75" s="57">
        <v>1</v>
      </c>
      <c r="E75" s="57">
        <v>5</v>
      </c>
      <c r="F75" s="57">
        <v>3</v>
      </c>
      <c r="G75" s="57">
        <v>5</v>
      </c>
      <c r="H75" s="57">
        <v>1</v>
      </c>
      <c r="I75" s="57">
        <v>1</v>
      </c>
      <c r="J75" s="57">
        <v>2</v>
      </c>
      <c r="K75" s="57">
        <v>1</v>
      </c>
      <c r="L75" s="57">
        <v>5</v>
      </c>
      <c r="M75" s="57">
        <v>5</v>
      </c>
    </row>
    <row r="76" spans="1:30" x14ac:dyDescent="0.2">
      <c r="A76" s="57">
        <v>70</v>
      </c>
      <c r="B76" s="57" t="s">
        <v>343</v>
      </c>
      <c r="C76" s="57">
        <v>1</v>
      </c>
      <c r="D76" s="57">
        <v>3</v>
      </c>
      <c r="E76" s="57">
        <v>5</v>
      </c>
      <c r="F76" s="57">
        <v>5</v>
      </c>
      <c r="G76" s="57">
        <v>5</v>
      </c>
      <c r="H76" s="57">
        <v>5</v>
      </c>
      <c r="I76" s="57">
        <v>1</v>
      </c>
      <c r="J76" s="57">
        <v>5</v>
      </c>
      <c r="K76" s="57">
        <v>3</v>
      </c>
      <c r="L76" s="57">
        <v>5</v>
      </c>
      <c r="M76" s="57">
        <v>5</v>
      </c>
    </row>
    <row r="77" spans="1:30" x14ac:dyDescent="0.2">
      <c r="A77" s="57">
        <v>71</v>
      </c>
      <c r="B77" s="57" t="s">
        <v>343</v>
      </c>
      <c r="C77" s="57">
        <v>1</v>
      </c>
      <c r="D77" s="57">
        <v>2</v>
      </c>
      <c r="E77" s="57">
        <v>5</v>
      </c>
      <c r="F77" s="57">
        <v>5</v>
      </c>
      <c r="G77" s="57">
        <v>5</v>
      </c>
      <c r="H77" s="57">
        <v>2</v>
      </c>
      <c r="I77" s="57">
        <v>1</v>
      </c>
      <c r="J77" s="57">
        <v>5</v>
      </c>
      <c r="K77" s="57">
        <v>5</v>
      </c>
      <c r="L77" s="57">
        <v>5</v>
      </c>
      <c r="M77" s="57">
        <v>3</v>
      </c>
    </row>
    <row r="78" spans="1:30" x14ac:dyDescent="0.2">
      <c r="A78" s="57">
        <v>72</v>
      </c>
      <c r="B78" s="57" t="s">
        <v>343</v>
      </c>
      <c r="C78" s="57">
        <v>5</v>
      </c>
      <c r="D78" s="57">
        <v>3</v>
      </c>
      <c r="E78" s="57">
        <v>5</v>
      </c>
      <c r="F78" s="57">
        <v>5</v>
      </c>
      <c r="G78" s="57">
        <v>5</v>
      </c>
      <c r="H78" s="57">
        <v>5</v>
      </c>
      <c r="I78" s="57">
        <v>1</v>
      </c>
      <c r="J78" s="57">
        <v>3</v>
      </c>
      <c r="K78" s="57">
        <v>5</v>
      </c>
      <c r="L78" s="57">
        <v>5</v>
      </c>
      <c r="M78" s="57">
        <v>1</v>
      </c>
    </row>
    <row r="79" spans="1:30" x14ac:dyDescent="0.2">
      <c r="A79" s="57">
        <v>73</v>
      </c>
      <c r="B79" s="57" t="s">
        <v>343</v>
      </c>
      <c r="C79" s="57">
        <v>1</v>
      </c>
      <c r="D79" s="57">
        <v>5</v>
      </c>
      <c r="E79" s="57">
        <v>5</v>
      </c>
      <c r="F79" s="57">
        <v>5</v>
      </c>
      <c r="G79" s="57">
        <v>5</v>
      </c>
      <c r="H79" s="57">
        <v>5</v>
      </c>
      <c r="I79" s="57">
        <v>5</v>
      </c>
      <c r="J79" s="57">
        <v>5</v>
      </c>
      <c r="K79" s="57">
        <v>5</v>
      </c>
      <c r="L79" s="57">
        <v>3</v>
      </c>
      <c r="M79" s="57">
        <v>5</v>
      </c>
      <c r="O79" t="s">
        <v>1879</v>
      </c>
      <c r="AC79" t="s">
        <v>1879</v>
      </c>
    </row>
    <row r="80" spans="1:30" x14ac:dyDescent="0.2">
      <c r="A80" s="57">
        <v>74</v>
      </c>
      <c r="B80" s="57" t="s">
        <v>343</v>
      </c>
      <c r="C80" s="57">
        <v>1</v>
      </c>
      <c r="D80" s="57">
        <v>1</v>
      </c>
      <c r="E80" s="57">
        <v>1</v>
      </c>
      <c r="F80" s="57">
        <v>3</v>
      </c>
      <c r="G80" s="57">
        <v>1</v>
      </c>
      <c r="H80" s="57">
        <v>5</v>
      </c>
      <c r="I80" s="57">
        <v>5</v>
      </c>
      <c r="J80" s="57">
        <v>5</v>
      </c>
      <c r="K80" s="57">
        <v>5</v>
      </c>
      <c r="L80" s="57">
        <v>1</v>
      </c>
      <c r="M80" s="57">
        <v>5</v>
      </c>
      <c r="O80" s="49" t="s">
        <v>1885</v>
      </c>
      <c r="P80" s="49" t="s">
        <v>1886</v>
      </c>
      <c r="AC80" s="49" t="s">
        <v>1885</v>
      </c>
      <c r="AD80" s="49" t="s">
        <v>1886</v>
      </c>
    </row>
    <row r="81" spans="1:41" x14ac:dyDescent="0.2">
      <c r="A81" s="57">
        <v>75</v>
      </c>
      <c r="B81" s="57" t="s">
        <v>343</v>
      </c>
      <c r="C81" s="57">
        <v>1</v>
      </c>
      <c r="D81" s="57">
        <v>5</v>
      </c>
      <c r="E81" s="57">
        <v>1</v>
      </c>
      <c r="F81" s="57">
        <v>5</v>
      </c>
      <c r="G81" s="57">
        <v>5</v>
      </c>
      <c r="H81" s="57">
        <v>3</v>
      </c>
      <c r="I81" s="57">
        <v>1</v>
      </c>
      <c r="J81" s="57">
        <v>5</v>
      </c>
      <c r="K81" s="57">
        <v>5</v>
      </c>
      <c r="L81" s="57">
        <v>1</v>
      </c>
      <c r="M81" s="57">
        <v>5</v>
      </c>
      <c r="O81" s="57">
        <v>2.12</v>
      </c>
      <c r="P81" s="61" t="s">
        <v>583</v>
      </c>
      <c r="Q81" s="107" t="s">
        <v>614</v>
      </c>
      <c r="R81" s="107"/>
      <c r="S81" s="107"/>
      <c r="T81" s="107"/>
      <c r="U81" s="107"/>
      <c r="V81" s="107"/>
      <c r="W81" s="107"/>
      <c r="X81" s="107"/>
      <c r="Y81" s="107"/>
      <c r="Z81" s="107"/>
      <c r="AA81" s="107"/>
      <c r="AD81" t="s">
        <v>1889</v>
      </c>
      <c r="AE81" t="s">
        <v>593</v>
      </c>
    </row>
    <row r="82" spans="1:41" x14ac:dyDescent="0.2">
      <c r="A82" s="57">
        <v>76</v>
      </c>
      <c r="B82" s="57" t="s">
        <v>343</v>
      </c>
      <c r="C82" s="57">
        <v>5</v>
      </c>
      <c r="D82" s="57">
        <v>3</v>
      </c>
      <c r="E82" s="57">
        <v>5</v>
      </c>
      <c r="F82" s="57">
        <v>3</v>
      </c>
      <c r="G82" s="57">
        <v>5</v>
      </c>
      <c r="H82" s="57">
        <v>4</v>
      </c>
      <c r="I82" s="57">
        <v>1</v>
      </c>
      <c r="J82" s="57">
        <v>5</v>
      </c>
      <c r="K82" s="57">
        <v>2</v>
      </c>
      <c r="L82" s="57">
        <v>3</v>
      </c>
      <c r="M82" s="57">
        <v>5</v>
      </c>
      <c r="Q82" s="104" t="s">
        <v>1882</v>
      </c>
      <c r="R82" s="104"/>
      <c r="S82" s="104"/>
      <c r="T82" s="104"/>
      <c r="U82" s="104"/>
      <c r="V82" s="104"/>
      <c r="W82" s="104"/>
      <c r="X82" s="104"/>
      <c r="Y82" s="104"/>
      <c r="Z82" s="104"/>
      <c r="AA82" s="104"/>
      <c r="AE82" s="104" t="s">
        <v>1882</v>
      </c>
      <c r="AF82" s="104"/>
      <c r="AG82" s="104"/>
      <c r="AH82" s="104"/>
      <c r="AI82" s="104"/>
      <c r="AJ82" s="104"/>
      <c r="AK82" s="104"/>
      <c r="AL82" s="104"/>
      <c r="AM82" s="104"/>
      <c r="AN82" s="104"/>
      <c r="AO82" s="104"/>
    </row>
    <row r="83" spans="1:41" x14ac:dyDescent="0.2">
      <c r="A83" s="57">
        <v>77</v>
      </c>
      <c r="B83" s="57" t="s">
        <v>343</v>
      </c>
      <c r="C83" s="57">
        <v>1</v>
      </c>
      <c r="D83" s="57">
        <v>5</v>
      </c>
      <c r="E83" s="57">
        <v>5</v>
      </c>
      <c r="F83" s="57">
        <v>3</v>
      </c>
      <c r="G83" s="57">
        <v>5</v>
      </c>
      <c r="H83" s="57">
        <v>5</v>
      </c>
      <c r="I83" s="57">
        <v>5</v>
      </c>
      <c r="J83" s="57">
        <v>5</v>
      </c>
      <c r="K83" s="57">
        <v>2</v>
      </c>
      <c r="L83" s="57">
        <v>1</v>
      </c>
      <c r="M83" s="57">
        <v>3</v>
      </c>
      <c r="Q83" s="104"/>
      <c r="R83" s="104"/>
      <c r="S83" s="104"/>
      <c r="T83" s="104"/>
      <c r="U83" s="104"/>
      <c r="V83" s="104"/>
      <c r="W83" s="104"/>
      <c r="X83" s="104"/>
      <c r="Y83" s="104"/>
      <c r="Z83" s="104"/>
      <c r="AA83" s="104"/>
      <c r="AE83" s="104"/>
      <c r="AF83" s="104"/>
      <c r="AG83" s="104"/>
      <c r="AH83" s="104"/>
      <c r="AI83" s="104"/>
      <c r="AJ83" s="104"/>
      <c r="AK83" s="104"/>
      <c r="AL83" s="104"/>
      <c r="AM83" s="104"/>
      <c r="AN83" s="104"/>
      <c r="AO83" s="104"/>
    </row>
    <row r="84" spans="1:41" x14ac:dyDescent="0.2">
      <c r="A84" s="57">
        <v>78</v>
      </c>
      <c r="B84" s="57" t="s">
        <v>343</v>
      </c>
      <c r="C84" s="57">
        <v>1</v>
      </c>
      <c r="D84" s="57">
        <v>4</v>
      </c>
      <c r="E84" s="57">
        <v>5</v>
      </c>
      <c r="F84" s="57">
        <v>3</v>
      </c>
      <c r="G84" s="57">
        <v>5</v>
      </c>
      <c r="H84" s="57">
        <v>5</v>
      </c>
      <c r="I84" s="57">
        <v>5</v>
      </c>
      <c r="J84" s="57">
        <v>5</v>
      </c>
      <c r="K84" s="57">
        <v>3</v>
      </c>
      <c r="L84" s="57">
        <v>3</v>
      </c>
      <c r="M84" s="57">
        <v>5</v>
      </c>
      <c r="O84" s="106">
        <v>2.17</v>
      </c>
      <c r="P84" s="109" t="s">
        <v>1880</v>
      </c>
      <c r="Q84" s="108" t="s">
        <v>610</v>
      </c>
      <c r="R84" s="108"/>
      <c r="S84" s="108"/>
      <c r="T84" s="108"/>
      <c r="U84" s="108"/>
      <c r="V84" s="108"/>
      <c r="W84" s="108"/>
      <c r="X84" s="108"/>
      <c r="Y84" s="108"/>
      <c r="Z84" s="108"/>
      <c r="AA84" s="108"/>
      <c r="AD84" t="s">
        <v>1888</v>
      </c>
      <c r="AE84" t="s">
        <v>597</v>
      </c>
    </row>
    <row r="85" spans="1:41" x14ac:dyDescent="0.2">
      <c r="A85" s="57">
        <v>79</v>
      </c>
      <c r="B85" s="57" t="s">
        <v>343</v>
      </c>
      <c r="C85" s="57">
        <v>1</v>
      </c>
      <c r="D85" s="57">
        <v>4</v>
      </c>
      <c r="E85" s="57">
        <v>5</v>
      </c>
      <c r="F85" s="57">
        <v>3</v>
      </c>
      <c r="G85" s="57">
        <v>5</v>
      </c>
      <c r="H85" s="57">
        <v>2</v>
      </c>
      <c r="I85" s="57">
        <v>5</v>
      </c>
      <c r="J85" s="57">
        <v>5</v>
      </c>
      <c r="K85" s="57">
        <v>3</v>
      </c>
      <c r="L85" s="57">
        <v>3</v>
      </c>
      <c r="M85" s="57">
        <v>5</v>
      </c>
      <c r="O85" s="106"/>
      <c r="P85" s="109"/>
      <c r="Q85" s="108"/>
      <c r="R85" s="108"/>
      <c r="S85" s="108"/>
      <c r="T85" s="108"/>
      <c r="U85" s="108"/>
      <c r="V85" s="108"/>
      <c r="W85" s="108"/>
      <c r="X85" s="108"/>
      <c r="Y85" s="108"/>
      <c r="Z85" s="108"/>
      <c r="AA85" s="108"/>
      <c r="AD85" t="s">
        <v>1884</v>
      </c>
      <c r="AE85" t="s">
        <v>607</v>
      </c>
    </row>
    <row r="86" spans="1:41" x14ac:dyDescent="0.2">
      <c r="A86" s="57">
        <v>80</v>
      </c>
      <c r="B86" s="57" t="s">
        <v>343</v>
      </c>
      <c r="C86" s="57">
        <v>1</v>
      </c>
      <c r="D86" s="57">
        <v>5</v>
      </c>
      <c r="E86" s="57">
        <v>5</v>
      </c>
      <c r="F86" s="57">
        <v>5</v>
      </c>
      <c r="G86" s="57">
        <v>5</v>
      </c>
      <c r="H86" s="57">
        <v>3</v>
      </c>
      <c r="I86" s="57">
        <v>5</v>
      </c>
      <c r="J86" s="57">
        <v>5</v>
      </c>
      <c r="K86" s="57">
        <v>5</v>
      </c>
      <c r="L86" s="57">
        <v>5</v>
      </c>
      <c r="M86" s="57">
        <v>5</v>
      </c>
      <c r="Q86" s="104" t="s">
        <v>1887</v>
      </c>
      <c r="R86" s="104"/>
      <c r="S86" s="104"/>
      <c r="T86" s="104"/>
      <c r="U86" s="104"/>
      <c r="V86" s="104"/>
      <c r="W86" s="104"/>
      <c r="X86" s="104"/>
      <c r="Y86" s="104"/>
      <c r="Z86" s="104"/>
      <c r="AA86" s="104"/>
      <c r="AE86" s="105" t="s">
        <v>1890</v>
      </c>
      <c r="AF86" s="105"/>
      <c r="AG86" s="105"/>
      <c r="AH86" s="105"/>
      <c r="AI86" s="105"/>
      <c r="AJ86" s="105"/>
      <c r="AK86" s="105"/>
      <c r="AL86" s="105"/>
      <c r="AM86" s="105"/>
      <c r="AN86" s="105"/>
      <c r="AO86" s="105"/>
    </row>
    <row r="87" spans="1:41" x14ac:dyDescent="0.2">
      <c r="A87" s="57">
        <v>81</v>
      </c>
      <c r="B87" s="57" t="s">
        <v>278</v>
      </c>
      <c r="C87" s="57">
        <v>1</v>
      </c>
      <c r="D87" s="57">
        <v>2</v>
      </c>
      <c r="E87" s="57">
        <v>1</v>
      </c>
      <c r="F87" s="57">
        <v>5</v>
      </c>
      <c r="G87" s="57">
        <v>2</v>
      </c>
      <c r="H87" s="57">
        <v>4</v>
      </c>
      <c r="I87" s="57">
        <v>1</v>
      </c>
      <c r="J87" s="57">
        <v>4</v>
      </c>
      <c r="K87" s="57">
        <v>5</v>
      </c>
      <c r="L87" s="57">
        <v>5</v>
      </c>
      <c r="M87" s="57">
        <v>5</v>
      </c>
      <c r="Q87" s="104"/>
      <c r="R87" s="104"/>
      <c r="S87" s="104"/>
      <c r="T87" s="104"/>
      <c r="U87" s="104"/>
      <c r="V87" s="104"/>
      <c r="W87" s="104"/>
      <c r="X87" s="104"/>
      <c r="Y87" s="104"/>
      <c r="Z87" s="104"/>
      <c r="AA87" s="104"/>
    </row>
    <row r="88" spans="1:41" x14ac:dyDescent="0.2">
      <c r="A88" s="57">
        <v>82</v>
      </c>
      <c r="B88" s="57" t="s">
        <v>278</v>
      </c>
      <c r="C88" s="57">
        <v>5</v>
      </c>
      <c r="D88" s="57">
        <v>5</v>
      </c>
      <c r="E88" s="57">
        <v>5</v>
      </c>
      <c r="F88" s="57">
        <v>5</v>
      </c>
      <c r="G88" s="57">
        <v>2</v>
      </c>
      <c r="H88" s="57">
        <v>5</v>
      </c>
      <c r="I88" s="57">
        <v>1</v>
      </c>
      <c r="J88" s="57">
        <v>2</v>
      </c>
      <c r="K88" s="57">
        <v>5</v>
      </c>
      <c r="L88" s="57">
        <v>5</v>
      </c>
      <c r="M88" s="57">
        <v>5</v>
      </c>
      <c r="O88" s="57">
        <v>2.7</v>
      </c>
      <c r="P88" s="61" t="s">
        <v>1884</v>
      </c>
      <c r="Q88" s="107" t="s">
        <v>606</v>
      </c>
      <c r="R88" s="107"/>
      <c r="S88" s="107"/>
      <c r="T88" s="107"/>
      <c r="U88" s="107"/>
      <c r="V88" s="107"/>
      <c r="W88" s="107"/>
      <c r="X88" s="107"/>
      <c r="Y88" s="107"/>
      <c r="Z88" s="107"/>
      <c r="AA88" s="107"/>
    </row>
    <row r="89" spans="1:41" x14ac:dyDescent="0.2">
      <c r="A89" s="57">
        <v>83</v>
      </c>
      <c r="B89" s="57" t="s">
        <v>278</v>
      </c>
      <c r="C89" s="57">
        <v>4</v>
      </c>
      <c r="D89" s="57">
        <v>2</v>
      </c>
      <c r="E89" s="57">
        <v>5</v>
      </c>
      <c r="F89" s="57">
        <v>5</v>
      </c>
      <c r="G89" s="57">
        <v>5</v>
      </c>
      <c r="H89" s="57">
        <v>5</v>
      </c>
      <c r="I89" s="57">
        <v>4</v>
      </c>
      <c r="J89" s="57">
        <v>5</v>
      </c>
      <c r="K89" s="57">
        <v>1</v>
      </c>
      <c r="L89" s="57">
        <v>2</v>
      </c>
      <c r="M89" s="57">
        <v>5</v>
      </c>
      <c r="O89" s="57">
        <v>2.85</v>
      </c>
      <c r="P89" s="61" t="s">
        <v>1883</v>
      </c>
      <c r="Q89" s="107" t="s">
        <v>604</v>
      </c>
      <c r="R89" s="107"/>
      <c r="S89" s="107"/>
      <c r="T89" s="107"/>
      <c r="U89" s="107"/>
      <c r="V89" s="107"/>
      <c r="W89" s="107"/>
      <c r="X89" s="107"/>
      <c r="Y89" s="107"/>
      <c r="Z89" s="107"/>
      <c r="AA89" s="107"/>
    </row>
    <row r="90" spans="1:41" x14ac:dyDescent="0.2">
      <c r="A90" s="57">
        <v>84</v>
      </c>
      <c r="B90" s="57" t="s">
        <v>278</v>
      </c>
      <c r="C90" s="57">
        <v>5</v>
      </c>
      <c r="D90" s="57">
        <v>4</v>
      </c>
      <c r="E90" s="57">
        <v>5</v>
      </c>
      <c r="F90" s="57">
        <v>2</v>
      </c>
      <c r="G90" s="57">
        <v>5</v>
      </c>
      <c r="H90" s="57">
        <v>1</v>
      </c>
      <c r="I90" s="57">
        <v>4</v>
      </c>
      <c r="J90" s="57">
        <v>1</v>
      </c>
      <c r="K90" s="57">
        <v>2</v>
      </c>
      <c r="L90" s="57">
        <v>1</v>
      </c>
      <c r="M90" s="57">
        <v>2</v>
      </c>
      <c r="O90" s="72"/>
      <c r="P90" s="71"/>
      <c r="Q90" s="104" t="s">
        <v>1899</v>
      </c>
      <c r="R90" s="104"/>
      <c r="S90" s="104"/>
      <c r="T90" s="104"/>
      <c r="U90" s="104"/>
      <c r="V90" s="104"/>
      <c r="W90" s="104"/>
      <c r="X90" s="104"/>
      <c r="Y90" s="104"/>
      <c r="Z90" s="104"/>
      <c r="AA90" s="104"/>
    </row>
    <row r="91" spans="1:41" x14ac:dyDescent="0.2">
      <c r="A91" s="57">
        <v>85</v>
      </c>
      <c r="B91" s="57" t="s">
        <v>278</v>
      </c>
      <c r="C91" s="57">
        <v>1</v>
      </c>
      <c r="D91" s="57">
        <v>2</v>
      </c>
      <c r="E91" s="57">
        <v>5</v>
      </c>
      <c r="F91" s="57">
        <v>3</v>
      </c>
      <c r="G91" s="57">
        <v>5</v>
      </c>
      <c r="H91" s="57">
        <v>1</v>
      </c>
      <c r="I91" s="57">
        <v>1</v>
      </c>
      <c r="J91" s="57">
        <v>1</v>
      </c>
      <c r="K91" s="57">
        <v>1</v>
      </c>
      <c r="L91" s="57">
        <v>1</v>
      </c>
      <c r="M91" s="57">
        <v>3</v>
      </c>
      <c r="Q91" s="104"/>
      <c r="R91" s="104"/>
      <c r="S91" s="104"/>
      <c r="T91" s="104"/>
      <c r="U91" s="104"/>
      <c r="V91" s="104"/>
      <c r="W91" s="104"/>
      <c r="X91" s="104"/>
      <c r="Y91" s="104"/>
      <c r="Z91" s="104"/>
      <c r="AA91" s="104"/>
    </row>
    <row r="92" spans="1:41" x14ac:dyDescent="0.2">
      <c r="A92" s="57">
        <v>86</v>
      </c>
      <c r="B92" s="57" t="s">
        <v>278</v>
      </c>
      <c r="C92" s="57">
        <v>5</v>
      </c>
      <c r="D92" s="57">
        <v>2</v>
      </c>
      <c r="E92" s="57">
        <v>5</v>
      </c>
      <c r="F92" s="57">
        <v>5</v>
      </c>
      <c r="G92" s="57">
        <v>5</v>
      </c>
      <c r="H92" s="57">
        <v>5</v>
      </c>
      <c r="I92" s="57">
        <v>1</v>
      </c>
      <c r="J92" s="57">
        <v>5</v>
      </c>
      <c r="K92" s="57">
        <v>5</v>
      </c>
      <c r="L92" s="57">
        <v>5</v>
      </c>
      <c r="M92" s="57">
        <v>2</v>
      </c>
      <c r="O92" t="s">
        <v>1895</v>
      </c>
      <c r="AC92" t="s">
        <v>1894</v>
      </c>
    </row>
    <row r="93" spans="1:41" x14ac:dyDescent="0.2">
      <c r="A93" s="57">
        <v>87</v>
      </c>
      <c r="B93" s="57" t="s">
        <v>278</v>
      </c>
      <c r="C93" s="57">
        <v>1</v>
      </c>
      <c r="D93" s="57">
        <v>1</v>
      </c>
      <c r="E93" s="57">
        <v>5</v>
      </c>
      <c r="F93" s="57">
        <v>3</v>
      </c>
      <c r="G93" s="57">
        <v>5</v>
      </c>
      <c r="H93" s="57">
        <v>5</v>
      </c>
      <c r="I93" s="57">
        <v>1</v>
      </c>
      <c r="J93" s="57">
        <v>5</v>
      </c>
      <c r="K93" s="57">
        <v>3</v>
      </c>
      <c r="L93" s="57">
        <v>5</v>
      </c>
      <c r="M93" s="57">
        <v>1</v>
      </c>
    </row>
    <row r="94" spans="1:41" x14ac:dyDescent="0.2">
      <c r="A94" s="57">
        <v>88</v>
      </c>
      <c r="B94" s="57" t="s">
        <v>278</v>
      </c>
      <c r="C94" s="57">
        <v>1</v>
      </c>
      <c r="D94" s="57">
        <v>2</v>
      </c>
      <c r="E94" s="57">
        <v>1</v>
      </c>
      <c r="F94" s="57">
        <v>3</v>
      </c>
      <c r="G94" s="57">
        <v>5</v>
      </c>
      <c r="H94" s="57">
        <v>5</v>
      </c>
      <c r="I94" s="57">
        <v>5</v>
      </c>
      <c r="J94" s="57">
        <v>5</v>
      </c>
      <c r="K94" s="57">
        <v>5</v>
      </c>
      <c r="L94" s="57">
        <v>5</v>
      </c>
      <c r="M94" s="57">
        <v>5</v>
      </c>
      <c r="P94" t="s">
        <v>1891</v>
      </c>
      <c r="Q94" t="s">
        <v>600</v>
      </c>
      <c r="AD94" t="s">
        <v>1892</v>
      </c>
      <c r="AE94" t="s">
        <v>603</v>
      </c>
    </row>
    <row r="95" spans="1:41" x14ac:dyDescent="0.2">
      <c r="A95" s="57">
        <v>89</v>
      </c>
      <c r="B95" s="57" t="s">
        <v>278</v>
      </c>
      <c r="C95" s="57">
        <v>1</v>
      </c>
      <c r="D95" s="57">
        <v>2</v>
      </c>
      <c r="E95" s="57">
        <v>5</v>
      </c>
      <c r="F95" s="57">
        <v>3</v>
      </c>
      <c r="G95" s="57">
        <v>5</v>
      </c>
      <c r="H95" s="57">
        <v>5</v>
      </c>
      <c r="I95" s="57">
        <v>5</v>
      </c>
      <c r="J95" s="57">
        <v>5</v>
      </c>
      <c r="K95" s="57">
        <v>5</v>
      </c>
      <c r="L95" s="57">
        <v>5</v>
      </c>
      <c r="M95" s="57">
        <v>3</v>
      </c>
      <c r="P95" t="s">
        <v>1892</v>
      </c>
      <c r="Q95" t="s">
        <v>602</v>
      </c>
      <c r="AD95" t="s">
        <v>1883</v>
      </c>
      <c r="AE95" t="s">
        <v>605</v>
      </c>
    </row>
    <row r="96" spans="1:41" x14ac:dyDescent="0.2">
      <c r="A96" s="57">
        <v>90</v>
      </c>
      <c r="B96" s="57" t="s">
        <v>278</v>
      </c>
      <c r="C96" s="57">
        <v>5</v>
      </c>
      <c r="D96" s="57">
        <v>2</v>
      </c>
      <c r="E96" s="57">
        <v>5</v>
      </c>
      <c r="F96" s="57">
        <v>3</v>
      </c>
      <c r="G96" s="57">
        <v>5</v>
      </c>
      <c r="H96" s="57">
        <v>2</v>
      </c>
      <c r="I96" s="57">
        <v>5</v>
      </c>
      <c r="J96" s="57">
        <v>5</v>
      </c>
      <c r="K96" s="57">
        <v>1</v>
      </c>
      <c r="L96" s="57">
        <v>4</v>
      </c>
      <c r="M96" s="57">
        <v>5</v>
      </c>
      <c r="AD96" t="s">
        <v>583</v>
      </c>
      <c r="AE96" t="s">
        <v>615</v>
      </c>
    </row>
    <row r="97" spans="1:40" x14ac:dyDescent="0.2">
      <c r="A97" s="57">
        <v>91</v>
      </c>
      <c r="B97" s="57" t="s">
        <v>278</v>
      </c>
      <c r="C97" s="57">
        <v>1</v>
      </c>
      <c r="D97" s="57">
        <v>4</v>
      </c>
      <c r="E97" s="57">
        <v>5</v>
      </c>
      <c r="F97" s="57">
        <v>5</v>
      </c>
      <c r="G97" s="57">
        <v>5</v>
      </c>
      <c r="H97" s="57">
        <v>2</v>
      </c>
      <c r="I97" s="57">
        <v>5</v>
      </c>
      <c r="J97" s="57">
        <v>5</v>
      </c>
      <c r="K97" s="57">
        <v>5</v>
      </c>
      <c r="L97" s="57">
        <v>5</v>
      </c>
      <c r="M97" s="57">
        <v>5</v>
      </c>
      <c r="O97" t="s">
        <v>1896</v>
      </c>
      <c r="AC97" t="s">
        <v>1893</v>
      </c>
    </row>
    <row r="98" spans="1:40" x14ac:dyDescent="0.2">
      <c r="A98" s="57">
        <v>92</v>
      </c>
      <c r="B98" s="57" t="s">
        <v>278</v>
      </c>
      <c r="C98" s="57">
        <v>1</v>
      </c>
      <c r="D98" s="57">
        <v>2</v>
      </c>
      <c r="E98" s="57">
        <v>1</v>
      </c>
      <c r="F98" s="57">
        <v>5</v>
      </c>
      <c r="G98" s="57">
        <v>5</v>
      </c>
      <c r="H98" s="57">
        <v>5</v>
      </c>
      <c r="I98" s="57">
        <v>5</v>
      </c>
      <c r="J98" s="57">
        <v>5</v>
      </c>
      <c r="K98" s="57">
        <v>4</v>
      </c>
      <c r="L98" s="57">
        <v>5</v>
      </c>
      <c r="M98" s="57">
        <v>1</v>
      </c>
      <c r="AD98" t="s">
        <v>582</v>
      </c>
      <c r="AE98" t="s">
        <v>613</v>
      </c>
    </row>
    <row r="99" spans="1:40" x14ac:dyDescent="0.2">
      <c r="A99" s="57">
        <v>93</v>
      </c>
      <c r="B99" s="57" t="s">
        <v>278</v>
      </c>
      <c r="C99" s="57">
        <v>1</v>
      </c>
      <c r="D99" s="57">
        <v>5</v>
      </c>
      <c r="E99" s="57">
        <v>5</v>
      </c>
      <c r="F99" s="57">
        <v>3</v>
      </c>
      <c r="G99" s="57">
        <v>5</v>
      </c>
      <c r="H99" s="57">
        <v>5</v>
      </c>
      <c r="I99" s="57">
        <v>5</v>
      </c>
      <c r="J99" s="57">
        <v>5</v>
      </c>
      <c r="K99" s="57">
        <v>5</v>
      </c>
      <c r="L99" s="57">
        <v>3</v>
      </c>
      <c r="M99" s="57">
        <v>4</v>
      </c>
    </row>
    <row r="100" spans="1:40" x14ac:dyDescent="0.2">
      <c r="A100" s="57">
        <v>94</v>
      </c>
      <c r="B100" s="57" t="s">
        <v>278</v>
      </c>
      <c r="C100" s="57">
        <v>1</v>
      </c>
      <c r="D100" s="57">
        <v>4</v>
      </c>
      <c r="E100" s="57">
        <v>5</v>
      </c>
      <c r="F100" s="57">
        <v>5</v>
      </c>
      <c r="G100" s="57">
        <v>5</v>
      </c>
      <c r="H100" s="57">
        <v>2</v>
      </c>
      <c r="I100" s="57">
        <v>1</v>
      </c>
      <c r="J100" s="57">
        <v>5</v>
      </c>
      <c r="K100" s="57">
        <v>4</v>
      </c>
      <c r="L100" s="57">
        <v>1</v>
      </c>
      <c r="M100" s="57">
        <v>5</v>
      </c>
      <c r="O100" t="s">
        <v>1897</v>
      </c>
    </row>
    <row r="101" spans="1:40" x14ac:dyDescent="0.2">
      <c r="A101" s="57">
        <v>95</v>
      </c>
      <c r="B101" s="57" t="s">
        <v>278</v>
      </c>
      <c r="C101" s="57">
        <v>1</v>
      </c>
      <c r="D101" s="57">
        <v>3</v>
      </c>
      <c r="E101" s="57">
        <v>5</v>
      </c>
      <c r="F101" s="57">
        <v>5</v>
      </c>
      <c r="G101" s="57">
        <v>5</v>
      </c>
      <c r="H101" s="57">
        <v>5</v>
      </c>
      <c r="I101" s="57">
        <v>1</v>
      </c>
      <c r="J101" s="57">
        <v>5</v>
      </c>
      <c r="K101" s="57">
        <v>5</v>
      </c>
      <c r="L101" s="57">
        <v>3</v>
      </c>
      <c r="M101" s="57">
        <v>3</v>
      </c>
      <c r="P101" t="s">
        <v>1898</v>
      </c>
      <c r="Q101" t="s">
        <v>598</v>
      </c>
    </row>
    <row r="102" spans="1:40" x14ac:dyDescent="0.2">
      <c r="A102" s="57">
        <v>96</v>
      </c>
      <c r="B102" s="57" t="s">
        <v>278</v>
      </c>
      <c r="C102" s="57">
        <v>1</v>
      </c>
      <c r="D102" s="57">
        <v>4</v>
      </c>
      <c r="E102" s="57">
        <v>5</v>
      </c>
      <c r="F102" s="57">
        <v>3</v>
      </c>
      <c r="G102" s="57">
        <v>5</v>
      </c>
      <c r="H102" s="57">
        <v>5</v>
      </c>
      <c r="I102" s="57">
        <v>1</v>
      </c>
      <c r="J102" s="57">
        <v>1</v>
      </c>
      <c r="K102" s="57">
        <v>5</v>
      </c>
      <c r="L102" s="57">
        <v>4</v>
      </c>
      <c r="M102" s="57">
        <v>5</v>
      </c>
    </row>
    <row r="103" spans="1:40" x14ac:dyDescent="0.2">
      <c r="A103" s="57">
        <v>97</v>
      </c>
      <c r="B103" s="57" t="s">
        <v>278</v>
      </c>
      <c r="C103" s="57">
        <v>5</v>
      </c>
      <c r="D103" s="57">
        <v>3</v>
      </c>
      <c r="E103" s="57">
        <v>1</v>
      </c>
      <c r="F103" s="57">
        <v>3</v>
      </c>
      <c r="G103" s="57">
        <v>3</v>
      </c>
      <c r="H103" s="57">
        <v>3</v>
      </c>
      <c r="I103" s="57">
        <v>1</v>
      </c>
      <c r="J103" s="57">
        <v>1</v>
      </c>
      <c r="K103" s="57">
        <v>1</v>
      </c>
      <c r="L103" s="57">
        <v>1</v>
      </c>
      <c r="M103" s="57">
        <v>1</v>
      </c>
    </row>
    <row r="104" spans="1:40" x14ac:dyDescent="0.2">
      <c r="A104" s="57">
        <v>98</v>
      </c>
      <c r="B104" s="57" t="s">
        <v>278</v>
      </c>
      <c r="C104" s="57">
        <v>5</v>
      </c>
      <c r="D104" s="57">
        <v>4</v>
      </c>
      <c r="E104" s="57">
        <v>5</v>
      </c>
      <c r="F104" s="57">
        <v>3</v>
      </c>
      <c r="G104" s="57">
        <v>5</v>
      </c>
      <c r="H104" s="57">
        <v>5</v>
      </c>
      <c r="I104" s="57">
        <v>1</v>
      </c>
      <c r="J104" s="57">
        <v>5</v>
      </c>
      <c r="K104" s="57">
        <v>5</v>
      </c>
      <c r="L104" s="57">
        <v>4</v>
      </c>
      <c r="M104" s="57">
        <v>5</v>
      </c>
      <c r="O104" s="94" t="s">
        <v>1909</v>
      </c>
      <c r="S104" t="s">
        <v>1918</v>
      </c>
      <c r="T104" t="s">
        <v>1919</v>
      </c>
      <c r="AE104" t="s">
        <v>1922</v>
      </c>
      <c r="AF104" t="s">
        <v>1921</v>
      </c>
      <c r="AH104" s="79"/>
    </row>
    <row r="105" spans="1:40" x14ac:dyDescent="0.2">
      <c r="A105" s="57">
        <v>99</v>
      </c>
      <c r="B105" s="57" t="s">
        <v>278</v>
      </c>
      <c r="C105" s="57">
        <v>5</v>
      </c>
      <c r="D105" s="57">
        <v>4</v>
      </c>
      <c r="E105" s="57">
        <v>5</v>
      </c>
      <c r="F105" s="57">
        <v>3</v>
      </c>
      <c r="G105" s="57">
        <v>5</v>
      </c>
      <c r="H105" s="57">
        <v>5</v>
      </c>
      <c r="I105" s="57">
        <v>5</v>
      </c>
      <c r="J105" s="57">
        <v>5</v>
      </c>
      <c r="K105" s="57">
        <v>5</v>
      </c>
      <c r="L105" s="57">
        <v>5</v>
      </c>
      <c r="M105" s="57">
        <v>5</v>
      </c>
      <c r="O105" t="s">
        <v>1902</v>
      </c>
      <c r="P105">
        <v>2</v>
      </c>
      <c r="Q105" t="s">
        <v>1907</v>
      </c>
      <c r="R105" s="92">
        <f>AVERAGE(Q10,Z10,AH10,AL10)</f>
        <v>0.4375</v>
      </c>
      <c r="S105" s="92">
        <v>0.35</v>
      </c>
      <c r="T105" s="92">
        <v>0.4</v>
      </c>
      <c r="AC105" t="s">
        <v>1904</v>
      </c>
      <c r="AD105">
        <v>2</v>
      </c>
      <c r="AE105">
        <v>0.15</v>
      </c>
      <c r="AF105">
        <v>0.85</v>
      </c>
    </row>
    <row r="106" spans="1:40" x14ac:dyDescent="0.2">
      <c r="A106" s="57">
        <v>100</v>
      </c>
      <c r="B106" s="57" t="s">
        <v>278</v>
      </c>
      <c r="C106" s="57">
        <v>5</v>
      </c>
      <c r="D106" s="57">
        <v>2</v>
      </c>
      <c r="E106" s="57">
        <v>5</v>
      </c>
      <c r="F106" s="57">
        <v>3</v>
      </c>
      <c r="G106" s="57">
        <v>5</v>
      </c>
      <c r="H106" s="57">
        <v>3</v>
      </c>
      <c r="I106" s="57">
        <v>5</v>
      </c>
      <c r="J106" s="57">
        <v>3</v>
      </c>
      <c r="K106" s="57">
        <v>4</v>
      </c>
      <c r="L106" s="57">
        <v>2</v>
      </c>
      <c r="M106" s="57">
        <v>3</v>
      </c>
      <c r="O106" t="s">
        <v>1920</v>
      </c>
      <c r="P106">
        <v>1</v>
      </c>
      <c r="Q106" t="s">
        <v>1908</v>
      </c>
      <c r="R106" s="92">
        <v>0.7</v>
      </c>
      <c r="AC106" t="s">
        <v>1903</v>
      </c>
      <c r="AD106">
        <v>2</v>
      </c>
      <c r="AE106" s="92">
        <v>0.2</v>
      </c>
      <c r="AF106">
        <v>0.25</v>
      </c>
    </row>
    <row r="107" spans="1:40" x14ac:dyDescent="0.2">
      <c r="A107" s="57">
        <v>101</v>
      </c>
      <c r="B107" s="57" t="s">
        <v>385</v>
      </c>
      <c r="C107" s="57">
        <v>3</v>
      </c>
      <c r="D107" s="57">
        <v>2</v>
      </c>
      <c r="E107" s="57">
        <v>5</v>
      </c>
      <c r="F107" s="57">
        <v>1</v>
      </c>
      <c r="G107" s="57">
        <v>4</v>
      </c>
      <c r="H107" s="57">
        <v>1</v>
      </c>
      <c r="I107" s="57">
        <v>5</v>
      </c>
      <c r="J107" s="57">
        <v>5</v>
      </c>
      <c r="K107" s="57">
        <v>3</v>
      </c>
      <c r="L107" s="57">
        <v>5</v>
      </c>
      <c r="M107" s="57">
        <v>2</v>
      </c>
      <c r="O107" t="s">
        <v>1910</v>
      </c>
      <c r="AC107" t="s">
        <v>1910</v>
      </c>
    </row>
    <row r="108" spans="1:40" x14ac:dyDescent="0.2">
      <c r="A108" s="57">
        <v>102</v>
      </c>
      <c r="B108" s="57" t="s">
        <v>385</v>
      </c>
      <c r="C108" s="57">
        <v>5</v>
      </c>
      <c r="D108" s="57">
        <v>1</v>
      </c>
      <c r="E108" s="57">
        <v>5</v>
      </c>
      <c r="F108" s="57">
        <v>2</v>
      </c>
      <c r="G108" s="57">
        <v>3</v>
      </c>
      <c r="H108" s="57">
        <v>2</v>
      </c>
      <c r="I108" s="57">
        <v>3</v>
      </c>
      <c r="J108" s="57">
        <v>5</v>
      </c>
      <c r="K108" s="57">
        <v>5</v>
      </c>
      <c r="L108" s="57">
        <v>5</v>
      </c>
      <c r="M108" s="57">
        <v>5</v>
      </c>
      <c r="P108" t="s">
        <v>1889</v>
      </c>
      <c r="Q108" t="s">
        <v>592</v>
      </c>
      <c r="Y108" t="s">
        <v>1913</v>
      </c>
      <c r="AD108" t="s">
        <v>1891</v>
      </c>
      <c r="AE108" t="s">
        <v>601</v>
      </c>
      <c r="AN108" t="s">
        <v>1915</v>
      </c>
    </row>
    <row r="109" spans="1:40" x14ac:dyDescent="0.2">
      <c r="A109" s="57">
        <v>103</v>
      </c>
      <c r="B109" s="57" t="s">
        <v>385</v>
      </c>
      <c r="C109" s="57">
        <v>5</v>
      </c>
      <c r="D109" s="57">
        <v>1</v>
      </c>
      <c r="E109" s="57">
        <v>5</v>
      </c>
      <c r="F109" s="57">
        <v>2</v>
      </c>
      <c r="G109" s="57">
        <v>3</v>
      </c>
      <c r="H109" s="57">
        <v>5</v>
      </c>
      <c r="I109" s="57">
        <v>1</v>
      </c>
      <c r="J109" s="57">
        <v>5</v>
      </c>
      <c r="K109" s="57">
        <v>5</v>
      </c>
      <c r="L109" s="57">
        <v>4</v>
      </c>
      <c r="M109" s="57">
        <v>5</v>
      </c>
      <c r="P109" t="s">
        <v>582</v>
      </c>
      <c r="Q109" t="s">
        <v>604</v>
      </c>
      <c r="Y109" t="s">
        <v>1913</v>
      </c>
      <c r="AD109" t="s">
        <v>1912</v>
      </c>
      <c r="AE109" t="s">
        <v>609</v>
      </c>
      <c r="AN109" t="s">
        <v>1913</v>
      </c>
    </row>
    <row r="110" spans="1:40" x14ac:dyDescent="0.2">
      <c r="A110" s="57">
        <v>104</v>
      </c>
      <c r="B110" s="57" t="s">
        <v>844</v>
      </c>
      <c r="C110" s="57">
        <v>5</v>
      </c>
      <c r="D110" s="57">
        <v>1</v>
      </c>
      <c r="E110" s="57">
        <v>5</v>
      </c>
      <c r="F110" s="57">
        <v>1</v>
      </c>
      <c r="G110" s="57">
        <v>1</v>
      </c>
      <c r="H110" s="57">
        <v>2</v>
      </c>
      <c r="I110" s="57">
        <v>1</v>
      </c>
      <c r="J110" s="57">
        <v>5</v>
      </c>
      <c r="K110" s="57">
        <v>4</v>
      </c>
      <c r="L110" s="57">
        <v>4</v>
      </c>
      <c r="M110" s="57">
        <v>4</v>
      </c>
    </row>
    <row r="111" spans="1:40" x14ac:dyDescent="0.2">
      <c r="A111" s="57">
        <v>105</v>
      </c>
      <c r="B111" s="57" t="s">
        <v>385</v>
      </c>
      <c r="C111" s="57">
        <v>1</v>
      </c>
      <c r="D111" s="57">
        <v>1</v>
      </c>
      <c r="E111" s="57">
        <v>5</v>
      </c>
      <c r="F111" s="57">
        <v>1</v>
      </c>
      <c r="G111" s="57">
        <v>1</v>
      </c>
      <c r="H111" s="57">
        <v>2</v>
      </c>
      <c r="I111" s="57">
        <v>1</v>
      </c>
      <c r="J111" s="57">
        <v>2</v>
      </c>
      <c r="K111" s="57">
        <v>4</v>
      </c>
      <c r="L111" s="57">
        <v>5</v>
      </c>
      <c r="M111" s="57">
        <v>1</v>
      </c>
      <c r="O111" t="s">
        <v>1916</v>
      </c>
      <c r="AC111" t="s">
        <v>1911</v>
      </c>
    </row>
    <row r="112" spans="1:40" x14ac:dyDescent="0.2">
      <c r="A112" s="57">
        <v>106</v>
      </c>
      <c r="B112" s="57" t="s">
        <v>385</v>
      </c>
      <c r="C112" s="57">
        <v>5</v>
      </c>
      <c r="D112" s="57">
        <v>2</v>
      </c>
      <c r="E112" s="57">
        <v>5</v>
      </c>
      <c r="F112" s="57">
        <v>3</v>
      </c>
      <c r="G112" s="57">
        <v>5</v>
      </c>
      <c r="H112" s="57">
        <v>3</v>
      </c>
      <c r="I112" s="57">
        <v>5</v>
      </c>
      <c r="J112" s="57">
        <v>5</v>
      </c>
      <c r="K112" s="57">
        <v>4</v>
      </c>
      <c r="L112" s="57">
        <v>5</v>
      </c>
      <c r="M112" s="57">
        <v>2</v>
      </c>
      <c r="P112" t="s">
        <v>1888</v>
      </c>
      <c r="Q112" t="s">
        <v>596</v>
      </c>
      <c r="Y112" s="103" t="s">
        <v>1917</v>
      </c>
      <c r="Z112" s="103"/>
      <c r="AA112" s="103"/>
      <c r="AB112" s="103"/>
      <c r="AC112" s="103"/>
      <c r="AD112" t="s">
        <v>1898</v>
      </c>
      <c r="AE112" t="s">
        <v>599</v>
      </c>
      <c r="AN112" t="s">
        <v>1914</v>
      </c>
    </row>
    <row r="113" spans="1:40" x14ac:dyDescent="0.2">
      <c r="A113" s="57">
        <v>107</v>
      </c>
      <c r="B113" s="57" t="s">
        <v>385</v>
      </c>
      <c r="C113" s="57">
        <v>1</v>
      </c>
      <c r="D113" s="57">
        <v>1</v>
      </c>
      <c r="E113" s="57">
        <v>5</v>
      </c>
      <c r="F113" s="57">
        <v>3</v>
      </c>
      <c r="G113" s="57">
        <v>1</v>
      </c>
      <c r="H113" s="57">
        <v>3</v>
      </c>
      <c r="I113" s="57">
        <v>1</v>
      </c>
      <c r="J113" s="57">
        <v>1</v>
      </c>
      <c r="K113" s="57">
        <v>4</v>
      </c>
      <c r="L113" s="57">
        <v>5</v>
      </c>
      <c r="M113" s="57">
        <v>1</v>
      </c>
      <c r="Y113" s="103"/>
      <c r="Z113" s="103"/>
      <c r="AA113" s="103"/>
      <c r="AB113" s="103"/>
      <c r="AC113" s="103"/>
      <c r="AD113" t="s">
        <v>1880</v>
      </c>
      <c r="AE113" t="s">
        <v>611</v>
      </c>
      <c r="AN113" t="s">
        <v>1914</v>
      </c>
    </row>
    <row r="114" spans="1:40" x14ac:dyDescent="0.2">
      <c r="A114" s="57">
        <v>108</v>
      </c>
      <c r="B114" s="57" t="s">
        <v>385</v>
      </c>
      <c r="C114" s="57">
        <v>5</v>
      </c>
      <c r="D114" s="57">
        <v>2</v>
      </c>
      <c r="E114" s="57">
        <v>5</v>
      </c>
      <c r="F114" s="57">
        <v>2</v>
      </c>
      <c r="G114" s="57">
        <v>2</v>
      </c>
      <c r="H114" s="57">
        <v>3</v>
      </c>
      <c r="I114" s="57">
        <v>1</v>
      </c>
      <c r="J114" s="57">
        <v>5</v>
      </c>
      <c r="K114" s="57">
        <v>2</v>
      </c>
      <c r="L114" s="57">
        <v>5</v>
      </c>
      <c r="M114" s="57">
        <v>1</v>
      </c>
      <c r="Y114" s="103"/>
      <c r="Z114" s="103"/>
      <c r="AA114" s="103"/>
      <c r="AB114" s="103"/>
      <c r="AC114" s="103"/>
    </row>
    <row r="115" spans="1:40" x14ac:dyDescent="0.2">
      <c r="A115" s="57">
        <v>109</v>
      </c>
      <c r="B115" s="57" t="s">
        <v>385</v>
      </c>
      <c r="C115" s="57">
        <v>1</v>
      </c>
      <c r="D115" s="57">
        <v>3</v>
      </c>
      <c r="E115" s="57">
        <v>5</v>
      </c>
      <c r="F115" s="57">
        <v>5</v>
      </c>
      <c r="G115" s="57">
        <v>1</v>
      </c>
      <c r="H115" s="57">
        <v>1</v>
      </c>
      <c r="I115" s="57">
        <v>5</v>
      </c>
      <c r="J115" s="57">
        <v>5</v>
      </c>
      <c r="K115" s="57">
        <v>5</v>
      </c>
      <c r="L115" s="57">
        <v>3</v>
      </c>
      <c r="M115" s="57">
        <v>5</v>
      </c>
      <c r="Y115" s="103"/>
      <c r="Z115" s="103"/>
      <c r="AA115" s="103"/>
      <c r="AB115" s="103"/>
      <c r="AC115" s="103"/>
    </row>
    <row r="116" spans="1:40" x14ac:dyDescent="0.2">
      <c r="A116" s="57">
        <v>110</v>
      </c>
      <c r="B116" s="57" t="s">
        <v>844</v>
      </c>
      <c r="C116" s="57">
        <v>1</v>
      </c>
      <c r="D116" s="57">
        <v>2</v>
      </c>
      <c r="E116" s="57">
        <v>5</v>
      </c>
      <c r="F116" s="57">
        <v>3</v>
      </c>
      <c r="G116" s="57">
        <v>5</v>
      </c>
      <c r="H116" s="57">
        <v>3</v>
      </c>
      <c r="I116" s="57">
        <v>1</v>
      </c>
      <c r="J116" s="57">
        <v>5</v>
      </c>
      <c r="K116" s="57">
        <v>5</v>
      </c>
      <c r="L116" s="57">
        <v>5</v>
      </c>
      <c r="M116" s="57">
        <v>1</v>
      </c>
      <c r="Y116" s="103"/>
      <c r="Z116" s="103"/>
      <c r="AA116" s="103"/>
      <c r="AB116" s="103"/>
      <c r="AC116" s="103"/>
    </row>
    <row r="117" spans="1:40" x14ac:dyDescent="0.2">
      <c r="A117" s="57">
        <v>111</v>
      </c>
      <c r="B117" s="57" t="s">
        <v>844</v>
      </c>
      <c r="C117" s="57">
        <v>5</v>
      </c>
      <c r="D117" s="57">
        <v>2</v>
      </c>
      <c r="E117" s="57">
        <v>5</v>
      </c>
      <c r="F117" s="57">
        <v>3</v>
      </c>
      <c r="G117" s="57">
        <v>4</v>
      </c>
      <c r="H117" s="57">
        <v>2</v>
      </c>
      <c r="I117" s="57">
        <v>1</v>
      </c>
      <c r="J117" s="57">
        <v>5</v>
      </c>
      <c r="K117" s="57">
        <v>3</v>
      </c>
      <c r="L117" s="57">
        <v>5</v>
      </c>
      <c r="M117" s="57">
        <v>1</v>
      </c>
      <c r="Y117" s="103"/>
      <c r="Z117" s="103"/>
      <c r="AA117" s="103"/>
      <c r="AB117" s="103"/>
      <c r="AC117" s="103"/>
    </row>
    <row r="118" spans="1:40" x14ac:dyDescent="0.2">
      <c r="A118" s="57">
        <v>112</v>
      </c>
      <c r="B118" s="57" t="s">
        <v>385</v>
      </c>
      <c r="C118" s="57">
        <v>1</v>
      </c>
      <c r="D118" s="57">
        <v>1</v>
      </c>
      <c r="E118" s="57">
        <v>5</v>
      </c>
      <c r="F118" s="57">
        <v>3</v>
      </c>
      <c r="G118" s="57">
        <v>5</v>
      </c>
      <c r="H118" s="57">
        <v>2</v>
      </c>
      <c r="I118" s="57">
        <v>1</v>
      </c>
      <c r="J118" s="57">
        <v>1</v>
      </c>
      <c r="K118" s="57">
        <v>5</v>
      </c>
      <c r="L118" s="57">
        <v>2</v>
      </c>
      <c r="M118" s="57">
        <v>4</v>
      </c>
    </row>
    <row r="119" spans="1:40" x14ac:dyDescent="0.2">
      <c r="A119" s="57">
        <v>113</v>
      </c>
      <c r="B119" s="57" t="s">
        <v>385</v>
      </c>
      <c r="C119" s="57">
        <v>5</v>
      </c>
      <c r="D119" s="57">
        <v>5</v>
      </c>
      <c r="E119" s="57">
        <v>5</v>
      </c>
      <c r="F119" s="57">
        <v>3</v>
      </c>
      <c r="G119" s="57">
        <v>5</v>
      </c>
      <c r="H119" s="57">
        <v>4</v>
      </c>
      <c r="I119" s="57">
        <v>5</v>
      </c>
      <c r="J119" s="57">
        <v>5</v>
      </c>
      <c r="K119" s="57">
        <v>3</v>
      </c>
      <c r="L119" s="57">
        <v>5</v>
      </c>
      <c r="M119" s="57">
        <v>5</v>
      </c>
    </row>
    <row r="120" spans="1:40" x14ac:dyDescent="0.2">
      <c r="A120" s="57">
        <v>114</v>
      </c>
      <c r="B120" s="57" t="s">
        <v>385</v>
      </c>
      <c r="C120" s="57">
        <v>1</v>
      </c>
      <c r="D120" s="57">
        <v>3</v>
      </c>
      <c r="E120" s="57">
        <v>5</v>
      </c>
      <c r="F120" s="57">
        <v>3</v>
      </c>
      <c r="G120" s="57">
        <v>5</v>
      </c>
      <c r="H120" s="57">
        <v>5</v>
      </c>
      <c r="I120" s="57">
        <v>5</v>
      </c>
      <c r="J120" s="57">
        <v>5</v>
      </c>
      <c r="K120" s="57">
        <v>4</v>
      </c>
      <c r="L120" s="57">
        <v>4</v>
      </c>
      <c r="M120" s="57">
        <v>5</v>
      </c>
    </row>
    <row r="121" spans="1:40" x14ac:dyDescent="0.2">
      <c r="A121" s="57">
        <v>115</v>
      </c>
      <c r="B121" s="57" t="s">
        <v>385</v>
      </c>
      <c r="C121" s="57">
        <v>1</v>
      </c>
      <c r="D121" s="57">
        <v>1</v>
      </c>
      <c r="E121" s="57">
        <v>5</v>
      </c>
      <c r="F121" s="57">
        <v>3</v>
      </c>
      <c r="G121" s="57">
        <v>5</v>
      </c>
      <c r="H121" s="57">
        <v>4</v>
      </c>
      <c r="I121" s="57">
        <v>5</v>
      </c>
      <c r="J121" s="57">
        <v>5</v>
      </c>
      <c r="K121" s="57">
        <v>5</v>
      </c>
      <c r="L121" s="57">
        <v>4</v>
      </c>
      <c r="M121" s="57">
        <v>2</v>
      </c>
    </row>
    <row r="122" spans="1:40" x14ac:dyDescent="0.2">
      <c r="A122" s="57">
        <v>116</v>
      </c>
      <c r="B122" s="57" t="s">
        <v>385</v>
      </c>
      <c r="C122" s="57">
        <v>1</v>
      </c>
      <c r="D122" s="57">
        <v>5</v>
      </c>
      <c r="E122" s="57">
        <v>5</v>
      </c>
      <c r="F122" s="57">
        <v>3</v>
      </c>
      <c r="G122" s="57">
        <v>5</v>
      </c>
      <c r="H122" s="57">
        <v>5</v>
      </c>
      <c r="I122" s="57">
        <v>5</v>
      </c>
      <c r="J122" s="57">
        <v>5</v>
      </c>
      <c r="K122" s="57">
        <v>5</v>
      </c>
      <c r="L122" s="57">
        <v>5</v>
      </c>
      <c r="M122" s="57">
        <v>5</v>
      </c>
    </row>
    <row r="123" spans="1:40" x14ac:dyDescent="0.2">
      <c r="A123" s="57">
        <v>117</v>
      </c>
      <c r="B123" s="57" t="s">
        <v>385</v>
      </c>
      <c r="C123" s="57">
        <v>5</v>
      </c>
      <c r="D123" s="57">
        <v>4</v>
      </c>
      <c r="E123" s="57">
        <v>5</v>
      </c>
      <c r="F123" s="57">
        <v>5</v>
      </c>
      <c r="G123" s="57">
        <v>5</v>
      </c>
      <c r="H123" s="57">
        <v>5</v>
      </c>
      <c r="I123" s="57">
        <v>1</v>
      </c>
      <c r="J123" s="57">
        <v>5</v>
      </c>
      <c r="K123" s="57">
        <v>1</v>
      </c>
      <c r="L123" s="57">
        <v>1</v>
      </c>
      <c r="M123" s="57">
        <v>5</v>
      </c>
    </row>
    <row r="124" spans="1:40" x14ac:dyDescent="0.2">
      <c r="A124" s="57">
        <v>118</v>
      </c>
      <c r="B124" s="57" t="s">
        <v>385</v>
      </c>
      <c r="C124" s="57">
        <v>5</v>
      </c>
      <c r="D124" s="57">
        <v>2</v>
      </c>
      <c r="E124" s="57">
        <v>5</v>
      </c>
      <c r="F124" s="57">
        <v>5</v>
      </c>
      <c r="G124" s="57">
        <v>5</v>
      </c>
      <c r="H124" s="57">
        <v>3</v>
      </c>
      <c r="I124" s="57">
        <v>1</v>
      </c>
      <c r="J124" s="57">
        <v>5</v>
      </c>
      <c r="K124" s="57">
        <v>5</v>
      </c>
      <c r="L124" s="57">
        <v>5</v>
      </c>
      <c r="M124" s="57">
        <v>5</v>
      </c>
    </row>
    <row r="125" spans="1:40" x14ac:dyDescent="0.2">
      <c r="A125" s="57">
        <v>119</v>
      </c>
      <c r="B125" s="57" t="s">
        <v>385</v>
      </c>
      <c r="C125" s="57">
        <v>5</v>
      </c>
      <c r="D125" s="57">
        <v>2</v>
      </c>
      <c r="E125" s="57">
        <v>5</v>
      </c>
      <c r="F125" s="57">
        <v>5</v>
      </c>
      <c r="G125" s="57">
        <v>5</v>
      </c>
      <c r="H125" s="57">
        <v>5</v>
      </c>
      <c r="I125" s="57">
        <v>1</v>
      </c>
      <c r="J125" s="57">
        <v>5</v>
      </c>
      <c r="K125" s="57">
        <v>5</v>
      </c>
      <c r="L125" s="57">
        <v>5</v>
      </c>
      <c r="M125" s="57">
        <v>2</v>
      </c>
    </row>
    <row r="126" spans="1:40" x14ac:dyDescent="0.2">
      <c r="A126" s="57">
        <v>120</v>
      </c>
      <c r="B126" s="57" t="s">
        <v>844</v>
      </c>
      <c r="C126" s="57">
        <v>5</v>
      </c>
      <c r="D126" s="57">
        <v>2</v>
      </c>
      <c r="E126" s="57">
        <v>1</v>
      </c>
      <c r="F126" s="57">
        <v>5</v>
      </c>
      <c r="G126" s="57">
        <v>1</v>
      </c>
      <c r="H126" s="57">
        <v>1</v>
      </c>
      <c r="I126" s="57">
        <v>1</v>
      </c>
      <c r="J126" s="57">
        <v>5</v>
      </c>
      <c r="K126" s="57">
        <v>1</v>
      </c>
      <c r="L126" s="57">
        <v>4</v>
      </c>
      <c r="M126" s="57">
        <v>2</v>
      </c>
    </row>
  </sheetData>
  <mergeCells count="12">
    <mergeCell ref="Y112:AC117"/>
    <mergeCell ref="AE82:AO83"/>
    <mergeCell ref="AE86:AO86"/>
    <mergeCell ref="O84:O85"/>
    <mergeCell ref="Q81:AA81"/>
    <mergeCell ref="Q88:AA88"/>
    <mergeCell ref="Q90:AA91"/>
    <mergeCell ref="Q89:AA89"/>
    <mergeCell ref="Q84:AA85"/>
    <mergeCell ref="P84:P85"/>
    <mergeCell ref="Q82:AA83"/>
    <mergeCell ref="Q86:AA87"/>
  </mergeCells>
  <pageMargins left="0.7" right="0.7" top="0.75" bottom="0.75" header="0.3" footer="0.3"/>
  <pageSetup orientation="portrait" r:id="rId1"/>
  <ignoredErrors>
    <ignoredError sqref="O3 O4:O5 Q4:Q5 R3:AA5 AC3:AO5" formulaRange="1"/>
    <ignoredError sqref="AF10" formula="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121"/>
  <sheetViews>
    <sheetView zoomScale="85" zoomScaleNormal="85" workbookViewId="0">
      <selection activeCell="B5" sqref="B5"/>
    </sheetView>
  </sheetViews>
  <sheetFormatPr baseColWidth="10" defaultColWidth="10.83203125" defaultRowHeight="16" x14ac:dyDescent="0.2"/>
  <cols>
    <col min="1" max="1" width="10.83203125" style="2"/>
    <col min="2" max="2" width="11.6640625" style="2" bestFit="1" customWidth="1"/>
    <col min="3" max="4" width="10.83203125" style="2"/>
    <col min="5" max="5" width="8" style="2" bestFit="1" customWidth="1"/>
    <col min="6" max="6" width="8" style="2" customWidth="1"/>
    <col min="7" max="7" width="11.83203125" style="2" customWidth="1"/>
    <col min="8" max="8" width="116.5" style="1" hidden="1" customWidth="1"/>
    <col min="9" max="9" width="10.33203125" style="2" bestFit="1" customWidth="1"/>
    <col min="10" max="10" width="22.1640625" style="1" hidden="1" customWidth="1"/>
    <col min="11" max="11" width="13.33203125" style="2" hidden="1" customWidth="1"/>
    <col min="12" max="12" width="71.6640625" style="1" hidden="1" customWidth="1"/>
    <col min="13" max="13" width="10.33203125" style="2" bestFit="1" customWidth="1"/>
    <col min="14" max="14" width="35.1640625" style="30" hidden="1" customWidth="1"/>
    <col min="15" max="15" width="11.6640625" style="2" hidden="1" customWidth="1"/>
    <col min="16" max="16" width="71.6640625" style="1" hidden="1" customWidth="1"/>
    <col min="17" max="17" width="10.33203125" style="2" bestFit="1" customWidth="1"/>
    <col min="18" max="18" width="35.1640625" style="1" hidden="1" customWidth="1"/>
    <col min="19" max="19" width="13.6640625" style="2" hidden="1" customWidth="1"/>
    <col min="20" max="20" width="46.5" style="1" hidden="1" customWidth="1"/>
    <col min="21" max="21" width="10.33203125" style="2" bestFit="1" customWidth="1"/>
    <col min="22" max="22" width="35.1640625" style="1" hidden="1" customWidth="1"/>
    <col min="23" max="23" width="13.1640625" style="2" hidden="1" customWidth="1"/>
    <col min="24" max="24" width="57.1640625" style="1" hidden="1" customWidth="1"/>
    <col min="25" max="25" width="10.33203125" style="2" bestFit="1" customWidth="1"/>
    <col min="26" max="26" width="35.1640625" style="1" hidden="1" customWidth="1"/>
    <col min="27" max="27" width="11.1640625" style="2" hidden="1" customWidth="1"/>
    <col min="28" max="28" width="59.6640625" style="1" hidden="1" customWidth="1"/>
    <col min="29" max="29" width="10.33203125" style="2" bestFit="1" customWidth="1"/>
    <col min="30" max="30" width="26.1640625" style="1" hidden="1" customWidth="1"/>
    <col min="31" max="31" width="12" style="2" hidden="1" customWidth="1"/>
    <col min="32" max="32" width="100.5" style="1" hidden="1" customWidth="1"/>
    <col min="33" max="33" width="10.33203125" style="2" bestFit="1" customWidth="1"/>
    <col min="34" max="34" width="35.1640625" style="1" hidden="1" customWidth="1"/>
    <col min="35" max="35" width="12" style="2" hidden="1" customWidth="1"/>
    <col min="36" max="36" width="46.1640625" style="1" hidden="1" customWidth="1"/>
    <col min="37" max="37" width="10.33203125" style="2" bestFit="1" customWidth="1"/>
    <col min="38" max="38" width="35.1640625" style="1" hidden="1" customWidth="1"/>
    <col min="39" max="39" width="12.33203125" style="2" hidden="1" customWidth="1"/>
    <col min="40" max="40" width="81.1640625" style="1" hidden="1" customWidth="1"/>
    <col min="41" max="41" width="10.33203125" style="2" bestFit="1" customWidth="1"/>
    <col min="42" max="42" width="35.1640625" style="1" hidden="1" customWidth="1"/>
    <col min="43" max="43" width="12" style="2" hidden="1" customWidth="1"/>
    <col min="44" max="44" width="64" style="1" hidden="1" customWidth="1"/>
    <col min="45" max="45" width="10.33203125" style="2" bestFit="1" customWidth="1"/>
    <col min="46" max="46" width="35.1640625" style="1" hidden="1" customWidth="1"/>
    <col min="47" max="47" width="10.83203125" style="2" hidden="1" customWidth="1"/>
    <col min="48" max="48" width="46.83203125" style="1" hidden="1" customWidth="1"/>
    <col min="49" max="49" width="10.33203125" style="2" bestFit="1" customWidth="1"/>
    <col min="50" max="50" width="35.1640625" style="1" hidden="1" customWidth="1"/>
    <col min="51" max="16384" width="10.83203125" style="1"/>
  </cols>
  <sheetData>
    <row r="1" spans="1:50" ht="64" x14ac:dyDescent="0.2">
      <c r="A1" s="2" t="s">
        <v>1862</v>
      </c>
      <c r="B1" s="2" t="s">
        <v>879</v>
      </c>
      <c r="C1" s="2" t="s">
        <v>590</v>
      </c>
      <c r="D1" s="48" t="s">
        <v>576</v>
      </c>
      <c r="E1" s="2" t="s">
        <v>617</v>
      </c>
      <c r="F1" s="2" t="s">
        <v>1867</v>
      </c>
      <c r="G1" s="2" t="str">
        <f>'Original data'!AA3</f>
        <v>Timing - Envío de página</v>
      </c>
      <c r="H1" s="7" t="s">
        <v>592</v>
      </c>
      <c r="I1" s="8" t="s">
        <v>618</v>
      </c>
      <c r="J1" s="1" t="str">
        <f>'Original data'!AF3</f>
        <v>Artefacto(s) donde encontró la respuesta:</v>
      </c>
      <c r="K1" s="2" t="str">
        <f>'Original data'!AI3</f>
        <v>Timing - Envío de página</v>
      </c>
      <c r="L1" s="7" t="s">
        <v>596</v>
      </c>
      <c r="M1" s="8" t="s">
        <v>618</v>
      </c>
      <c r="N1" s="2" t="str">
        <f>'Original data'!AL3</f>
        <v>Artefacto(s) donde encontró la respuesta:</v>
      </c>
      <c r="O1" s="2" t="str">
        <f>'Original data'!AO3</f>
        <v>Timing - Envío de página</v>
      </c>
      <c r="P1" s="7" t="s">
        <v>598</v>
      </c>
      <c r="Q1" s="8" t="s">
        <v>618</v>
      </c>
      <c r="R1" s="1" t="str">
        <f>'Original data'!AR3</f>
        <v>Artefacto(s) donde encontró la respuesta:</v>
      </c>
      <c r="S1" s="2" t="str">
        <f>'Original data'!AU3</f>
        <v>Timing - Envío de página</v>
      </c>
      <c r="T1" s="11" t="s">
        <v>600</v>
      </c>
      <c r="U1" s="8" t="s">
        <v>618</v>
      </c>
      <c r="V1" s="1" t="str">
        <f>'Original data'!AY3</f>
        <v>Artefacto(s) donde encontró la respuesta:</v>
      </c>
      <c r="W1" s="2" t="str">
        <f>'Original data'!BB3</f>
        <v>Timing - Envío de página</v>
      </c>
      <c r="X1" s="15" t="s">
        <v>602</v>
      </c>
      <c r="Y1" s="8" t="s">
        <v>618</v>
      </c>
      <c r="Z1" s="1" t="str">
        <f>'Original data'!BE3</f>
        <v>Artefacto(s) donde encontró la respuesta:</v>
      </c>
      <c r="AA1" s="2" t="str">
        <f>'Original data'!BH3</f>
        <v>Timing - Envío de página</v>
      </c>
      <c r="AB1" s="15" t="s">
        <v>604</v>
      </c>
      <c r="AC1" s="8" t="s">
        <v>618</v>
      </c>
      <c r="AD1" s="1" t="str">
        <f>'Original data'!BK3</f>
        <v>Artefacto(s) donde encontró la respuesta:</v>
      </c>
      <c r="AE1" s="2" t="str">
        <f>'Original data'!BN3</f>
        <v>Timing - Envío de página</v>
      </c>
      <c r="AF1" s="34" t="s">
        <v>606</v>
      </c>
      <c r="AG1" s="8" t="s">
        <v>618</v>
      </c>
      <c r="AH1" s="1" t="str">
        <f>'Original data'!BQ3</f>
        <v>Artefacto(s) donde encontró la respuesta:</v>
      </c>
      <c r="AI1" s="2" t="str">
        <f>'Original data'!BT3</f>
        <v>Timing - Envío de página</v>
      </c>
      <c r="AJ1" s="11" t="s">
        <v>608</v>
      </c>
      <c r="AK1" s="8" t="s">
        <v>618</v>
      </c>
      <c r="AL1" s="1" t="str">
        <f>'Original data'!BX3</f>
        <v>Artefacto(s) donde encontró la respuesta:</v>
      </c>
      <c r="AM1" s="2" t="str">
        <f>'Original data'!CA3</f>
        <v>Timing - Envío de página</v>
      </c>
      <c r="AN1" s="11" t="s">
        <v>610</v>
      </c>
      <c r="AO1" s="8" t="s">
        <v>618</v>
      </c>
      <c r="AP1" s="1" t="str">
        <f>'Original data'!CF3</f>
        <v>Artefacto(s) donde encontró la respuesta:</v>
      </c>
      <c r="AQ1" s="2" t="str">
        <f>'Original data'!CI3</f>
        <v>Timing - Envío de página</v>
      </c>
      <c r="AR1" s="11" t="s">
        <v>612</v>
      </c>
      <c r="AS1" s="8" t="s">
        <v>618</v>
      </c>
      <c r="AT1" s="1" t="str">
        <f>'Original data'!CM3</f>
        <v>Artefacto(s) donde encontró la respuesta:</v>
      </c>
      <c r="AU1" s="2" t="str">
        <f>'Original data'!CP3</f>
        <v>Timing - Envío de página</v>
      </c>
      <c r="AV1" s="11" t="s">
        <v>614</v>
      </c>
      <c r="AW1" s="8" t="s">
        <v>618</v>
      </c>
      <c r="AX1" s="1" t="str">
        <f>'Original data'!CU3</f>
        <v>Artefacto(s) donde encontró la respuesta:</v>
      </c>
    </row>
    <row r="2" spans="1:50" ht="48" x14ac:dyDescent="0.2">
      <c r="A2" s="2">
        <v>1</v>
      </c>
      <c r="B2" s="2" t="s">
        <v>765</v>
      </c>
      <c r="C2" s="2">
        <v>1</v>
      </c>
      <c r="D2" s="2">
        <f>'Original data'!A6</f>
        <v>2</v>
      </c>
      <c r="E2" s="2" t="str">
        <f>'Original data'!S6</f>
        <v>FB</v>
      </c>
      <c r="F2" s="2" t="str">
        <f t="shared" ref="F2:F21" si="0">SUBSTITUTE(UPPER(E2),"F","")</f>
        <v>B</v>
      </c>
      <c r="G2" s="2">
        <f>'Original data'!AA6</f>
        <v>117.414</v>
      </c>
      <c r="H2" s="9" t="str">
        <f>'Original data'!AE6</f>
        <v>Radicar una solicitud de préstamo donde previamente buscaron toda la información pertinente para radicar de dicho formulario en la pagina web como se presenta en el diagrama de BPMN que solicitan escanear.</v>
      </c>
      <c r="I2" s="10">
        <v>3</v>
      </c>
      <c r="J2" s="1" t="str">
        <f>'Original data'!AF6</f>
        <v>BPMN, Documento pdf</v>
      </c>
      <c r="K2" s="2">
        <f>'Original data'!AI6</f>
        <v>147.691</v>
      </c>
      <c r="L2" s="9" t="str">
        <f>'Original data'!AK6</f>
        <v>El analista de credito</v>
      </c>
      <c r="M2" s="10">
        <v>5</v>
      </c>
      <c r="N2" s="30" t="str">
        <f>'Original data'!AL6</f>
        <v>FMSG-Caso de Estudio.pdf, modelo BPMN</v>
      </c>
      <c r="O2" s="2">
        <f>'Original data'!AO6</f>
        <v>122.217</v>
      </c>
      <c r="P2" s="9" t="str">
        <f>'Original data'!AQ6</f>
        <v>Pareja, Fundacion MSG, tal vez (vendedor y supernotariado)</v>
      </c>
      <c r="Q2" s="10">
        <v>2</v>
      </c>
      <c r="R2" s="30" t="str">
        <f>'Original data'!AR6</f>
        <v>FMSG-Caso de Estudio.pdf</v>
      </c>
      <c r="S2" s="2">
        <f>'Original data'!AU6</f>
        <v>53.4</v>
      </c>
      <c r="T2" s="9" t="str">
        <f>'Original data'!AW6</f>
        <v>Verdadero</v>
      </c>
      <c r="U2" s="10">
        <v>1</v>
      </c>
      <c r="V2" s="1" t="str">
        <f>'Original data'!AY6</f>
        <v>FMSG-Caso de Estudio.pdf, modelo BPMN</v>
      </c>
      <c r="W2" s="2">
        <f>'Original data'!BB6</f>
        <v>182.99799999999999</v>
      </c>
      <c r="X2" s="9" t="str">
        <f>'Original data'!BD6</f>
        <v>Se registran los resultados y si es de carácter positivo(se actualizaran fondos) e informara para iniciar los papeleos de carácter legal</v>
      </c>
      <c r="Y2" s="10">
        <v>3</v>
      </c>
      <c r="Z2" s="1" t="str">
        <f>'Original data'!BE6</f>
        <v>Modelo BPMN</v>
      </c>
      <c r="AA2" s="2">
        <f>'Original data'!BH6</f>
        <v>164.05500000000001</v>
      </c>
      <c r="AB2" s="9" t="str">
        <f>'Original data'!BJ6</f>
        <v>Aprobada e instrucciones de legalizacion Rechazada y razones Error en soportes Anulacion</v>
      </c>
      <c r="AC2" s="10">
        <v>5</v>
      </c>
      <c r="AD2" s="1" t="str">
        <f>'Original data'!BK6</f>
        <v>Modelo BPMN</v>
      </c>
      <c r="AE2" s="2">
        <f>'Original data'!BN6</f>
        <v>319.714</v>
      </c>
      <c r="AF2" s="35" t="str">
        <f>'Original data'!BP6</f>
        <v>Se actualizaran datos de fondos disponibles en caso de ser aprobado y también se comenzara la solicitud de cuota fija de cobro y luego el reporte de aceptación e inicio de instrucciones de legalización. En caso de negarlo se reporta las razones de dicha respuesta</v>
      </c>
      <c r="AG2" s="10">
        <v>4</v>
      </c>
      <c r="AH2" s="1" t="str">
        <f>'Original data'!BQ6</f>
        <v>FMSG-Caso de Estudio.pdf, modelo BPMN</v>
      </c>
      <c r="AI2" s="2">
        <f>'Original data'!BT6</f>
        <v>10.366</v>
      </c>
      <c r="AJ2" s="9" t="str">
        <f>'Original data'!BV6</f>
        <v>15 días</v>
      </c>
      <c r="AK2" s="10">
        <v>5</v>
      </c>
      <c r="AL2" s="1" t="str">
        <f>'Original data'!BX6</f>
        <v>FMSG-Caso de Estudio.pdf</v>
      </c>
      <c r="AM2" s="2">
        <f>'Original data'!CA6</f>
        <v>38.256999999999998</v>
      </c>
      <c r="AN2" s="9" t="str">
        <f>'Original data'!CD6</f>
        <v>Se actualizaran los datos de los fondos disponibles</v>
      </c>
      <c r="AO2" s="10">
        <v>5</v>
      </c>
      <c r="AP2" s="1" t="str">
        <f>'Original data'!CF6</f>
        <v>Modelo BPMN</v>
      </c>
      <c r="AQ2" s="2">
        <f>'Original data'!CI6</f>
        <v>54.744</v>
      </c>
      <c r="AR2" s="32" t="str">
        <f>'Original data'!CK6</f>
        <v>Verdadero</v>
      </c>
      <c r="AS2" s="10">
        <v>1</v>
      </c>
      <c r="AT2" s="1" t="str">
        <f>'Original data'!CM6</f>
        <v>Modelo BPMN</v>
      </c>
      <c r="AU2" s="2">
        <f>'Original data'!CP6</f>
        <v>38.026000000000003</v>
      </c>
      <c r="AV2" s="9" t="str">
        <f>'Original data'!CR6</f>
        <v>La pareja,El sistema</v>
      </c>
      <c r="AW2" s="10">
        <v>2</v>
      </c>
      <c r="AX2" s="1" t="str">
        <f>'Original data'!CU6</f>
        <v>Modelo BPMN</v>
      </c>
    </row>
    <row r="3" spans="1:50" ht="96" x14ac:dyDescent="0.2">
      <c r="A3" s="2">
        <v>2</v>
      </c>
      <c r="B3" s="2" t="s">
        <v>765</v>
      </c>
      <c r="C3" s="2">
        <v>2</v>
      </c>
      <c r="D3" s="2">
        <f>'Original data'!A11</f>
        <v>7</v>
      </c>
      <c r="E3" s="2" t="str">
        <f>'Original data'!S11</f>
        <v>FB</v>
      </c>
      <c r="F3" s="2" t="str">
        <f t="shared" si="0"/>
        <v>B</v>
      </c>
      <c r="G3" s="2">
        <f>'Original data'!AA11</f>
        <v>205.00299999999999</v>
      </c>
      <c r="H3" s="9" t="str">
        <f>'Original data'!AE11</f>
        <v>para enviar la solicitud de crédito, que es la primera parte del proceso, la pareja debe llenar un formulario, recopilar los soportes y escanear los documentos para luego enviarlos al analista de crédito.</v>
      </c>
      <c r="I3" s="10">
        <v>5</v>
      </c>
      <c r="J3" s="1" t="str">
        <f>'Original data'!AF11</f>
        <v>BPMN</v>
      </c>
      <c r="K3" s="2">
        <f>'Original data'!AI11</f>
        <v>75.819000000000003</v>
      </c>
      <c r="L3" s="9" t="str">
        <f>'Original data'!AK11</f>
        <v>Quien valida los soportes es el analista de crédito</v>
      </c>
      <c r="M3" s="10">
        <v>5</v>
      </c>
      <c r="N3" s="30" t="str">
        <f>'Original data'!AL11</f>
        <v>Caso de Estudio</v>
      </c>
      <c r="O3" s="2">
        <f>'Original data'!AO11</f>
        <v>152.06800000000001</v>
      </c>
      <c r="P3" s="9" t="str">
        <f>'Original data'!AQ11</f>
        <v>Los usuarios del sistema son matrimonios jóvenes que quieran adquirir vivienda propia, y cuyo matrimonio este entre 1 y 10 años, ambos empleados de tiempo completo y los otros requisitos descritos en el caso de estudio</v>
      </c>
      <c r="Q3" s="10">
        <v>1</v>
      </c>
      <c r="R3" s="30" t="str">
        <f>'Original data'!AR11</f>
        <v>Caso de estudio</v>
      </c>
      <c r="S3" s="2">
        <f>'Original data'!AU11</f>
        <v>62.328000000000003</v>
      </c>
      <c r="T3" s="9" t="str">
        <f>'Original data'!AW11</f>
        <v>Verdadero</v>
      </c>
      <c r="U3" s="10">
        <v>1</v>
      </c>
      <c r="V3" s="1" t="str">
        <f>'Original data'!AY11</f>
        <v>Caso de estudio</v>
      </c>
      <c r="W3" s="2">
        <f>'Original data'!BB11</f>
        <v>204.86099999999999</v>
      </c>
      <c r="X3" s="9" t="str">
        <f>'Original data'!BD11</f>
        <v>Una vez que es enviada al comité, se registra el resultado del comité, y entonces, si es negado, se le notifica a la pareja y finaliza el proceso, en caso de que sea aprobada, se actualizan que fondos hay disponibles y luego se le notifica la aprobación a la pareja también.</v>
      </c>
      <c r="Y3" s="10">
        <v>5</v>
      </c>
      <c r="Z3" s="1" t="str">
        <f>'Original data'!BE11</f>
        <v>BPMN</v>
      </c>
      <c r="AA3" s="2">
        <f>'Original data'!BH11</f>
        <v>271.95299999999997</v>
      </c>
      <c r="AB3" s="9" t="str">
        <f>'Original data'!BJ11</f>
        <v>'- Si el formulario contiene errores y no se envía una corrección después de 15 días, el proceso finaliza - Si el formulario no contiene errores pero no es aprobado por el comité, se notifica y finaliza el proceso. - Si el formulario no contiene errores y es aprobado por el comité, se actualizan los fondos y se notifica la aprobación. El proceso finaliza</v>
      </c>
      <c r="AC3" s="10">
        <v>3</v>
      </c>
      <c r="AD3" s="1" t="str">
        <f>'Original data'!BK11</f>
        <v>BPMN</v>
      </c>
      <c r="AE3" s="2">
        <f>'Original data'!BN11</f>
        <v>161.452</v>
      </c>
      <c r="AF3" s="35" t="str">
        <f>'Original data'!BP11</f>
        <v>Luego de que se estudia la solicitud, se registra si es negado o aprobado, en el primer caso se notifica a la pareja y finaliza el proceso. En el segundo caso, se actualizan los fondos disponibles y se notifica la respuesta a la pareja.</v>
      </c>
      <c r="AG3" s="10">
        <v>5</v>
      </c>
      <c r="AH3" s="1" t="str">
        <f>'Original data'!BQ11</f>
        <v>BPMN</v>
      </c>
      <c r="AI3" s="2">
        <f>'Original data'!BT11</f>
        <v>14.208</v>
      </c>
      <c r="AJ3" s="9" t="str">
        <f>'Original data'!BV11</f>
        <v>15 días</v>
      </c>
      <c r="AK3" s="10">
        <v>5</v>
      </c>
      <c r="AL3" s="1" t="str">
        <f>'Original data'!BX11</f>
        <v>BPMN</v>
      </c>
      <c r="AM3" s="2">
        <f>'Original data'!CA11</f>
        <v>123.955</v>
      </c>
      <c r="AN3" s="9" t="str">
        <f>'Original data'!CD11</f>
        <v>Si, ya que solo se revisan los fondos si la solicitud es aprobada, de otra manera no se toman en cuenta los fondos.</v>
      </c>
      <c r="AO3" s="10">
        <v>1</v>
      </c>
      <c r="AP3" s="1" t="str">
        <f>'Original data'!CF11</f>
        <v>BPMN</v>
      </c>
      <c r="AQ3" s="2">
        <f>'Original data'!CI11</f>
        <v>39.292000000000002</v>
      </c>
      <c r="AR3" s="32" t="str">
        <f>'Original data'!CK11</f>
        <v>Falso</v>
      </c>
      <c r="AS3" s="10">
        <v>5</v>
      </c>
      <c r="AT3" s="1" t="str">
        <f>'Original data'!CM11</f>
        <v>BPMN</v>
      </c>
      <c r="AU3" s="2">
        <f>'Original data'!CP11</f>
        <v>76.561000000000007</v>
      </c>
      <c r="AV3" s="9" t="str">
        <f>'Original data'!CR11</f>
        <v>La pareja,El sistema</v>
      </c>
      <c r="AW3" s="10">
        <v>2</v>
      </c>
      <c r="AX3" s="1" t="str">
        <f>'Original data'!CU11</f>
        <v>BPMN</v>
      </c>
    </row>
    <row r="4" spans="1:50" ht="80" x14ac:dyDescent="0.2">
      <c r="A4" s="2">
        <v>3</v>
      </c>
      <c r="B4" s="2" t="s">
        <v>765</v>
      </c>
      <c r="C4" s="2">
        <v>3</v>
      </c>
      <c r="D4" s="2">
        <f>'Original data'!A13</f>
        <v>9</v>
      </c>
      <c r="E4" s="2" t="str">
        <f>'Original data'!S13</f>
        <v>FB</v>
      </c>
      <c r="F4" s="2" t="str">
        <f t="shared" si="0"/>
        <v>B</v>
      </c>
      <c r="G4" s="2">
        <f>'Original data'!AA13</f>
        <v>109.878</v>
      </c>
      <c r="H4" s="9" t="str">
        <f>'Original data'!AE13</f>
        <v>Recopilar soportes, Escanear y adjuntar y diligenciar formulario. Luego se envía.  Se ve más claramente en el BPMN, pero está en los dos.</v>
      </c>
      <c r="I4" s="10">
        <v>5</v>
      </c>
      <c r="J4" s="1" t="str">
        <f>'Original data'!AF13</f>
        <v>Caso de estudio, BPMN</v>
      </c>
      <c r="K4" s="2">
        <f>'Original data'!AI13</f>
        <v>91.903999999999996</v>
      </c>
      <c r="L4" s="9" t="str">
        <f>'Original data'!AK13</f>
        <v>El analista de crédito se ve en BPMN.  En el caso de estudio se lee analista de crédito y al comité de crédito, que se podría modelar como otro ente aparte.</v>
      </c>
      <c r="M4" s="10">
        <v>2</v>
      </c>
      <c r="N4" s="30" t="str">
        <f>'Original data'!AL13</f>
        <v>Caso de estudio, BPMN</v>
      </c>
      <c r="O4" s="2">
        <f>'Original data'!AO13</f>
        <v>22.760999999999999</v>
      </c>
      <c r="P4" s="9" t="str">
        <f>'Original data'!AQ13</f>
        <v>La pareja  El analista (Quizá el comité)</v>
      </c>
      <c r="Q4" s="10">
        <v>3</v>
      </c>
      <c r="R4" s="30" t="str">
        <f>'Original data'!AR13</f>
        <v>BPMN</v>
      </c>
      <c r="S4" s="2">
        <f>'Original data'!AU13</f>
        <v>44.747</v>
      </c>
      <c r="T4" s="9" t="str">
        <f>'Original data'!AW13</f>
        <v>Falso</v>
      </c>
      <c r="U4" s="10">
        <v>5</v>
      </c>
      <c r="V4" s="1" t="str">
        <f>'Original data'!AY13</f>
        <v>BPMN</v>
      </c>
      <c r="W4" s="2">
        <f>'Original data'!BB13</f>
        <v>113.968</v>
      </c>
      <c r="X4" s="9" t="str">
        <f>'Original data'!BD13</f>
        <v>Una vez enviado al comité, se espera que llegue la respuesta del comité y si es satisfactoria se actualizan los fondos disponibles de la pareja y se le notifica las instrucciones para legalizar.  Si no es satisfactoria, se notifica a la pareja que la solicitud es rechazada y su razón.</v>
      </c>
      <c r="Y4" s="10">
        <v>5</v>
      </c>
      <c r="Z4" s="1" t="str">
        <f>'Original data'!BE13</f>
        <v>BPMN</v>
      </c>
      <c r="AA4" s="2">
        <f>'Original data'!BH13</f>
        <v>126.955</v>
      </c>
      <c r="AB4" s="9" t="str">
        <f>'Original data'!BJ13</f>
        <v>1. Solicitud Anulada. Cuando se pasan de 15 días sin corregir los errores (el caso de estudio la llama eliminada). 2. Rechazada. Cuando el comité decide que no es una petición válida. 3. Aprobada. Cuando el comité decide que Sí es una petición válida y envía las instrucciones para legalizar la solicitud.</v>
      </c>
      <c r="AC4" s="10">
        <v>4</v>
      </c>
      <c r="AD4" s="1" t="str">
        <f>'Original data'!BK13</f>
        <v>BPMN, Caso de estudio</v>
      </c>
      <c r="AE4" s="2">
        <f>'Original data'!BN13</f>
        <v>82.231999999999999</v>
      </c>
      <c r="AF4" s="35" t="str">
        <f>'Original data'!BP13</f>
        <v>Se registra el resultado del comité. Si es aprobado, se actualizan los fondos y se envía unas instrucciones de legalización. Si no es aprobado, se notifica a la pareja la razón por la cual no es aprobado.</v>
      </c>
      <c r="AG4" s="10">
        <v>5</v>
      </c>
      <c r="AH4" s="1" t="str">
        <f>'Original data'!BQ13</f>
        <v>BPMN</v>
      </c>
      <c r="AI4" s="2">
        <f>'Original data'!BT13</f>
        <v>14.784000000000001</v>
      </c>
      <c r="AJ4" s="9" t="str">
        <f>'Original data'!BV13</f>
        <v>15 días</v>
      </c>
      <c r="AK4" s="10">
        <v>5</v>
      </c>
      <c r="AL4" s="1" t="str">
        <f>'Original data'!BX13</f>
        <v>BPMN, Caso de estudio</v>
      </c>
      <c r="AM4" s="2">
        <f>'Original data'!CA13</f>
        <v>95.257000000000005</v>
      </c>
      <c r="AN4" s="9" t="str">
        <f>'Original data'!CD13</f>
        <v>Sí, ya que la fundación debe revisar las fondos para poder dar el crédito.</v>
      </c>
      <c r="AO4" s="10">
        <v>1</v>
      </c>
      <c r="AP4" s="1" t="str">
        <f>'Original data'!CF13</f>
        <v>Caso de estudio. Párrafo 3</v>
      </c>
      <c r="AQ4" s="2">
        <f>'Original data'!CI13</f>
        <v>80.8</v>
      </c>
      <c r="AR4" s="32" t="str">
        <f>'Original data'!CK13</f>
        <v>Falso</v>
      </c>
      <c r="AS4" s="10">
        <v>5</v>
      </c>
      <c r="AT4" s="1" t="str">
        <f>'Original data'!CM13</f>
        <v>BPMN</v>
      </c>
      <c r="AU4" s="2">
        <f>'Original data'!CP13</f>
        <v>9.4860000000000007</v>
      </c>
      <c r="AV4" s="9" t="str">
        <f>'Original data'!CR13</f>
        <v>El analista de crédito,El comité de crédito</v>
      </c>
      <c r="AW4" s="10">
        <v>1</v>
      </c>
      <c r="AX4" s="1" t="str">
        <f>'Original data'!CU13</f>
        <v>BPMN</v>
      </c>
    </row>
    <row r="5" spans="1:50" ht="64" x14ac:dyDescent="0.2">
      <c r="A5" s="2">
        <v>4</v>
      </c>
      <c r="B5" s="2" t="s">
        <v>766</v>
      </c>
      <c r="C5" s="2">
        <v>1</v>
      </c>
      <c r="D5" s="2">
        <v>8</v>
      </c>
      <c r="E5" s="2" t="s">
        <v>307</v>
      </c>
      <c r="F5" s="2" t="str">
        <f t="shared" si="0"/>
        <v>B</v>
      </c>
      <c r="G5" s="2">
        <v>295.69600000000003</v>
      </c>
      <c r="H5" s="9" t="s">
        <v>679</v>
      </c>
      <c r="I5" s="10">
        <v>4</v>
      </c>
      <c r="J5" s="1" t="s">
        <v>688</v>
      </c>
      <c r="K5" s="2">
        <v>180.30699999999999</v>
      </c>
      <c r="L5" s="9" t="s">
        <v>541</v>
      </c>
      <c r="M5" s="10">
        <v>5</v>
      </c>
      <c r="N5" s="30" t="s">
        <v>285</v>
      </c>
      <c r="O5" s="2">
        <v>286.20999999999998</v>
      </c>
      <c r="P5" s="9" t="s">
        <v>699</v>
      </c>
      <c r="Q5" s="10">
        <v>3</v>
      </c>
      <c r="R5" s="30" t="s">
        <v>700</v>
      </c>
      <c r="S5" s="1">
        <v>99.21</v>
      </c>
      <c r="T5" s="31" t="s">
        <v>334</v>
      </c>
      <c r="U5" s="10">
        <v>5</v>
      </c>
      <c r="V5" s="30" t="s">
        <v>285</v>
      </c>
      <c r="W5" s="1">
        <v>131.15700000000001</v>
      </c>
      <c r="X5" s="9" t="s">
        <v>701</v>
      </c>
      <c r="Y5" s="10">
        <v>4</v>
      </c>
      <c r="Z5" s="2" t="s">
        <v>702</v>
      </c>
      <c r="AA5" s="2">
        <v>67.814999999999998</v>
      </c>
      <c r="AB5" s="32" t="s">
        <v>703</v>
      </c>
      <c r="AC5" s="10">
        <v>2</v>
      </c>
      <c r="AD5" s="1" t="s">
        <v>293</v>
      </c>
      <c r="AE5" s="2">
        <v>63.527000000000001</v>
      </c>
      <c r="AF5" s="35" t="s">
        <v>704</v>
      </c>
      <c r="AG5" s="10">
        <v>1</v>
      </c>
      <c r="AH5" s="30" t="s">
        <v>705</v>
      </c>
      <c r="AI5" s="1">
        <v>56.32</v>
      </c>
      <c r="AJ5" s="32" t="s">
        <v>319</v>
      </c>
      <c r="AK5" s="10">
        <v>5</v>
      </c>
      <c r="AL5" s="30" t="s">
        <v>706</v>
      </c>
      <c r="AM5" s="2">
        <v>86.992999999999995</v>
      </c>
      <c r="AN5" s="9" t="s">
        <v>707</v>
      </c>
      <c r="AO5" s="10">
        <v>1</v>
      </c>
      <c r="AP5" s="1" t="s">
        <v>689</v>
      </c>
      <c r="AQ5" s="2">
        <v>27.748999999999999</v>
      </c>
      <c r="AR5" s="32" t="s">
        <v>315</v>
      </c>
      <c r="AS5" s="10">
        <v>1</v>
      </c>
      <c r="AT5" s="1" t="s">
        <v>293</v>
      </c>
      <c r="AU5" s="2">
        <v>24.277999999999999</v>
      </c>
      <c r="AV5" s="9" t="s">
        <v>708</v>
      </c>
      <c r="AW5" s="10">
        <v>1</v>
      </c>
      <c r="AX5" s="30" t="s">
        <v>293</v>
      </c>
    </row>
    <row r="6" spans="1:50" ht="32" x14ac:dyDescent="0.2">
      <c r="A6" s="2">
        <v>5</v>
      </c>
      <c r="B6" s="2" t="s">
        <v>766</v>
      </c>
      <c r="C6" s="2">
        <v>2</v>
      </c>
      <c r="D6" s="2">
        <v>11</v>
      </c>
      <c r="E6" s="2" t="s">
        <v>307</v>
      </c>
      <c r="F6" s="2" t="str">
        <f t="shared" si="0"/>
        <v>B</v>
      </c>
      <c r="G6" s="2">
        <v>105.364</v>
      </c>
      <c r="H6" s="9" t="s">
        <v>680</v>
      </c>
      <c r="I6" s="10">
        <v>5</v>
      </c>
      <c r="J6" s="1" t="s">
        <v>293</v>
      </c>
      <c r="K6" s="2">
        <v>32.606000000000002</v>
      </c>
      <c r="L6" s="9" t="s">
        <v>311</v>
      </c>
      <c r="M6" s="10">
        <v>5</v>
      </c>
      <c r="N6" s="30" t="s">
        <v>709</v>
      </c>
      <c r="O6" s="2">
        <v>23.57</v>
      </c>
      <c r="P6" s="9" t="s">
        <v>710</v>
      </c>
      <c r="Q6" s="10">
        <v>5</v>
      </c>
      <c r="R6" s="30" t="s">
        <v>709</v>
      </c>
      <c r="S6" s="1">
        <v>34.869999999999997</v>
      </c>
      <c r="T6" s="31" t="s">
        <v>334</v>
      </c>
      <c r="U6" s="10">
        <v>5</v>
      </c>
      <c r="V6" s="30" t="s">
        <v>709</v>
      </c>
      <c r="W6" s="1">
        <v>80.290999999999997</v>
      </c>
      <c r="X6" s="9" t="s">
        <v>711</v>
      </c>
      <c r="Y6" s="10">
        <v>5</v>
      </c>
      <c r="Z6" s="2" t="s">
        <v>709</v>
      </c>
      <c r="AA6" s="2">
        <v>32.728000000000002</v>
      </c>
      <c r="AB6" s="32" t="s">
        <v>712</v>
      </c>
      <c r="AC6" s="10">
        <v>3</v>
      </c>
      <c r="AD6" s="1" t="s">
        <v>709</v>
      </c>
      <c r="AE6" s="2">
        <v>119.28700000000001</v>
      </c>
      <c r="AF6" s="35" t="s">
        <v>713</v>
      </c>
      <c r="AG6" s="10">
        <v>2</v>
      </c>
      <c r="AH6" s="30" t="s">
        <v>714</v>
      </c>
      <c r="AI6" s="1">
        <v>4.9020000000000001</v>
      </c>
      <c r="AJ6" s="32" t="s">
        <v>319</v>
      </c>
      <c r="AK6" s="10">
        <v>5</v>
      </c>
      <c r="AL6" s="30" t="s">
        <v>709</v>
      </c>
      <c r="AM6" s="2">
        <v>25.327999999999999</v>
      </c>
      <c r="AN6" s="9" t="s">
        <v>715</v>
      </c>
      <c r="AO6" s="10">
        <v>1</v>
      </c>
      <c r="AP6" s="1" t="s">
        <v>716</v>
      </c>
      <c r="AQ6" s="2">
        <v>14.202</v>
      </c>
      <c r="AR6" s="32" t="s">
        <v>334</v>
      </c>
      <c r="AS6" s="10">
        <v>5</v>
      </c>
      <c r="AT6" s="1" t="s">
        <v>709</v>
      </c>
      <c r="AU6" s="2">
        <v>11.268000000000001</v>
      </c>
      <c r="AV6" s="9" t="s">
        <v>452</v>
      </c>
      <c r="AW6" s="10">
        <v>1</v>
      </c>
      <c r="AX6" s="30" t="s">
        <v>709</v>
      </c>
    </row>
    <row r="7" spans="1:50" ht="64" x14ac:dyDescent="0.2">
      <c r="A7" s="2">
        <v>6</v>
      </c>
      <c r="B7" s="2" t="s">
        <v>766</v>
      </c>
      <c r="C7" s="2">
        <v>3</v>
      </c>
      <c r="D7" s="2">
        <v>15</v>
      </c>
      <c r="E7" s="2" t="s">
        <v>307</v>
      </c>
      <c r="F7" s="2" t="str">
        <f t="shared" si="0"/>
        <v>B</v>
      </c>
      <c r="G7" s="2">
        <v>143.84299999999999</v>
      </c>
      <c r="H7" s="9" t="s">
        <v>681</v>
      </c>
      <c r="I7" s="10">
        <v>3</v>
      </c>
      <c r="J7" s="1" t="s">
        <v>689</v>
      </c>
      <c r="K7" s="2">
        <v>61.917999999999999</v>
      </c>
      <c r="L7" s="9" t="s">
        <v>690</v>
      </c>
      <c r="M7" s="10">
        <v>2</v>
      </c>
      <c r="N7" s="30" t="s">
        <v>293</v>
      </c>
      <c r="O7" s="2">
        <v>44.258000000000003</v>
      </c>
      <c r="P7" s="9" t="s">
        <v>717</v>
      </c>
      <c r="Q7" s="10">
        <v>5</v>
      </c>
      <c r="R7" s="30" t="s">
        <v>293</v>
      </c>
      <c r="S7" s="1">
        <v>28.474</v>
      </c>
      <c r="T7" s="31" t="s">
        <v>315</v>
      </c>
      <c r="U7" s="10">
        <v>1</v>
      </c>
      <c r="V7" s="30" t="s">
        <v>293</v>
      </c>
      <c r="W7" s="1">
        <v>59.012</v>
      </c>
      <c r="X7" s="9" t="s">
        <v>718</v>
      </c>
      <c r="Y7" s="10">
        <v>1</v>
      </c>
      <c r="Z7" s="2" t="s">
        <v>689</v>
      </c>
      <c r="AA7" s="2">
        <v>27.446999999999999</v>
      </c>
      <c r="AB7" s="32" t="s">
        <v>719</v>
      </c>
      <c r="AC7" s="10">
        <v>3</v>
      </c>
      <c r="AD7" s="1" t="s">
        <v>293</v>
      </c>
      <c r="AE7" s="2">
        <v>63.162999999999997</v>
      </c>
      <c r="AF7" s="35" t="s">
        <v>720</v>
      </c>
      <c r="AG7" s="10">
        <v>1</v>
      </c>
      <c r="AH7" s="30" t="s">
        <v>689</v>
      </c>
      <c r="AI7" s="1">
        <v>16.503</v>
      </c>
      <c r="AJ7" s="32" t="s">
        <v>319</v>
      </c>
      <c r="AK7" s="10">
        <v>5</v>
      </c>
      <c r="AL7" s="30" t="s">
        <v>293</v>
      </c>
      <c r="AM7" s="2">
        <v>40.712000000000003</v>
      </c>
      <c r="AN7" s="9" t="s">
        <v>721</v>
      </c>
      <c r="AO7" s="10">
        <v>1</v>
      </c>
      <c r="AP7" s="1" t="s">
        <v>689</v>
      </c>
      <c r="AQ7" s="2">
        <v>62.262</v>
      </c>
      <c r="AR7" s="32" t="s">
        <v>334</v>
      </c>
      <c r="AS7" s="10">
        <v>5</v>
      </c>
      <c r="AT7" s="1" t="s">
        <v>293</v>
      </c>
      <c r="AU7" s="2">
        <v>19.158000000000001</v>
      </c>
      <c r="AV7" s="9" t="s">
        <v>708</v>
      </c>
      <c r="AW7" s="10">
        <v>1</v>
      </c>
      <c r="AX7" s="30" t="s">
        <v>293</v>
      </c>
    </row>
    <row r="8" spans="1:50" ht="160" x14ac:dyDescent="0.2">
      <c r="A8" s="2">
        <v>7</v>
      </c>
      <c r="B8" s="2" t="s">
        <v>973</v>
      </c>
      <c r="C8" s="2">
        <v>1</v>
      </c>
      <c r="D8" s="2">
        <v>6</v>
      </c>
      <c r="E8" s="2" t="s">
        <v>307</v>
      </c>
      <c r="F8" s="2" t="str">
        <f t="shared" si="0"/>
        <v>B</v>
      </c>
      <c r="G8" s="2">
        <v>330.59199999999998</v>
      </c>
      <c r="H8" s="9" t="s">
        <v>880</v>
      </c>
      <c r="I8" s="10">
        <v>2</v>
      </c>
      <c r="J8" s="1" t="s">
        <v>881</v>
      </c>
      <c r="K8" s="2">
        <v>57.289000000000001</v>
      </c>
      <c r="L8" s="9" t="s">
        <v>882</v>
      </c>
      <c r="M8" s="10">
        <v>1</v>
      </c>
      <c r="N8" s="30" t="s">
        <v>883</v>
      </c>
      <c r="O8" s="2">
        <v>100.366</v>
      </c>
      <c r="P8" s="9" t="s">
        <v>884</v>
      </c>
      <c r="Q8" s="10">
        <v>2</v>
      </c>
      <c r="R8" s="30" t="s">
        <v>885</v>
      </c>
      <c r="S8" s="1">
        <v>24.2</v>
      </c>
      <c r="T8" s="31" t="b">
        <v>1</v>
      </c>
      <c r="U8" s="10">
        <v>1</v>
      </c>
      <c r="V8" s="30" t="s">
        <v>886</v>
      </c>
      <c r="W8" s="1">
        <v>59.988999999999997</v>
      </c>
      <c r="X8" s="9" t="s">
        <v>887</v>
      </c>
      <c r="Y8" s="10">
        <v>1</v>
      </c>
      <c r="Z8" s="30" t="s">
        <v>888</v>
      </c>
      <c r="AA8" s="2">
        <v>124.262</v>
      </c>
      <c r="AB8" s="31" t="s">
        <v>889</v>
      </c>
      <c r="AC8" s="10">
        <v>5</v>
      </c>
      <c r="AD8" s="1" t="s">
        <v>883</v>
      </c>
      <c r="AE8" s="2">
        <v>65.307000000000002</v>
      </c>
      <c r="AF8" s="35" t="s">
        <v>890</v>
      </c>
      <c r="AG8" s="10">
        <v>2</v>
      </c>
      <c r="AH8" s="30" t="s">
        <v>891</v>
      </c>
      <c r="AI8" s="1">
        <v>22.120999999999999</v>
      </c>
      <c r="AJ8" s="31" t="s">
        <v>319</v>
      </c>
      <c r="AK8" s="10">
        <v>5</v>
      </c>
      <c r="AL8" s="30" t="s">
        <v>886</v>
      </c>
      <c r="AM8" s="2">
        <v>38.155000000000001</v>
      </c>
      <c r="AN8" s="9" t="s">
        <v>966</v>
      </c>
      <c r="AO8" s="10">
        <v>2</v>
      </c>
      <c r="AP8" s="1" t="s">
        <v>886</v>
      </c>
      <c r="AQ8" s="2">
        <v>27.891999999999999</v>
      </c>
      <c r="AR8" s="9" t="b">
        <v>0</v>
      </c>
      <c r="AS8" s="10">
        <v>5</v>
      </c>
      <c r="AT8" s="1" t="s">
        <v>892</v>
      </c>
      <c r="AU8" s="2">
        <v>13.981</v>
      </c>
      <c r="AV8" s="9" t="s">
        <v>708</v>
      </c>
      <c r="AW8" s="10">
        <v>1</v>
      </c>
      <c r="AX8" s="30" t="s">
        <v>886</v>
      </c>
    </row>
    <row r="9" spans="1:50" ht="80" x14ac:dyDescent="0.2">
      <c r="A9" s="2">
        <v>8</v>
      </c>
      <c r="B9" s="2" t="s">
        <v>973</v>
      </c>
      <c r="C9" s="2">
        <v>2</v>
      </c>
      <c r="D9" s="2">
        <v>8</v>
      </c>
      <c r="E9" s="2" t="s">
        <v>307</v>
      </c>
      <c r="F9" s="2" t="str">
        <f t="shared" si="0"/>
        <v>B</v>
      </c>
      <c r="G9" s="2">
        <v>261.54599999999999</v>
      </c>
      <c r="H9" s="9" t="s">
        <v>893</v>
      </c>
      <c r="I9" s="10">
        <v>5</v>
      </c>
      <c r="J9" s="1" t="s">
        <v>894</v>
      </c>
      <c r="K9" s="2">
        <v>42.837000000000003</v>
      </c>
      <c r="L9" s="9" t="s">
        <v>458</v>
      </c>
      <c r="M9" s="10">
        <v>5</v>
      </c>
      <c r="N9" s="30" t="s">
        <v>285</v>
      </c>
      <c r="O9" s="2">
        <v>77.242999999999995</v>
      </c>
      <c r="P9" s="9" t="s">
        <v>895</v>
      </c>
      <c r="Q9" s="10">
        <v>2</v>
      </c>
      <c r="R9" s="30" t="s">
        <v>896</v>
      </c>
      <c r="S9" s="1">
        <v>100.58799999999999</v>
      </c>
      <c r="T9" s="31" t="b">
        <v>0</v>
      </c>
      <c r="U9" s="10">
        <v>5</v>
      </c>
      <c r="V9" s="30" t="s">
        <v>293</v>
      </c>
      <c r="W9" s="1">
        <v>209.98400000000001</v>
      </c>
      <c r="X9" s="9" t="s">
        <v>897</v>
      </c>
      <c r="Y9" s="10">
        <v>5</v>
      </c>
      <c r="Z9" s="30" t="s">
        <v>293</v>
      </c>
      <c r="AA9" s="2">
        <v>144.57</v>
      </c>
      <c r="AB9" s="31" t="s">
        <v>898</v>
      </c>
      <c r="AC9" s="10">
        <v>3</v>
      </c>
      <c r="AD9" s="1" t="s">
        <v>293</v>
      </c>
      <c r="AE9" s="2">
        <v>97.070999999999998</v>
      </c>
      <c r="AF9" s="35" t="s">
        <v>899</v>
      </c>
      <c r="AG9" s="10">
        <v>4</v>
      </c>
      <c r="AH9" s="30" t="s">
        <v>293</v>
      </c>
      <c r="AI9" s="1">
        <v>57.561</v>
      </c>
      <c r="AJ9" s="31" t="s">
        <v>319</v>
      </c>
      <c r="AK9" s="10">
        <v>5</v>
      </c>
      <c r="AL9" s="30" t="s">
        <v>896</v>
      </c>
      <c r="AM9" s="2">
        <v>29.202000000000002</v>
      </c>
      <c r="AN9" s="9" t="s">
        <v>967</v>
      </c>
      <c r="AO9" s="10">
        <v>2</v>
      </c>
      <c r="AP9" s="1" t="s">
        <v>896</v>
      </c>
      <c r="AQ9" s="2">
        <v>51.174999999999997</v>
      </c>
      <c r="AR9" s="9" t="b">
        <v>1</v>
      </c>
      <c r="AS9" s="10">
        <v>1</v>
      </c>
      <c r="AT9" s="1" t="s">
        <v>900</v>
      </c>
      <c r="AU9" s="2">
        <v>60.61</v>
      </c>
      <c r="AV9" s="9" t="s">
        <v>452</v>
      </c>
      <c r="AW9" s="10">
        <v>1</v>
      </c>
      <c r="AX9" s="30" t="s">
        <v>293</v>
      </c>
    </row>
    <row r="10" spans="1:50" ht="80" x14ac:dyDescent="0.2">
      <c r="A10" s="2">
        <v>9</v>
      </c>
      <c r="B10" s="2" t="s">
        <v>1269</v>
      </c>
      <c r="C10" s="2">
        <v>1</v>
      </c>
      <c r="D10" s="2">
        <v>3</v>
      </c>
      <c r="E10" s="2" t="s">
        <v>307</v>
      </c>
      <c r="F10" s="2" t="str">
        <f t="shared" si="0"/>
        <v>B</v>
      </c>
      <c r="G10" s="2">
        <v>603.62599999999998</v>
      </c>
      <c r="H10" s="9" t="s">
        <v>1058</v>
      </c>
      <c r="I10" s="10">
        <v>5</v>
      </c>
      <c r="J10" s="1" t="s">
        <v>1067</v>
      </c>
      <c r="K10" s="2">
        <v>152.696</v>
      </c>
      <c r="L10" s="9" t="s">
        <v>1068</v>
      </c>
      <c r="M10" s="10">
        <v>5</v>
      </c>
      <c r="N10" s="30" t="s">
        <v>285</v>
      </c>
      <c r="O10" s="2">
        <v>267.87099999999998</v>
      </c>
      <c r="P10" s="9" t="s">
        <v>1078</v>
      </c>
      <c r="Q10" s="10">
        <v>5</v>
      </c>
      <c r="R10" s="30" t="s">
        <v>1090</v>
      </c>
      <c r="S10" s="1">
        <v>173.34</v>
      </c>
      <c r="T10" s="31" t="b">
        <v>0</v>
      </c>
      <c r="U10" s="10">
        <v>5</v>
      </c>
      <c r="V10" s="30" t="s">
        <v>1095</v>
      </c>
      <c r="W10" s="1">
        <v>512.61800000000005</v>
      </c>
      <c r="X10" s="9" t="s">
        <v>1096</v>
      </c>
      <c r="Y10" s="10">
        <v>1</v>
      </c>
      <c r="Z10" s="30" t="s">
        <v>1108</v>
      </c>
      <c r="AA10" s="2">
        <v>253.60499999999999</v>
      </c>
      <c r="AB10" s="31" t="s">
        <v>1109</v>
      </c>
      <c r="AC10" s="10">
        <v>4</v>
      </c>
      <c r="AD10" s="1" t="s">
        <v>1120</v>
      </c>
      <c r="AE10" s="2">
        <v>218.18299999999999</v>
      </c>
      <c r="AF10" s="35" t="s">
        <v>1121</v>
      </c>
      <c r="AG10" s="10">
        <v>1</v>
      </c>
      <c r="AH10" s="30" t="s">
        <v>1132</v>
      </c>
      <c r="AI10" s="1">
        <v>101.92700000000001</v>
      </c>
      <c r="AJ10" s="31" t="s">
        <v>319</v>
      </c>
      <c r="AK10" s="10">
        <v>5</v>
      </c>
      <c r="AL10" s="30" t="s">
        <v>1135</v>
      </c>
      <c r="AM10" s="2">
        <v>169.149</v>
      </c>
      <c r="AN10" s="9" t="s">
        <v>1136</v>
      </c>
      <c r="AO10" s="10">
        <v>2</v>
      </c>
      <c r="AP10" s="1" t="s">
        <v>1135</v>
      </c>
      <c r="AQ10" s="2">
        <v>77.055999999999997</v>
      </c>
      <c r="AR10" s="9" t="b">
        <v>0</v>
      </c>
      <c r="AS10" s="10">
        <v>5</v>
      </c>
      <c r="AT10" s="1" t="s">
        <v>293</v>
      </c>
      <c r="AU10" s="2">
        <v>104.827</v>
      </c>
      <c r="AV10" s="9" t="s">
        <v>928</v>
      </c>
      <c r="AW10" s="10">
        <v>1</v>
      </c>
      <c r="AX10" s="4" t="s">
        <v>293</v>
      </c>
    </row>
    <row r="11" spans="1:50" ht="96" x14ac:dyDescent="0.2">
      <c r="A11" s="2">
        <v>10</v>
      </c>
      <c r="B11" s="2" t="s">
        <v>1269</v>
      </c>
      <c r="C11" s="2">
        <v>2</v>
      </c>
      <c r="D11" s="2">
        <v>6</v>
      </c>
      <c r="E11" s="2" t="s">
        <v>307</v>
      </c>
      <c r="F11" s="2" t="str">
        <f t="shared" si="0"/>
        <v>B</v>
      </c>
      <c r="G11" s="2">
        <v>235.84399999999999</v>
      </c>
      <c r="H11" s="9" t="s">
        <v>1059</v>
      </c>
      <c r="I11" s="10">
        <v>4</v>
      </c>
      <c r="J11" s="1" t="s">
        <v>1069</v>
      </c>
      <c r="K11" s="2">
        <v>202.821</v>
      </c>
      <c r="L11" s="9" t="s">
        <v>458</v>
      </c>
      <c r="M11" s="10">
        <v>5</v>
      </c>
      <c r="N11" s="30" t="s">
        <v>1079</v>
      </c>
      <c r="O11" s="2">
        <v>698.26400000000001</v>
      </c>
      <c r="P11" s="9" t="s">
        <v>635</v>
      </c>
      <c r="Q11" s="10">
        <v>5</v>
      </c>
      <c r="R11" s="30" t="s">
        <v>1091</v>
      </c>
      <c r="S11" s="1">
        <v>257.39499999999998</v>
      </c>
      <c r="T11" s="31" t="b">
        <v>0</v>
      </c>
      <c r="U11" s="10">
        <v>5</v>
      </c>
      <c r="V11" s="30" t="s">
        <v>1097</v>
      </c>
      <c r="W11" s="1">
        <v>367.95499999999998</v>
      </c>
      <c r="X11" s="9" t="s">
        <v>1098</v>
      </c>
      <c r="Y11" s="10">
        <v>1</v>
      </c>
      <c r="Z11" s="30" t="s">
        <v>1110</v>
      </c>
      <c r="AA11" s="2">
        <v>158.042</v>
      </c>
      <c r="AB11" s="31" t="s">
        <v>1111</v>
      </c>
      <c r="AC11" s="10">
        <v>3</v>
      </c>
      <c r="AD11" s="1" t="s">
        <v>1122</v>
      </c>
      <c r="AE11" s="2">
        <v>163.59700000000001</v>
      </c>
      <c r="AF11" s="35" t="s">
        <v>1123</v>
      </c>
      <c r="AG11" s="10">
        <v>4</v>
      </c>
      <c r="AH11" s="30" t="s">
        <v>744</v>
      </c>
      <c r="AI11" s="1">
        <v>104.89100000000001</v>
      </c>
      <c r="AJ11" s="31" t="s">
        <v>319</v>
      </c>
      <c r="AK11" s="10">
        <v>5</v>
      </c>
      <c r="AL11" s="30" t="s">
        <v>1102</v>
      </c>
      <c r="AM11" s="2">
        <v>129.83500000000001</v>
      </c>
      <c r="AN11" s="9" t="s">
        <v>1137</v>
      </c>
      <c r="AO11" s="10">
        <v>2</v>
      </c>
      <c r="AP11" s="1" t="s">
        <v>291</v>
      </c>
      <c r="AQ11" s="2">
        <v>85.513999999999996</v>
      </c>
      <c r="AR11" s="9" t="b">
        <v>0</v>
      </c>
      <c r="AS11" s="10">
        <v>5</v>
      </c>
      <c r="AT11" s="1" t="s">
        <v>1102</v>
      </c>
      <c r="AU11" s="2">
        <v>75.055999999999997</v>
      </c>
      <c r="AV11" s="9" t="s">
        <v>708</v>
      </c>
      <c r="AW11" s="10">
        <v>1</v>
      </c>
      <c r="AX11" s="4" t="s">
        <v>1152</v>
      </c>
    </row>
    <row r="12" spans="1:50" ht="80" x14ac:dyDescent="0.2">
      <c r="A12" s="2">
        <v>11</v>
      </c>
      <c r="B12" s="2" t="s">
        <v>1269</v>
      </c>
      <c r="C12" s="2">
        <v>3</v>
      </c>
      <c r="D12" s="2">
        <v>9</v>
      </c>
      <c r="E12" s="2" t="s">
        <v>307</v>
      </c>
      <c r="F12" s="2" t="str">
        <f t="shared" si="0"/>
        <v>B</v>
      </c>
      <c r="G12" s="2">
        <v>620.11400000000003</v>
      </c>
      <c r="H12" s="9" t="s">
        <v>1060</v>
      </c>
      <c r="I12" s="10">
        <v>1</v>
      </c>
      <c r="J12" s="1" t="s">
        <v>900</v>
      </c>
      <c r="K12" s="2">
        <v>405.04399999999998</v>
      </c>
      <c r="L12" s="9" t="s">
        <v>1070</v>
      </c>
      <c r="M12" s="10">
        <v>5</v>
      </c>
      <c r="N12" s="30" t="s">
        <v>1080</v>
      </c>
      <c r="O12" s="2">
        <v>119.348</v>
      </c>
      <c r="P12" s="9" t="s">
        <v>1081</v>
      </c>
      <c r="Q12" s="10">
        <v>5</v>
      </c>
      <c r="R12" s="30" t="s">
        <v>1092</v>
      </c>
      <c r="S12" s="1">
        <v>83.16</v>
      </c>
      <c r="T12" s="31" t="b">
        <v>0</v>
      </c>
      <c r="U12" s="10">
        <v>5</v>
      </c>
      <c r="V12" s="30" t="s">
        <v>1092</v>
      </c>
      <c r="W12" s="1">
        <v>410.13099999999997</v>
      </c>
      <c r="X12" s="9" t="s">
        <v>1099</v>
      </c>
      <c r="Y12" s="10">
        <v>5</v>
      </c>
      <c r="Z12" s="30" t="s">
        <v>1092</v>
      </c>
      <c r="AA12" s="2">
        <v>64.655000000000001</v>
      </c>
      <c r="AB12" s="31" t="s">
        <v>1112</v>
      </c>
      <c r="AC12" s="10">
        <v>2</v>
      </c>
      <c r="AD12" s="1" t="s">
        <v>1124</v>
      </c>
      <c r="AE12" s="2">
        <v>190.28700000000001</v>
      </c>
      <c r="AF12" s="35" t="s">
        <v>1125</v>
      </c>
      <c r="AG12" s="10">
        <v>4</v>
      </c>
      <c r="AH12" s="30" t="s">
        <v>1124</v>
      </c>
      <c r="AI12" s="1">
        <v>68.119</v>
      </c>
      <c r="AJ12" s="31" t="s">
        <v>319</v>
      </c>
      <c r="AK12" s="10">
        <v>5</v>
      </c>
      <c r="AL12" s="30" t="s">
        <v>1138</v>
      </c>
      <c r="AM12" s="2">
        <v>134.98099999999999</v>
      </c>
      <c r="AN12" s="9" t="s">
        <v>1139</v>
      </c>
      <c r="AO12" s="10">
        <v>2</v>
      </c>
      <c r="AP12" s="1" t="s">
        <v>1148</v>
      </c>
      <c r="AQ12" s="2">
        <v>121.33499999999999</v>
      </c>
      <c r="AR12" s="9" t="b">
        <v>0</v>
      </c>
      <c r="AS12" s="10">
        <v>5</v>
      </c>
      <c r="AT12" s="1" t="s">
        <v>1138</v>
      </c>
      <c r="AU12" s="2">
        <v>84.131</v>
      </c>
      <c r="AV12" s="9" t="s">
        <v>551</v>
      </c>
      <c r="AW12" s="10">
        <v>5</v>
      </c>
      <c r="AX12" s="4" t="s">
        <v>1124</v>
      </c>
    </row>
    <row r="13" spans="1:50" ht="128" x14ac:dyDescent="0.2">
      <c r="A13" s="2">
        <v>12</v>
      </c>
      <c r="B13" s="2" t="s">
        <v>1280</v>
      </c>
      <c r="C13" s="2">
        <v>1</v>
      </c>
      <c r="D13" s="2">
        <v>1</v>
      </c>
      <c r="E13" s="2" t="s">
        <v>307</v>
      </c>
      <c r="F13" s="2" t="str">
        <f t="shared" si="0"/>
        <v>B</v>
      </c>
      <c r="G13" s="2">
        <v>451.43599999999998</v>
      </c>
      <c r="H13" s="9" t="s">
        <v>1270</v>
      </c>
      <c r="I13" s="10">
        <v>3</v>
      </c>
      <c r="J13" s="1" t="s">
        <v>293</v>
      </c>
      <c r="K13" s="2">
        <v>84.18</v>
      </c>
      <c r="L13" s="9" t="s">
        <v>541</v>
      </c>
      <c r="M13" s="10">
        <v>5</v>
      </c>
      <c r="N13" s="30" t="s">
        <v>1297</v>
      </c>
      <c r="O13" s="2">
        <v>134.15600000000001</v>
      </c>
      <c r="P13" s="9" t="s">
        <v>1298</v>
      </c>
      <c r="Q13" s="10">
        <v>2</v>
      </c>
      <c r="R13" s="30" t="s">
        <v>473</v>
      </c>
      <c r="S13" s="1">
        <v>69.375</v>
      </c>
      <c r="T13" s="31" t="b">
        <v>0</v>
      </c>
      <c r="U13" s="10">
        <v>5</v>
      </c>
      <c r="V13" s="30" t="s">
        <v>293</v>
      </c>
      <c r="W13" s="1">
        <v>282.88400000000001</v>
      </c>
      <c r="X13" s="9" t="s">
        <v>1324</v>
      </c>
      <c r="Y13" s="10">
        <v>3</v>
      </c>
      <c r="Z13" s="30" t="s">
        <v>473</v>
      </c>
      <c r="AA13" s="2">
        <v>57.43</v>
      </c>
      <c r="AB13" s="31" t="s">
        <v>1339</v>
      </c>
      <c r="AC13" s="10">
        <v>3</v>
      </c>
      <c r="AD13" s="1" t="s">
        <v>1354</v>
      </c>
      <c r="AE13" s="2">
        <v>147.114</v>
      </c>
      <c r="AF13" s="35" t="s">
        <v>1355</v>
      </c>
      <c r="AG13" s="10">
        <v>5</v>
      </c>
      <c r="AH13" s="30" t="s">
        <v>293</v>
      </c>
      <c r="AI13" s="1">
        <v>19.28</v>
      </c>
      <c r="AJ13" s="31" t="s">
        <v>319</v>
      </c>
      <c r="AK13" s="10">
        <v>5</v>
      </c>
      <c r="AL13" s="30" t="s">
        <v>1375</v>
      </c>
      <c r="AM13" s="2">
        <v>34.417000000000002</v>
      </c>
      <c r="AN13" s="9" t="s">
        <v>300</v>
      </c>
      <c r="AO13" s="10">
        <v>1</v>
      </c>
      <c r="AP13" s="1" t="s">
        <v>293</v>
      </c>
      <c r="AQ13" s="2">
        <v>25.193000000000001</v>
      </c>
      <c r="AR13" s="9" t="b">
        <v>1</v>
      </c>
      <c r="AS13" s="10">
        <v>1</v>
      </c>
      <c r="AT13" s="1" t="s">
        <v>293</v>
      </c>
      <c r="AU13" s="2">
        <v>10.897</v>
      </c>
      <c r="AV13" s="9" t="s">
        <v>928</v>
      </c>
      <c r="AW13" s="10">
        <v>1</v>
      </c>
      <c r="AX13" s="4" t="s">
        <v>293</v>
      </c>
    </row>
    <row r="14" spans="1:50" ht="64" x14ac:dyDescent="0.2">
      <c r="A14" s="2">
        <v>13</v>
      </c>
      <c r="B14" s="2" t="s">
        <v>1280</v>
      </c>
      <c r="C14" s="2">
        <v>2</v>
      </c>
      <c r="D14" s="2">
        <v>2</v>
      </c>
      <c r="E14" s="2" t="s">
        <v>307</v>
      </c>
      <c r="F14" s="2" t="str">
        <f t="shared" si="0"/>
        <v>B</v>
      </c>
      <c r="G14" s="2">
        <v>693.32100000000003</v>
      </c>
      <c r="H14" s="9" t="s">
        <v>1271</v>
      </c>
      <c r="I14" s="10">
        <v>5</v>
      </c>
      <c r="J14" s="1" t="s">
        <v>1281</v>
      </c>
      <c r="K14" s="2">
        <v>70.376000000000005</v>
      </c>
      <c r="L14" s="9" t="s">
        <v>1282</v>
      </c>
      <c r="M14" s="10">
        <v>5</v>
      </c>
      <c r="N14" s="30" t="s">
        <v>1281</v>
      </c>
      <c r="O14" s="2">
        <v>134.57300000000001</v>
      </c>
      <c r="P14" s="9" t="s">
        <v>1299</v>
      </c>
      <c r="Q14" s="10">
        <v>5</v>
      </c>
      <c r="R14" s="30" t="s">
        <v>1313</v>
      </c>
      <c r="S14" s="1">
        <v>183.72499999999999</v>
      </c>
      <c r="T14" s="31" t="b">
        <v>0</v>
      </c>
      <c r="U14" s="10">
        <v>5</v>
      </c>
      <c r="V14" s="30" t="s">
        <v>933</v>
      </c>
      <c r="W14" s="1">
        <v>173.98099999999999</v>
      </c>
      <c r="X14" s="9" t="s">
        <v>1325</v>
      </c>
      <c r="Y14" s="10">
        <v>5</v>
      </c>
      <c r="Z14" s="30" t="s">
        <v>933</v>
      </c>
      <c r="AA14" s="2">
        <v>115.349</v>
      </c>
      <c r="AB14" s="31" t="s">
        <v>1340</v>
      </c>
      <c r="AC14" s="10">
        <v>3</v>
      </c>
      <c r="AD14" s="1" t="s">
        <v>933</v>
      </c>
      <c r="AE14" s="2">
        <v>133.166</v>
      </c>
      <c r="AF14" s="35" t="s">
        <v>1356</v>
      </c>
      <c r="AG14" s="10">
        <v>5</v>
      </c>
      <c r="AH14" s="30" t="s">
        <v>933</v>
      </c>
      <c r="AI14" s="1">
        <v>66.141999999999996</v>
      </c>
      <c r="AJ14" s="31" t="s">
        <v>319</v>
      </c>
      <c r="AK14" s="10">
        <v>5</v>
      </c>
      <c r="AL14" s="30" t="s">
        <v>1376</v>
      </c>
      <c r="AM14" s="2">
        <v>79.471999999999994</v>
      </c>
      <c r="AN14" s="9" t="s">
        <v>1377</v>
      </c>
      <c r="AO14" s="10">
        <v>5</v>
      </c>
      <c r="AP14" s="1" t="s">
        <v>933</v>
      </c>
      <c r="AQ14" s="2">
        <v>50.151000000000003</v>
      </c>
      <c r="AR14" s="9" t="b">
        <v>1</v>
      </c>
      <c r="AS14" s="10">
        <v>1</v>
      </c>
      <c r="AT14" s="1" t="s">
        <v>1399</v>
      </c>
      <c r="AU14" s="2">
        <v>60.939</v>
      </c>
      <c r="AV14" s="9" t="s">
        <v>708</v>
      </c>
      <c r="AW14" s="10">
        <v>1</v>
      </c>
      <c r="AX14" s="4" t="s">
        <v>1399</v>
      </c>
    </row>
    <row r="15" spans="1:50" ht="48" x14ac:dyDescent="0.2">
      <c r="A15" s="2">
        <v>14</v>
      </c>
      <c r="B15" s="2" t="s">
        <v>1280</v>
      </c>
      <c r="C15" s="2">
        <v>3</v>
      </c>
      <c r="D15" s="2">
        <v>3</v>
      </c>
      <c r="E15" s="2" t="s">
        <v>307</v>
      </c>
      <c r="F15" s="2" t="str">
        <f t="shared" si="0"/>
        <v>B</v>
      </c>
      <c r="G15" s="2">
        <v>398.73700000000002</v>
      </c>
      <c r="H15" s="9" t="s">
        <v>1272</v>
      </c>
      <c r="I15" s="10">
        <v>4</v>
      </c>
      <c r="J15" s="1" t="s">
        <v>293</v>
      </c>
      <c r="K15" s="2">
        <v>52.823</v>
      </c>
      <c r="L15" s="9" t="s">
        <v>1283</v>
      </c>
      <c r="M15" s="10">
        <v>5</v>
      </c>
      <c r="N15" s="30" t="s">
        <v>293</v>
      </c>
      <c r="O15" s="2">
        <v>32.424999999999997</v>
      </c>
      <c r="P15" s="9" t="s">
        <v>1300</v>
      </c>
      <c r="Q15" s="10">
        <v>2</v>
      </c>
      <c r="R15" s="30" t="s">
        <v>293</v>
      </c>
      <c r="S15" s="1">
        <v>103.991</v>
      </c>
      <c r="T15" s="31" t="b">
        <v>0</v>
      </c>
      <c r="U15" s="10">
        <v>5</v>
      </c>
      <c r="V15" s="30" t="s">
        <v>293</v>
      </c>
      <c r="W15" s="1">
        <v>93.998999999999995</v>
      </c>
      <c r="X15" s="9" t="s">
        <v>1326</v>
      </c>
      <c r="Y15" s="10">
        <v>5</v>
      </c>
      <c r="Z15" s="30" t="s">
        <v>293</v>
      </c>
      <c r="AA15" s="2">
        <v>73.966999999999999</v>
      </c>
      <c r="AB15" s="31" t="s">
        <v>1341</v>
      </c>
      <c r="AC15" s="10">
        <v>3</v>
      </c>
      <c r="AD15" s="1" t="s">
        <v>293</v>
      </c>
      <c r="AE15" s="2">
        <v>95.328999999999994</v>
      </c>
      <c r="AF15" s="35" t="s">
        <v>1357</v>
      </c>
      <c r="AG15" s="10">
        <v>4</v>
      </c>
      <c r="AH15" s="30" t="s">
        <v>293</v>
      </c>
      <c r="AI15" s="1">
        <v>12.315</v>
      </c>
      <c r="AJ15" s="31" t="s">
        <v>319</v>
      </c>
      <c r="AK15" s="10">
        <v>5</v>
      </c>
      <c r="AL15" s="30" t="s">
        <v>293</v>
      </c>
      <c r="AM15" s="2">
        <v>103.44499999999999</v>
      </c>
      <c r="AN15" s="9" t="s">
        <v>300</v>
      </c>
      <c r="AO15" s="10">
        <v>1</v>
      </c>
      <c r="AP15" s="1" t="s">
        <v>842</v>
      </c>
      <c r="AQ15" s="2">
        <v>13.757999999999999</v>
      </c>
      <c r="AR15" s="9" t="b">
        <v>1</v>
      </c>
      <c r="AS15" s="10">
        <v>1</v>
      </c>
      <c r="AT15" s="1" t="s">
        <v>842</v>
      </c>
      <c r="AU15" s="2">
        <v>27.814</v>
      </c>
      <c r="AV15" s="9" t="s">
        <v>928</v>
      </c>
      <c r="AW15" s="10">
        <v>1</v>
      </c>
      <c r="AX15" s="4" t="s">
        <v>842</v>
      </c>
    </row>
    <row r="16" spans="1:50" ht="48" x14ac:dyDescent="0.2">
      <c r="A16" s="2">
        <v>15</v>
      </c>
      <c r="B16" s="2" t="s">
        <v>1280</v>
      </c>
      <c r="C16" s="2">
        <v>4</v>
      </c>
      <c r="D16" s="2">
        <v>6</v>
      </c>
      <c r="E16" s="2" t="s">
        <v>307</v>
      </c>
      <c r="F16" s="2" t="str">
        <f t="shared" si="0"/>
        <v>B</v>
      </c>
      <c r="G16" s="2">
        <v>257.62400000000002</v>
      </c>
      <c r="H16" s="9" t="s">
        <v>1273</v>
      </c>
      <c r="I16" s="10">
        <v>4</v>
      </c>
      <c r="J16" s="1" t="s">
        <v>461</v>
      </c>
      <c r="K16" s="2">
        <v>97.281000000000006</v>
      </c>
      <c r="L16" s="9" t="s">
        <v>311</v>
      </c>
      <c r="M16" s="10">
        <v>5</v>
      </c>
      <c r="N16" s="30" t="s">
        <v>283</v>
      </c>
      <c r="O16" s="2">
        <v>40.561999999999998</v>
      </c>
      <c r="P16" s="9" t="s">
        <v>1301</v>
      </c>
      <c r="Q16" s="10">
        <v>2</v>
      </c>
      <c r="R16" s="30" t="s">
        <v>1314</v>
      </c>
      <c r="S16" s="1">
        <v>44.511000000000003</v>
      </c>
      <c r="T16" s="31" t="b">
        <v>0</v>
      </c>
      <c r="U16" s="10">
        <v>5</v>
      </c>
      <c r="V16" s="30" t="s">
        <v>283</v>
      </c>
      <c r="W16" s="1">
        <v>181.255</v>
      </c>
      <c r="X16" s="9" t="s">
        <v>1327</v>
      </c>
      <c r="Y16" s="10">
        <v>5</v>
      </c>
      <c r="Z16" s="30" t="s">
        <v>283</v>
      </c>
      <c r="AA16" s="2">
        <v>84.272000000000006</v>
      </c>
      <c r="AB16" s="31" t="s">
        <v>1342</v>
      </c>
      <c r="AC16" s="10">
        <v>3</v>
      </c>
      <c r="AD16" s="1" t="s">
        <v>283</v>
      </c>
      <c r="AE16" s="2">
        <v>160.161</v>
      </c>
      <c r="AF16" s="35" t="s">
        <v>1358</v>
      </c>
      <c r="AG16" s="10">
        <v>1</v>
      </c>
      <c r="AH16" s="30" t="s">
        <v>1314</v>
      </c>
      <c r="AI16" s="1">
        <v>34.255000000000003</v>
      </c>
      <c r="AJ16" s="31" t="s">
        <v>319</v>
      </c>
      <c r="AK16" s="10">
        <v>5</v>
      </c>
      <c r="AL16" s="30" t="s">
        <v>1378</v>
      </c>
      <c r="AM16" s="2">
        <v>22.922000000000001</v>
      </c>
      <c r="AN16" s="9" t="s">
        <v>1379</v>
      </c>
      <c r="AO16" s="10">
        <v>2</v>
      </c>
      <c r="AP16" s="1" t="s">
        <v>1314</v>
      </c>
      <c r="AQ16" s="2">
        <v>20.28</v>
      </c>
      <c r="AR16" s="9" t="b">
        <v>0</v>
      </c>
      <c r="AS16" s="10">
        <v>5</v>
      </c>
      <c r="AT16" s="1" t="s">
        <v>1314</v>
      </c>
      <c r="AU16" s="2">
        <v>59.62</v>
      </c>
      <c r="AV16" s="9" t="s">
        <v>321</v>
      </c>
      <c r="AW16" s="10">
        <v>3</v>
      </c>
      <c r="AX16" s="4" t="s">
        <v>285</v>
      </c>
    </row>
    <row r="17" spans="1:50" ht="96" x14ac:dyDescent="0.2">
      <c r="A17" s="2">
        <v>16</v>
      </c>
      <c r="B17" s="2" t="s">
        <v>1280</v>
      </c>
      <c r="C17" s="2">
        <v>5</v>
      </c>
      <c r="D17" s="2">
        <v>7</v>
      </c>
      <c r="E17" s="2" t="s">
        <v>307</v>
      </c>
      <c r="F17" s="2" t="str">
        <f t="shared" si="0"/>
        <v>B</v>
      </c>
      <c r="G17" s="2">
        <v>254.387</v>
      </c>
      <c r="H17" s="9" t="s">
        <v>1274</v>
      </c>
      <c r="I17" s="10">
        <v>5</v>
      </c>
      <c r="J17" s="1" t="s">
        <v>293</v>
      </c>
      <c r="K17" s="2">
        <v>29.282</v>
      </c>
      <c r="L17" s="9" t="s">
        <v>458</v>
      </c>
      <c r="M17" s="10">
        <v>5</v>
      </c>
      <c r="N17" s="30" t="s">
        <v>293</v>
      </c>
      <c r="O17" s="2">
        <v>66.128</v>
      </c>
      <c r="P17" s="9" t="s">
        <v>1302</v>
      </c>
      <c r="Q17" s="10">
        <v>2</v>
      </c>
      <c r="R17" s="30" t="s">
        <v>1315</v>
      </c>
      <c r="S17" s="1">
        <v>37.356999999999999</v>
      </c>
      <c r="T17" s="31" t="b">
        <v>0</v>
      </c>
      <c r="U17" s="10">
        <v>5</v>
      </c>
      <c r="V17" s="30" t="s">
        <v>293</v>
      </c>
      <c r="W17" s="1">
        <v>177.84299999999999</v>
      </c>
      <c r="X17" s="9" t="s">
        <v>1328</v>
      </c>
      <c r="Y17" s="10">
        <v>5</v>
      </c>
      <c r="Z17" s="30" t="s">
        <v>293</v>
      </c>
      <c r="AA17" s="2">
        <v>31.864000000000001</v>
      </c>
      <c r="AB17" s="31" t="s">
        <v>1343</v>
      </c>
      <c r="AC17" s="10">
        <v>2</v>
      </c>
      <c r="AD17" s="1" t="s">
        <v>293</v>
      </c>
      <c r="AE17" s="2">
        <v>105.913</v>
      </c>
      <c r="AF17" s="35" t="s">
        <v>1359</v>
      </c>
      <c r="AG17" s="10">
        <v>4</v>
      </c>
      <c r="AH17" s="30" t="s">
        <v>293</v>
      </c>
      <c r="AI17" s="1">
        <v>42.578000000000003</v>
      </c>
      <c r="AJ17" s="31" t="s">
        <v>319</v>
      </c>
      <c r="AK17" s="10">
        <v>5</v>
      </c>
      <c r="AL17" s="30" t="s">
        <v>293</v>
      </c>
      <c r="AM17" s="2">
        <v>50.851999999999997</v>
      </c>
      <c r="AN17" s="9" t="s">
        <v>1380</v>
      </c>
      <c r="AO17" s="10">
        <v>5</v>
      </c>
      <c r="AP17" s="1" t="s">
        <v>1391</v>
      </c>
      <c r="AQ17" s="2">
        <v>29.477</v>
      </c>
      <c r="AR17" s="9" t="b">
        <v>1</v>
      </c>
      <c r="AS17" s="10">
        <v>1</v>
      </c>
      <c r="AT17" s="1" t="s">
        <v>1391</v>
      </c>
      <c r="AU17" s="2">
        <v>73.111999999999995</v>
      </c>
      <c r="AV17" s="9" t="s">
        <v>928</v>
      </c>
      <c r="AW17" s="10">
        <v>1</v>
      </c>
      <c r="AX17" s="4" t="s">
        <v>293</v>
      </c>
    </row>
    <row r="18" spans="1:50" ht="64" x14ac:dyDescent="0.2">
      <c r="A18" s="2">
        <v>17</v>
      </c>
      <c r="B18" s="2" t="s">
        <v>1280</v>
      </c>
      <c r="C18" s="2">
        <v>6</v>
      </c>
      <c r="D18" s="2">
        <v>8</v>
      </c>
      <c r="E18" s="2" t="s">
        <v>307</v>
      </c>
      <c r="F18" s="2" t="str">
        <f t="shared" si="0"/>
        <v>B</v>
      </c>
      <c r="G18" s="2">
        <v>594.94100000000003</v>
      </c>
      <c r="H18" s="9" t="s">
        <v>1275</v>
      </c>
      <c r="I18" s="10">
        <v>5</v>
      </c>
      <c r="J18" s="1" t="s">
        <v>1284</v>
      </c>
      <c r="K18" s="2">
        <v>77.238</v>
      </c>
      <c r="L18" s="9" t="s">
        <v>1285</v>
      </c>
      <c r="M18" s="10">
        <v>5</v>
      </c>
      <c r="N18" s="30" t="s">
        <v>1092</v>
      </c>
      <c r="O18" s="2">
        <v>74.783000000000001</v>
      </c>
      <c r="P18" s="9" t="s">
        <v>1303</v>
      </c>
      <c r="Q18" s="10">
        <v>2</v>
      </c>
      <c r="R18" s="30" t="s">
        <v>1092</v>
      </c>
      <c r="S18" s="1">
        <v>173.54300000000001</v>
      </c>
      <c r="T18" s="31" t="b">
        <v>0</v>
      </c>
      <c r="U18" s="10">
        <v>5</v>
      </c>
      <c r="V18" s="30" t="s">
        <v>1092</v>
      </c>
      <c r="W18" s="1">
        <v>245.96199999999999</v>
      </c>
      <c r="X18" s="9" t="s">
        <v>1329</v>
      </c>
      <c r="Y18" s="10">
        <v>5</v>
      </c>
      <c r="Z18" s="30" t="s">
        <v>1092</v>
      </c>
      <c r="AA18" s="2">
        <v>76.706999999999994</v>
      </c>
      <c r="AB18" s="31" t="s">
        <v>1344</v>
      </c>
      <c r="AC18" s="10">
        <v>3</v>
      </c>
      <c r="AD18" s="1" t="s">
        <v>1092</v>
      </c>
      <c r="AE18" s="2">
        <v>130.50899999999999</v>
      </c>
      <c r="AF18" s="35" t="s">
        <v>1360</v>
      </c>
      <c r="AG18" s="10">
        <v>1</v>
      </c>
      <c r="AH18" s="30" t="s">
        <v>1124</v>
      </c>
      <c r="AI18" s="1">
        <v>34.249000000000002</v>
      </c>
      <c r="AJ18" s="31" t="s">
        <v>319</v>
      </c>
      <c r="AK18" s="10">
        <v>5</v>
      </c>
      <c r="AL18" s="30" t="s">
        <v>1092</v>
      </c>
      <c r="AM18" s="2">
        <v>58.076000000000001</v>
      </c>
      <c r="AN18" s="9" t="s">
        <v>1381</v>
      </c>
      <c r="AO18" s="10">
        <v>5</v>
      </c>
      <c r="AP18" s="1" t="s">
        <v>1092</v>
      </c>
      <c r="AQ18" s="2">
        <v>17.11</v>
      </c>
      <c r="AR18" s="9" t="b">
        <v>1</v>
      </c>
      <c r="AS18" s="10">
        <v>1</v>
      </c>
      <c r="AT18" s="1" t="s">
        <v>1092</v>
      </c>
      <c r="AU18" s="2">
        <v>14.85</v>
      </c>
      <c r="AV18" s="9" t="s">
        <v>708</v>
      </c>
      <c r="AW18" s="10">
        <v>1</v>
      </c>
      <c r="AX18" s="4" t="s">
        <v>1092</v>
      </c>
    </row>
    <row r="19" spans="1:50" ht="80" x14ac:dyDescent="0.2">
      <c r="A19" s="2">
        <v>18</v>
      </c>
      <c r="B19" s="2" t="s">
        <v>1280</v>
      </c>
      <c r="C19" s="2">
        <v>7</v>
      </c>
      <c r="D19" s="2">
        <v>12</v>
      </c>
      <c r="E19" s="2" t="s">
        <v>307</v>
      </c>
      <c r="F19" s="2" t="str">
        <f t="shared" si="0"/>
        <v>B</v>
      </c>
      <c r="G19" s="2">
        <v>406.51900000000001</v>
      </c>
      <c r="H19" s="9" t="s">
        <v>1276</v>
      </c>
      <c r="I19" s="10">
        <v>2</v>
      </c>
      <c r="J19" s="1" t="s">
        <v>1286</v>
      </c>
      <c r="K19" s="2">
        <v>66.953000000000003</v>
      </c>
      <c r="L19" s="9" t="s">
        <v>1287</v>
      </c>
      <c r="M19" s="10">
        <v>1</v>
      </c>
      <c r="N19" s="30" t="s">
        <v>1304</v>
      </c>
      <c r="O19" s="2">
        <v>70.078000000000003</v>
      </c>
      <c r="P19" s="9" t="s">
        <v>1305</v>
      </c>
      <c r="Q19" s="10">
        <v>2</v>
      </c>
      <c r="R19" s="30" t="s">
        <v>938</v>
      </c>
      <c r="S19" s="1">
        <v>34.929000000000002</v>
      </c>
      <c r="T19" s="31" t="b">
        <v>0</v>
      </c>
      <c r="U19" s="10">
        <v>5</v>
      </c>
      <c r="V19" s="30" t="s">
        <v>293</v>
      </c>
      <c r="W19" s="1">
        <v>137.815</v>
      </c>
      <c r="X19" s="9" t="s">
        <v>1330</v>
      </c>
      <c r="Y19" s="10">
        <v>1</v>
      </c>
      <c r="Z19" s="30" t="s">
        <v>293</v>
      </c>
      <c r="AA19" s="2">
        <v>91.686999999999998</v>
      </c>
      <c r="AB19" s="31" t="s">
        <v>1345</v>
      </c>
      <c r="AC19" s="10">
        <v>3</v>
      </c>
      <c r="AD19" s="1" t="s">
        <v>293</v>
      </c>
      <c r="AE19" s="2">
        <v>153.00200000000001</v>
      </c>
      <c r="AF19" s="35" t="s">
        <v>1361</v>
      </c>
      <c r="AG19" s="10">
        <v>3</v>
      </c>
      <c r="AH19" s="30" t="s">
        <v>1304</v>
      </c>
      <c r="AI19" s="1">
        <v>18.309000000000001</v>
      </c>
      <c r="AJ19" s="31" t="s">
        <v>319</v>
      </c>
      <c r="AK19" s="10">
        <v>5</v>
      </c>
      <c r="AL19" s="30" t="s">
        <v>1382</v>
      </c>
      <c r="AM19" s="2">
        <v>54.988</v>
      </c>
      <c r="AN19" s="9" t="s">
        <v>1383</v>
      </c>
      <c r="AO19" s="10">
        <v>5</v>
      </c>
      <c r="AP19" s="1" t="s">
        <v>1304</v>
      </c>
      <c r="AQ19" s="2">
        <v>49.485999999999997</v>
      </c>
      <c r="AR19" s="9" t="b">
        <v>0</v>
      </c>
      <c r="AS19" s="10">
        <v>5</v>
      </c>
      <c r="AT19" s="1" t="s">
        <v>1400</v>
      </c>
      <c r="AU19" s="2">
        <v>83.287999999999997</v>
      </c>
      <c r="AV19" s="9" t="s">
        <v>928</v>
      </c>
      <c r="AW19" s="10">
        <v>1</v>
      </c>
      <c r="AX19" s="4" t="s">
        <v>293</v>
      </c>
    </row>
    <row r="20" spans="1:50" ht="64" x14ac:dyDescent="0.2">
      <c r="A20" s="2">
        <v>19</v>
      </c>
      <c r="B20" s="2" t="s">
        <v>1861</v>
      </c>
      <c r="C20" s="2">
        <v>1</v>
      </c>
      <c r="D20" s="2">
        <v>3</v>
      </c>
      <c r="E20" s="2" t="s">
        <v>307</v>
      </c>
      <c r="F20" s="2" t="str">
        <f t="shared" si="0"/>
        <v>B</v>
      </c>
      <c r="G20" s="2">
        <v>218.33199999999999</v>
      </c>
      <c r="H20" s="9" t="s">
        <v>1768</v>
      </c>
      <c r="I20" s="10">
        <v>5</v>
      </c>
      <c r="J20" s="1" t="s">
        <v>283</v>
      </c>
      <c r="K20" s="2">
        <v>115.235</v>
      </c>
      <c r="L20" s="9" t="s">
        <v>1769</v>
      </c>
      <c r="M20" s="10">
        <v>5</v>
      </c>
      <c r="N20" s="30" t="s">
        <v>283</v>
      </c>
      <c r="O20" s="2">
        <v>132.62700000000001</v>
      </c>
      <c r="P20" s="9" t="s">
        <v>635</v>
      </c>
      <c r="Q20" s="10">
        <v>5</v>
      </c>
      <c r="R20" s="30" t="s">
        <v>283</v>
      </c>
      <c r="S20" s="1">
        <v>103.98699999999999</v>
      </c>
      <c r="T20" s="31" t="b">
        <v>0</v>
      </c>
      <c r="U20" s="10">
        <v>5</v>
      </c>
      <c r="V20" s="30" t="s">
        <v>1770</v>
      </c>
      <c r="W20" s="1">
        <v>236.98699999999999</v>
      </c>
      <c r="X20" s="9" t="s">
        <v>1771</v>
      </c>
      <c r="Y20" s="10">
        <v>5</v>
      </c>
      <c r="Z20" s="30" t="s">
        <v>1772</v>
      </c>
      <c r="AA20" s="2">
        <v>103.371</v>
      </c>
      <c r="AB20" s="31" t="s">
        <v>1773</v>
      </c>
      <c r="AC20" s="10">
        <v>3</v>
      </c>
      <c r="AD20" s="1" t="s">
        <v>283</v>
      </c>
      <c r="AE20" s="2">
        <v>218.10300000000001</v>
      </c>
      <c r="AF20" s="41" t="s">
        <v>1774</v>
      </c>
      <c r="AG20" s="10">
        <v>5</v>
      </c>
      <c r="AH20" s="30" t="s">
        <v>283</v>
      </c>
      <c r="AI20" s="1">
        <v>69.447000000000003</v>
      </c>
      <c r="AJ20" s="31" t="s">
        <v>319</v>
      </c>
      <c r="AK20" s="10">
        <v>5</v>
      </c>
      <c r="AL20" s="30" t="s">
        <v>1772</v>
      </c>
      <c r="AM20" s="2">
        <v>103.241</v>
      </c>
      <c r="AN20" s="9" t="s">
        <v>1775</v>
      </c>
      <c r="AO20" s="10">
        <v>2</v>
      </c>
      <c r="AP20" s="1" t="s">
        <v>412</v>
      </c>
      <c r="AQ20" s="2">
        <v>63.447000000000003</v>
      </c>
      <c r="AR20" s="9" t="b">
        <v>0</v>
      </c>
      <c r="AS20" s="10">
        <v>5</v>
      </c>
      <c r="AT20" s="1" t="s">
        <v>283</v>
      </c>
      <c r="AU20" s="2">
        <v>122.843</v>
      </c>
      <c r="AV20" s="9" t="s">
        <v>321</v>
      </c>
      <c r="AW20" s="10">
        <v>3</v>
      </c>
      <c r="AX20" s="30" t="s">
        <v>283</v>
      </c>
    </row>
    <row r="21" spans="1:50" ht="32" x14ac:dyDescent="0.2">
      <c r="A21" s="2">
        <v>20</v>
      </c>
      <c r="B21" s="2" t="s">
        <v>1861</v>
      </c>
      <c r="C21" s="2">
        <v>2</v>
      </c>
      <c r="D21" s="2">
        <v>5</v>
      </c>
      <c r="E21" s="2" t="s">
        <v>307</v>
      </c>
      <c r="F21" s="2" t="str">
        <f t="shared" si="0"/>
        <v>B</v>
      </c>
      <c r="G21" s="2">
        <v>666.66600000000005</v>
      </c>
      <c r="H21" s="9" t="s">
        <v>1776</v>
      </c>
      <c r="I21" s="10">
        <v>5</v>
      </c>
      <c r="J21" s="1" t="s">
        <v>1777</v>
      </c>
      <c r="K21" s="2">
        <v>87.658000000000001</v>
      </c>
      <c r="L21" s="9" t="s">
        <v>1778</v>
      </c>
      <c r="M21" s="10">
        <v>5</v>
      </c>
      <c r="N21" s="30" t="s">
        <v>412</v>
      </c>
      <c r="O21" s="2">
        <v>193.733</v>
      </c>
      <c r="P21" s="9" t="s">
        <v>1779</v>
      </c>
      <c r="Q21" s="10">
        <v>2</v>
      </c>
      <c r="R21" s="30" t="s">
        <v>291</v>
      </c>
      <c r="S21" s="1">
        <v>80.454999999999998</v>
      </c>
      <c r="T21" s="31" t="b">
        <v>1</v>
      </c>
      <c r="U21" s="10">
        <v>1</v>
      </c>
      <c r="V21" s="30" t="s">
        <v>291</v>
      </c>
      <c r="W21" s="1">
        <v>498.78899999999999</v>
      </c>
      <c r="X21" s="9" t="s">
        <v>1780</v>
      </c>
      <c r="Y21" s="10">
        <v>5</v>
      </c>
      <c r="Z21" s="30" t="s">
        <v>291</v>
      </c>
      <c r="AA21" s="2">
        <v>158.84299999999999</v>
      </c>
      <c r="AB21" s="31" t="s">
        <v>1781</v>
      </c>
      <c r="AC21" s="10">
        <v>2</v>
      </c>
      <c r="AD21" s="1" t="s">
        <v>283</v>
      </c>
      <c r="AE21" s="2">
        <v>369.90899999999999</v>
      </c>
      <c r="AF21" s="41" t="s">
        <v>1782</v>
      </c>
      <c r="AG21" s="10">
        <v>1</v>
      </c>
      <c r="AH21" s="30" t="s">
        <v>291</v>
      </c>
      <c r="AI21" s="1">
        <v>16.791</v>
      </c>
      <c r="AJ21" s="31" t="s">
        <v>319</v>
      </c>
      <c r="AK21" s="10">
        <v>5</v>
      </c>
      <c r="AL21" s="30" t="s">
        <v>412</v>
      </c>
      <c r="AM21" s="2">
        <v>123.283</v>
      </c>
      <c r="AN21" s="9" t="s">
        <v>1783</v>
      </c>
      <c r="AO21" s="10">
        <v>2</v>
      </c>
      <c r="AP21" s="1" t="s">
        <v>412</v>
      </c>
      <c r="AQ21" s="2">
        <v>35.034999999999997</v>
      </c>
      <c r="AR21" s="9" t="b">
        <v>1</v>
      </c>
      <c r="AS21" s="10">
        <v>1</v>
      </c>
      <c r="AT21" s="1" t="s">
        <v>283</v>
      </c>
      <c r="AU21" s="2">
        <v>72.134</v>
      </c>
      <c r="AV21" s="9" t="s">
        <v>541</v>
      </c>
      <c r="AW21" s="10">
        <v>1</v>
      </c>
      <c r="AX21" s="30" t="s">
        <v>283</v>
      </c>
    </row>
    <row r="22" spans="1:50" ht="80" x14ac:dyDescent="0.2">
      <c r="A22" s="2">
        <v>21</v>
      </c>
      <c r="B22" s="2" t="s">
        <v>765</v>
      </c>
      <c r="C22" s="2">
        <v>9</v>
      </c>
      <c r="D22" s="2">
        <f>'Original data'!A8</f>
        <v>4</v>
      </c>
      <c r="E22" s="2" t="str">
        <f>'Original data'!S8</f>
        <v>PB</v>
      </c>
      <c r="F22" s="2" t="str">
        <f t="shared" ref="F22:F41" si="1">SUBSTITUTE(UPPER(E22),"P","")</f>
        <v>B</v>
      </c>
      <c r="G22" s="2">
        <f>'Original data'!AA8</f>
        <v>164.334</v>
      </c>
      <c r="H22" s="9" t="str">
        <f>'Original data'!AE8</f>
        <v>El Cajero es quien genera la factura de venta</v>
      </c>
      <c r="I22" s="10">
        <v>1</v>
      </c>
      <c r="J22" s="1" t="str">
        <f>'Original data'!AF8</f>
        <v>Modelo BPMN</v>
      </c>
      <c r="K22" s="2">
        <f>'Original data'!AI8</f>
        <v>263.65300000000002</v>
      </c>
      <c r="L22" s="9" t="str">
        <f>'Original data'!AK8</f>
        <v>Se imprime un recibo de pago; si el pago se realizo con tarjeta de Credito se le solicita al cliente la firma del comprobante.</v>
      </c>
      <c r="M22" s="10">
        <v>1</v>
      </c>
      <c r="N22" s="30" t="str">
        <f>'Original data'!AL8</f>
        <v>Definición de requerimientos</v>
      </c>
      <c r="O22" s="2">
        <f>'Original data'!AO8</f>
        <v>65.144000000000005</v>
      </c>
      <c r="P22" s="9" t="str">
        <f>'Original data'!AQ8</f>
        <v>Por medio de su codigo de barras registrado en su sistema de catalogo</v>
      </c>
      <c r="Q22" s="10">
        <v>5</v>
      </c>
      <c r="R22" s="1" t="str">
        <f>'Original data'!AR8</f>
        <v>definición de requerimientos</v>
      </c>
      <c r="S22" s="2">
        <f>'Original data'!AU8</f>
        <v>73.992000000000004</v>
      </c>
      <c r="T22" s="9" t="str">
        <f>'Original data'!AX8</f>
        <v>Los cajeros son los que interactuan con el sistema de manera directa.</v>
      </c>
      <c r="U22" s="10">
        <v>3</v>
      </c>
      <c r="V22" s="1" t="str">
        <f>'Original data'!AY8</f>
        <v>definicion de requerimientos y Modelo BPMN</v>
      </c>
      <c r="W22" s="2">
        <f>'Original data'!BB8</f>
        <v>81.843999999999994</v>
      </c>
      <c r="X22" s="9" t="str">
        <f>'Original data'!BD8</f>
        <v>La factura se imprime luego de haber registrado un pago exitoso, luego de actualizar el inventario</v>
      </c>
      <c r="Y22" s="10">
        <v>5</v>
      </c>
      <c r="Z22" s="1" t="str">
        <f>'Original data'!BE8</f>
        <v>definición de requerimientos y modelo BPMN</v>
      </c>
      <c r="AA22" s="2">
        <f>'Original data'!BH8</f>
        <v>177.821</v>
      </c>
      <c r="AB22" s="9" t="str">
        <f>'Original data'!BJ8</f>
        <v>Si la copra se realizo usando efectivo, el cajero debe dar las vueltas y entregar la facctura; en caso de ser con tarjeta de credito, debe esperar la confirmación de autorización y registrar el pago, solicitar la firma del cliente y entregar la factura</v>
      </c>
      <c r="AC22" s="10">
        <v>5</v>
      </c>
      <c r="AD22" s="1" t="str">
        <f>'Original data'!BK8</f>
        <v>modelo BPMN</v>
      </c>
      <c r="AE22" s="2">
        <f>'Original data'!BN8</f>
        <v>101.732</v>
      </c>
      <c r="AF22" s="9" t="str">
        <f>'Original data'!BP8</f>
        <v>Se deben pasar los articulos al cajero quíen lo registrara en el sistema, usando su códifgo de barras</v>
      </c>
      <c r="AG22" s="10">
        <v>1</v>
      </c>
      <c r="AH22" s="1" t="str">
        <f>'Original data'!BQ8</f>
        <v>definición requerimientos y modelo BPMN</v>
      </c>
      <c r="AI22" s="2">
        <f>'Original data'!BT8</f>
        <v>158.78800000000001</v>
      </c>
      <c r="AJ22" s="9" t="str">
        <f>'Original data'!BW8</f>
        <v>Si es con efectivo, el cajero ingresa el monto recibido y el sistema presenta el valor a devolver y abre el cajón de efectivo. El cajero deposita dinero en efectivo y entrega las vueltas al cliente. Enseguida, el sistema registra el pago en efectivo.</v>
      </c>
      <c r="AK22" s="10">
        <v>5</v>
      </c>
      <c r="AL22" s="1" t="str">
        <f>'Original data'!BX8</f>
        <v>definicion de requerimientos</v>
      </c>
      <c r="AM22" s="2">
        <f>'Original data'!CA8</f>
        <v>110.03100000000001</v>
      </c>
      <c r="AN22" s="9" t="str">
        <f>'Original data'!CE8</f>
        <v>En el cado donde el servicio de autorización de pago con TC no funciona, el cajero deberia solicitar ayuda por medio del sistema, pues no se contempla una ruta alterna.</v>
      </c>
      <c r="AO22" s="10">
        <v>1</v>
      </c>
      <c r="AP22" s="1" t="str">
        <f>'Original data'!CF8</f>
        <v>Definicion de requerimientos y Modelo BPMN</v>
      </c>
      <c r="AQ22" s="2">
        <f>'Original data'!CI8</f>
        <v>74.325999999999993</v>
      </c>
      <c r="AR22" s="35" t="str">
        <f>'Original data'!CL8</f>
        <v>el cajero debe entregar al cliente el monto que el sistema le indica.</v>
      </c>
      <c r="AS22" s="10">
        <v>2</v>
      </c>
      <c r="AT22" s="1" t="str">
        <f>'Original data'!CM8</f>
        <v>Definición de requerimientos y modelo BPMN</v>
      </c>
      <c r="AU22" s="2">
        <f>'Original data'!CP8</f>
        <v>104.161</v>
      </c>
      <c r="AV22" s="9" t="str">
        <f>'Original data'!CT8</f>
        <v>El cajero envía una solicitud de descuento e ingresa la identificación del cliente, luego el sistema presenta un total de descuento basado en las reglas de descuento</v>
      </c>
      <c r="AW22" s="10">
        <v>5</v>
      </c>
      <c r="AX22" s="1" t="str">
        <f>'Original data'!CU8</f>
        <v>Definición de requerimientos</v>
      </c>
    </row>
    <row r="23" spans="1:50" ht="32" x14ac:dyDescent="0.2">
      <c r="A23" s="2">
        <v>22</v>
      </c>
      <c r="B23" s="2" t="s">
        <v>765</v>
      </c>
      <c r="C23" s="2">
        <v>10</v>
      </c>
      <c r="D23" s="2">
        <f>'Original data'!A12</f>
        <v>8</v>
      </c>
      <c r="E23" s="2" t="str">
        <f>'Original data'!S12</f>
        <v>PB</v>
      </c>
      <c r="F23" s="2" t="str">
        <f t="shared" si="1"/>
        <v>B</v>
      </c>
      <c r="G23" s="2">
        <f>'Original data'!AA12</f>
        <v>284.22699999999998</v>
      </c>
      <c r="H23" s="9" t="str">
        <f>'Original data'!AE12</f>
        <v>El sistema luego que de que se actualiza inventario</v>
      </c>
      <c r="I23" s="10">
        <v>5</v>
      </c>
      <c r="J23" s="1" t="str">
        <f>'Original data'!AF12</f>
        <v>En el subpool de cajero</v>
      </c>
      <c r="K23" s="2">
        <f>'Original data'!AI12</f>
        <v>58.841999999999999</v>
      </c>
      <c r="L23" s="9" t="str">
        <f>'Original data'!AK12</f>
        <v>Se registra el pago, se actualiza inventario, se imprime factura y se retiran los productos</v>
      </c>
      <c r="M23" s="10">
        <v>5</v>
      </c>
      <c r="N23" s="30" t="str">
        <f>'Original data'!AL12</f>
        <v>En todo el BPMN</v>
      </c>
      <c r="O23" s="2">
        <f>'Original data'!AO12</f>
        <v>33.497</v>
      </c>
      <c r="P23" s="9" t="str">
        <f>'Original data'!AQ12</f>
        <v>Por medio del código de barras que cada producto tiene</v>
      </c>
      <c r="Q23" s="10">
        <v>5</v>
      </c>
      <c r="R23" s="1" t="str">
        <f>'Original data'!AR12</f>
        <v>En el texto</v>
      </c>
      <c r="S23" s="2">
        <f>'Original data'!AU12</f>
        <v>24.161999999999999</v>
      </c>
      <c r="T23" s="9" t="str">
        <f>'Original data'!AX12</f>
        <v>Cajero y cliente</v>
      </c>
      <c r="U23" s="10">
        <v>5</v>
      </c>
      <c r="V23" s="1" t="str">
        <f>'Original data'!AY12</f>
        <v>Diagrama PBMN</v>
      </c>
      <c r="W23" s="2">
        <f>'Original data'!BB12</f>
        <v>27.265999999999998</v>
      </c>
      <c r="X23" s="9" t="str">
        <f>'Original data'!BD12</f>
        <v>Luego que el pago sea aceptado y que se actualice el inventario</v>
      </c>
      <c r="Y23" s="10">
        <v>5</v>
      </c>
      <c r="Z23" s="1" t="str">
        <f>'Original data'!BE12</f>
        <v>Texto</v>
      </c>
      <c r="AA23" s="2">
        <f>'Original data'!BH12</f>
        <v>16.32</v>
      </c>
      <c r="AB23" s="9" t="str">
        <f>'Original data'!BJ12</f>
        <v>Imprimir el recibo al cliente</v>
      </c>
      <c r="AC23" s="10">
        <v>3</v>
      </c>
      <c r="AD23" s="1" t="str">
        <f>'Original data'!BK12</f>
        <v>Texto</v>
      </c>
      <c r="AE23" s="2">
        <f>'Original data'!BN12</f>
        <v>33.17</v>
      </c>
      <c r="AF23" s="9" t="str">
        <f>'Original data'!BP12</f>
        <v>Se registra una nueva operación y luego se empieza el escaneo de productos</v>
      </c>
      <c r="AG23" s="10">
        <v>5</v>
      </c>
      <c r="AH23" s="1" t="str">
        <f>'Original data'!BQ12</f>
        <v>Texto</v>
      </c>
      <c r="AI23" s="2">
        <f>'Original data'!BT12</f>
        <v>61.759</v>
      </c>
      <c r="AJ23" s="9" t="str">
        <f>'Original data'!BW12</f>
        <v>El cajero dice el monto a pagar, luego recibe el dinero por parte del cliente y regresa el cambio.</v>
      </c>
      <c r="AK23" s="10">
        <v>5</v>
      </c>
      <c r="AL23" s="1" t="str">
        <f>'Original data'!BX12</f>
        <v>Texto</v>
      </c>
      <c r="AM23" s="2">
        <f>'Original data'!CA12</f>
        <v>91.614999999999995</v>
      </c>
      <c r="AN23" s="9" t="str">
        <f>'Original data'!CE12</f>
        <v>Se niega la autorización y se regresa de nuevo a la forma de pago, en donde puede volver a escoger la opción de pago con tarjeta de nuevo o con efectivo</v>
      </c>
      <c r="AO23" s="10">
        <v>5</v>
      </c>
      <c r="AP23" s="1" t="str">
        <f>'Original data'!CF12</f>
        <v>Diagrama BPMN</v>
      </c>
      <c r="AQ23" s="2">
        <f>'Original data'!CI12</f>
        <v>48.503999999999998</v>
      </c>
      <c r="AR23" s="35" t="str">
        <f>'Original data'!CL12</f>
        <v>Se entrega el cambio al cliente, se cierra la caja y luego se imprime el recibo.</v>
      </c>
      <c r="AS23" s="10">
        <v>3</v>
      </c>
      <c r="AT23" s="1" t="str">
        <f>'Original data'!CM12</f>
        <v>Texto</v>
      </c>
      <c r="AU23" s="2">
        <f>'Original data'!CP12</f>
        <v>39.645000000000003</v>
      </c>
      <c r="AV23" s="9" t="str">
        <f>'Original data'!CT12</f>
        <v>El cliente da su numero de documento para saber si tiene cupones y poder recibir descuentos.</v>
      </c>
      <c r="AW23" s="10">
        <v>3</v>
      </c>
      <c r="AX23" s="1" t="str">
        <f>'Original data'!CU12</f>
        <v>Texto</v>
      </c>
    </row>
    <row r="24" spans="1:50" ht="96" x14ac:dyDescent="0.2">
      <c r="A24" s="2">
        <v>23</v>
      </c>
      <c r="B24" s="2" t="s">
        <v>765</v>
      </c>
      <c r="C24" s="2">
        <v>11</v>
      </c>
      <c r="D24" s="2">
        <f>'Original data'!A16</f>
        <v>12</v>
      </c>
      <c r="E24" s="2" t="str">
        <f>'Original data'!S16</f>
        <v>PB</v>
      </c>
      <c r="F24" s="2" t="str">
        <f t="shared" si="1"/>
        <v>B</v>
      </c>
      <c r="G24" s="2">
        <f>'Original data'!AA16</f>
        <v>78.656999999999996</v>
      </c>
      <c r="H24" s="9" t="str">
        <f>'Original data'!AE16</f>
        <v>El cajero</v>
      </c>
      <c r="I24" s="10">
        <v>1</v>
      </c>
      <c r="J24" s="1" t="str">
        <f>'Original data'!AF16</f>
        <v>Modelo BPMN</v>
      </c>
      <c r="K24" s="2">
        <f>'Original data'!AI16</f>
        <v>127.554</v>
      </c>
      <c r="L24" s="9" t="str">
        <f>'Original data'!AK16</f>
        <v>Registrar el pago Actualizar inventorio Generar factura Retirar productos</v>
      </c>
      <c r="M24" s="10">
        <v>5</v>
      </c>
      <c r="N24" s="30" t="str">
        <f>'Original data'!AL16</f>
        <v>Modelo BPMN</v>
      </c>
      <c r="O24" s="2">
        <f>'Original data'!AO16</f>
        <v>376.69099999999997</v>
      </c>
      <c r="P24" s="9" t="str">
        <f>'Original data'!AQ16</f>
        <v>El sistema identifica un articulo con el código de barras leido por el sistema PdV, recupera el nombre y el precio de este bien del sistema de Catálogo.</v>
      </c>
      <c r="Q24" s="10">
        <v>5</v>
      </c>
      <c r="R24" s="1" t="str">
        <f>'Original data'!AR16</f>
        <v>Caso de Estudio</v>
      </c>
      <c r="S24" s="2">
        <f>'Original data'!AU16</f>
        <v>57.247999999999998</v>
      </c>
      <c r="T24" s="9" t="str">
        <f>'Original data'!AX16</f>
        <v>Los usuarios so los clientes del supermercado.</v>
      </c>
      <c r="U24" s="10">
        <v>3</v>
      </c>
      <c r="V24" s="1" t="str">
        <f>'Original data'!AY16</f>
        <v>Caso de Estudio</v>
      </c>
      <c r="W24" s="2">
        <f>'Original data'!BB16</f>
        <v>111.476</v>
      </c>
      <c r="X24" s="9" t="str">
        <f>'Original data'!BD16</f>
        <v>Se imprime la factura si el pago es conseguido.</v>
      </c>
      <c r="Y24" s="10">
        <v>5</v>
      </c>
      <c r="Z24" s="1" t="str">
        <f>'Original data'!BE16</f>
        <v>Modelo BPMN</v>
      </c>
      <c r="AA24" s="2">
        <f>'Original data'!BH16</f>
        <v>260.00599999999997</v>
      </c>
      <c r="AB24" s="9" t="str">
        <f>'Original data'!BJ16</f>
        <v>Si el pago es en efectivo, el cajero deposita dinero en efectivo y entrega las vueltas al cliente. El sistema registra el pago en efectivo. Si el pago es con tarjeta de crédito, el sistema registra el pago con tarjeta de crédito, incluyendo la aprobación del pago. El cajero solicita al cliente su firma de pago en el comprobante para completar la venta.</v>
      </c>
      <c r="AC24" s="10">
        <v>5</v>
      </c>
      <c r="AD24" s="1" t="str">
        <f>'Original data'!BK16</f>
        <v>Caso de Estudio</v>
      </c>
      <c r="AE24" s="2">
        <f>'Original data'!BN16</f>
        <v>278.67899999999997</v>
      </c>
      <c r="AF24" s="9" t="str">
        <f>'Original data'!BP16</f>
        <v>1) Paso los articulos,  2) Pago en efectivo (etrego el dinero) o con tarjeta (e este caso ingreso la tarjeta y la fima) 3) Tomo la factura 4) Retiro los productos</v>
      </c>
      <c r="AG24" s="10">
        <v>1</v>
      </c>
      <c r="AH24" s="1" t="str">
        <f>'Original data'!BQ16</f>
        <v>Modelo BPMN</v>
      </c>
      <c r="AI24" s="2">
        <f>'Original data'!BT16</f>
        <v>149.405</v>
      </c>
      <c r="AJ24" s="9" t="str">
        <f>'Original data'!BW16</f>
        <v>El cajero recibe el dinero, lo registra, lo deposita y entrega vueltas antes de registrar el pago.</v>
      </c>
      <c r="AK24" s="10">
        <v>5</v>
      </c>
      <c r="AL24" s="1" t="str">
        <f>'Original data'!BX16</f>
        <v>Modelo BPMN y caso de estudio</v>
      </c>
      <c r="AM24" s="2">
        <f>'Original data'!CA16</f>
        <v>60.302</v>
      </c>
      <c r="AN24" s="9" t="str">
        <f>'Original data'!CE16</f>
        <v>Pregunta al cliente si quiere continuar la transaccion</v>
      </c>
      <c r="AO24" s="10">
        <v>3</v>
      </c>
      <c r="AP24" s="1" t="str">
        <f>'Original data'!CF16</f>
        <v>Modelo BPMN</v>
      </c>
      <c r="AQ24" s="2">
        <f>'Original data'!CI16</f>
        <v>90.858999999999995</v>
      </c>
      <c r="AR24" s="35" t="str">
        <f>'Original data'!CL16</f>
        <v>El sistema informe al cliente y vuelve al proceso "pagar"</v>
      </c>
      <c r="AS24" s="10">
        <v>1</v>
      </c>
      <c r="AT24" s="1" t="str">
        <f>'Original data'!CM16</f>
        <v>Modelo BPMN</v>
      </c>
      <c r="AU24" s="2">
        <f>'Original data'!CP16</f>
        <v>64.730999999999995</v>
      </c>
      <c r="AV24" s="9" t="str">
        <f>'Original data'!CT16</f>
        <v>El cajero envía una solicitud de descuento e ingresa la identificación del cliente, luego el sistema presenta un total de descuento basado en las reglas de descuento.</v>
      </c>
      <c r="AW24" s="10">
        <v>5</v>
      </c>
      <c r="AX24" s="1" t="str">
        <f>'Original data'!CU16</f>
        <v>Caso de Estudio</v>
      </c>
    </row>
    <row r="25" spans="1:50" ht="32" x14ac:dyDescent="0.2">
      <c r="A25" s="2">
        <v>24</v>
      </c>
      <c r="B25" s="2" t="s">
        <v>766</v>
      </c>
      <c r="C25" s="2">
        <v>10</v>
      </c>
      <c r="D25" s="2">
        <v>1</v>
      </c>
      <c r="E25" s="2" t="s">
        <v>343</v>
      </c>
      <c r="F25" s="2" t="str">
        <f t="shared" si="1"/>
        <v>B</v>
      </c>
      <c r="G25" s="2">
        <v>163.27600000000001</v>
      </c>
      <c r="H25" s="9" t="s">
        <v>767</v>
      </c>
      <c r="I25" s="10">
        <v>1</v>
      </c>
      <c r="J25" s="2" t="s">
        <v>293</v>
      </c>
      <c r="K25" s="2">
        <v>179.36600000000001</v>
      </c>
      <c r="L25" s="9" t="s">
        <v>768</v>
      </c>
      <c r="M25" s="10">
        <v>1</v>
      </c>
      <c r="N25" s="30" t="s">
        <v>412</v>
      </c>
      <c r="O25" s="2">
        <v>90.974999999999994</v>
      </c>
      <c r="P25" s="9" t="s">
        <v>769</v>
      </c>
      <c r="Q25" s="10">
        <v>5</v>
      </c>
      <c r="R25" s="1" t="s">
        <v>412</v>
      </c>
      <c r="S25" s="2">
        <v>121.504</v>
      </c>
      <c r="T25" s="31" t="s">
        <v>770</v>
      </c>
      <c r="U25" s="10">
        <v>5</v>
      </c>
      <c r="V25" s="1" t="s">
        <v>771</v>
      </c>
      <c r="W25" s="2">
        <v>152.40100000000001</v>
      </c>
      <c r="X25" s="9" t="s">
        <v>772</v>
      </c>
      <c r="Y25" s="10">
        <v>5</v>
      </c>
      <c r="Z25" s="2" t="s">
        <v>726</v>
      </c>
      <c r="AA25" s="2">
        <v>138.62100000000001</v>
      </c>
      <c r="AB25" s="31" t="s">
        <v>773</v>
      </c>
      <c r="AC25" s="10">
        <v>5</v>
      </c>
      <c r="AD25" s="1" t="s">
        <v>293</v>
      </c>
      <c r="AE25" s="2">
        <v>151.46799999999999</v>
      </c>
      <c r="AF25" s="9" t="s">
        <v>774</v>
      </c>
      <c r="AG25" s="10">
        <v>5</v>
      </c>
      <c r="AH25" s="30" t="s">
        <v>293</v>
      </c>
      <c r="AI25" s="1">
        <v>83.007999999999996</v>
      </c>
      <c r="AJ25" s="9" t="s">
        <v>775</v>
      </c>
      <c r="AK25" s="10">
        <v>5</v>
      </c>
      <c r="AL25" s="30" t="s">
        <v>412</v>
      </c>
      <c r="AM25" s="2">
        <v>158.88999999999999</v>
      </c>
      <c r="AN25" s="31" t="s">
        <v>776</v>
      </c>
      <c r="AO25" s="10">
        <v>5</v>
      </c>
      <c r="AP25" s="1" t="s">
        <v>293</v>
      </c>
      <c r="AQ25" s="2">
        <v>33.682000000000002</v>
      </c>
      <c r="AR25" s="38" t="s">
        <v>777</v>
      </c>
      <c r="AS25" s="10">
        <v>1</v>
      </c>
      <c r="AT25" s="1" t="s">
        <v>705</v>
      </c>
      <c r="AU25" s="2">
        <v>19.638999999999999</v>
      </c>
      <c r="AV25" s="9" t="s">
        <v>877</v>
      </c>
      <c r="AW25" s="10">
        <v>2</v>
      </c>
      <c r="AX25" s="30" t="s">
        <v>778</v>
      </c>
    </row>
    <row r="26" spans="1:50" ht="48" x14ac:dyDescent="0.2">
      <c r="A26" s="2">
        <v>25</v>
      </c>
      <c r="B26" s="2" t="s">
        <v>766</v>
      </c>
      <c r="C26" s="2">
        <v>11</v>
      </c>
      <c r="D26" s="2">
        <v>14</v>
      </c>
      <c r="E26" s="2" t="s">
        <v>343</v>
      </c>
      <c r="F26" s="2" t="str">
        <f t="shared" si="1"/>
        <v>B</v>
      </c>
      <c r="G26" s="2">
        <v>119.67</v>
      </c>
      <c r="H26" s="9" t="s">
        <v>779</v>
      </c>
      <c r="I26" s="10">
        <v>4</v>
      </c>
      <c r="J26" s="2" t="s">
        <v>293</v>
      </c>
      <c r="K26" s="2">
        <v>75.728999999999999</v>
      </c>
      <c r="L26" s="9" t="s">
        <v>780</v>
      </c>
      <c r="M26" s="10">
        <v>4</v>
      </c>
      <c r="N26" s="30" t="s">
        <v>293</v>
      </c>
      <c r="O26" s="2">
        <v>109.48399999999999</v>
      </c>
      <c r="P26" s="9" t="s">
        <v>781</v>
      </c>
      <c r="Q26" s="10">
        <v>5</v>
      </c>
      <c r="R26" s="1" t="s">
        <v>291</v>
      </c>
      <c r="S26" s="2">
        <v>29.814</v>
      </c>
      <c r="T26" s="31" t="s">
        <v>282</v>
      </c>
      <c r="U26" s="10">
        <v>2</v>
      </c>
      <c r="V26" s="1" t="s">
        <v>293</v>
      </c>
      <c r="W26" s="2">
        <v>68.387</v>
      </c>
      <c r="X26" s="9" t="s">
        <v>782</v>
      </c>
      <c r="Y26" s="10">
        <v>5</v>
      </c>
      <c r="Z26" s="2" t="s">
        <v>291</v>
      </c>
      <c r="AA26" s="2">
        <v>141.126</v>
      </c>
      <c r="AB26" s="31" t="s">
        <v>783</v>
      </c>
      <c r="AC26" s="10">
        <v>5</v>
      </c>
      <c r="AD26" s="1" t="s">
        <v>293</v>
      </c>
      <c r="AE26" s="2">
        <v>46.692999999999998</v>
      </c>
      <c r="AF26" s="9" t="s">
        <v>784</v>
      </c>
      <c r="AG26" s="10">
        <v>5</v>
      </c>
      <c r="AH26" s="30" t="s">
        <v>785</v>
      </c>
      <c r="AI26" s="1">
        <v>79.766000000000005</v>
      </c>
      <c r="AJ26" s="9" t="s">
        <v>786</v>
      </c>
      <c r="AK26" s="10">
        <v>5</v>
      </c>
      <c r="AL26" s="30" t="s">
        <v>291</v>
      </c>
      <c r="AM26" s="2">
        <v>73.063999999999993</v>
      </c>
      <c r="AN26" s="31" t="s">
        <v>787</v>
      </c>
      <c r="AO26" s="10">
        <v>3</v>
      </c>
      <c r="AP26" s="1" t="s">
        <v>293</v>
      </c>
      <c r="AQ26" s="2">
        <v>51.662999999999997</v>
      </c>
      <c r="AR26" s="38" t="s">
        <v>788</v>
      </c>
      <c r="AS26" s="10">
        <v>2</v>
      </c>
      <c r="AT26" s="1" t="s">
        <v>508</v>
      </c>
      <c r="AU26" s="2">
        <v>88.879000000000005</v>
      </c>
      <c r="AV26" s="9" t="s">
        <v>789</v>
      </c>
      <c r="AW26" s="10">
        <v>5</v>
      </c>
      <c r="AX26" s="30" t="s">
        <v>448</v>
      </c>
    </row>
    <row r="27" spans="1:50" x14ac:dyDescent="0.2">
      <c r="A27" s="2">
        <v>26</v>
      </c>
      <c r="B27" s="2" t="s">
        <v>766</v>
      </c>
      <c r="C27" s="2">
        <v>12</v>
      </c>
      <c r="D27" s="2">
        <v>17</v>
      </c>
      <c r="E27" s="2" t="s">
        <v>343</v>
      </c>
      <c r="F27" s="2" t="str">
        <f t="shared" si="1"/>
        <v>B</v>
      </c>
      <c r="G27" s="2">
        <v>109.92400000000001</v>
      </c>
      <c r="H27" s="9" t="s">
        <v>790</v>
      </c>
      <c r="I27" s="10">
        <v>5</v>
      </c>
      <c r="J27" s="2" t="s">
        <v>791</v>
      </c>
      <c r="K27" s="2">
        <v>49.164000000000001</v>
      </c>
      <c r="L27" s="9" t="s">
        <v>792</v>
      </c>
      <c r="M27" s="10">
        <v>4</v>
      </c>
      <c r="N27" s="30" t="s">
        <v>293</v>
      </c>
      <c r="O27" s="2">
        <v>40.603000000000002</v>
      </c>
      <c r="P27" s="9" t="s">
        <v>793</v>
      </c>
      <c r="Q27" s="10">
        <v>5</v>
      </c>
      <c r="R27" s="1" t="s">
        <v>794</v>
      </c>
      <c r="S27" s="2">
        <v>195.50200000000001</v>
      </c>
      <c r="T27" s="31" t="s">
        <v>767</v>
      </c>
      <c r="U27" s="10">
        <v>2</v>
      </c>
      <c r="V27" s="1" t="s">
        <v>795</v>
      </c>
      <c r="W27" s="2">
        <v>21.823</v>
      </c>
      <c r="X27" s="9" t="s">
        <v>796</v>
      </c>
      <c r="Y27" s="10">
        <v>5</v>
      </c>
      <c r="Z27" s="2" t="s">
        <v>293</v>
      </c>
      <c r="AA27" s="2">
        <v>39.103000000000002</v>
      </c>
      <c r="AB27" s="31" t="s">
        <v>797</v>
      </c>
      <c r="AC27" s="10">
        <v>3</v>
      </c>
      <c r="AD27" s="1" t="s">
        <v>293</v>
      </c>
      <c r="AE27" s="2">
        <v>36.265000000000001</v>
      </c>
      <c r="AF27" s="9" t="s">
        <v>798</v>
      </c>
      <c r="AG27" s="10">
        <v>5</v>
      </c>
      <c r="AH27" s="30" t="s">
        <v>293</v>
      </c>
      <c r="AI27" s="1">
        <v>38.002000000000002</v>
      </c>
      <c r="AJ27" s="9" t="s">
        <v>799</v>
      </c>
      <c r="AK27" s="10">
        <v>2</v>
      </c>
      <c r="AL27" s="30" t="s">
        <v>293</v>
      </c>
      <c r="AM27" s="2">
        <v>54.444000000000003</v>
      </c>
      <c r="AN27" s="31" t="s">
        <v>800</v>
      </c>
      <c r="AO27" s="10">
        <v>2</v>
      </c>
      <c r="AP27" s="1" t="s">
        <v>293</v>
      </c>
      <c r="AQ27" s="2">
        <v>28.876000000000001</v>
      </c>
      <c r="AR27" s="38" t="s">
        <v>801</v>
      </c>
      <c r="AS27" s="10">
        <v>1</v>
      </c>
      <c r="AT27" s="1" t="s">
        <v>293</v>
      </c>
      <c r="AU27" s="2">
        <v>50.554000000000002</v>
      </c>
      <c r="AV27" s="9" t="s">
        <v>802</v>
      </c>
      <c r="AW27" s="10">
        <v>3</v>
      </c>
      <c r="AX27" s="30" t="s">
        <v>803</v>
      </c>
    </row>
    <row r="28" spans="1:50" ht="32" x14ac:dyDescent="0.2">
      <c r="A28" s="2">
        <v>27</v>
      </c>
      <c r="B28" s="2" t="s">
        <v>973</v>
      </c>
      <c r="C28" s="2">
        <v>10</v>
      </c>
      <c r="D28" s="2">
        <v>5</v>
      </c>
      <c r="E28" s="2" t="s">
        <v>343</v>
      </c>
      <c r="F28" s="2" t="str">
        <f t="shared" si="1"/>
        <v>B</v>
      </c>
      <c r="G28" s="2">
        <v>27.957999999999998</v>
      </c>
      <c r="H28" s="9" t="s">
        <v>974</v>
      </c>
      <c r="I28" s="10">
        <v>1</v>
      </c>
      <c r="J28" s="30" t="s">
        <v>975</v>
      </c>
      <c r="K28" s="2">
        <v>211.45400000000001</v>
      </c>
      <c r="L28" s="9" t="s">
        <v>976</v>
      </c>
      <c r="M28" s="10">
        <v>2</v>
      </c>
      <c r="N28" s="30" t="s">
        <v>989</v>
      </c>
      <c r="O28" s="2">
        <v>42.707000000000001</v>
      </c>
      <c r="P28" s="9" t="s">
        <v>990</v>
      </c>
      <c r="Q28" s="10">
        <v>5</v>
      </c>
      <c r="R28" s="1" t="s">
        <v>997</v>
      </c>
      <c r="S28" s="2">
        <v>52.265000000000001</v>
      </c>
      <c r="T28" s="31" t="s">
        <v>1000</v>
      </c>
      <c r="U28" s="10">
        <v>5</v>
      </c>
      <c r="V28" s="1" t="s">
        <v>293</v>
      </c>
      <c r="W28" s="2">
        <v>31.919</v>
      </c>
      <c r="X28" s="9" t="s">
        <v>1005</v>
      </c>
      <c r="Y28" s="10">
        <v>5</v>
      </c>
      <c r="Z28" s="2" t="s">
        <v>293</v>
      </c>
      <c r="AA28" s="2">
        <v>95.766999999999996</v>
      </c>
      <c r="AB28" s="31" t="s">
        <v>1012</v>
      </c>
      <c r="AC28" s="10">
        <v>5</v>
      </c>
      <c r="AD28" s="1" t="s">
        <v>293</v>
      </c>
      <c r="AE28" s="2">
        <v>52.277000000000001</v>
      </c>
      <c r="AF28" s="9" t="s">
        <v>1018</v>
      </c>
      <c r="AG28" s="10">
        <v>5</v>
      </c>
      <c r="AH28" s="30" t="s">
        <v>989</v>
      </c>
      <c r="AI28" s="1">
        <v>57.158000000000001</v>
      </c>
      <c r="AJ28" s="9" t="s">
        <v>1026</v>
      </c>
      <c r="AK28" s="10">
        <v>5</v>
      </c>
      <c r="AL28" s="30" t="s">
        <v>293</v>
      </c>
      <c r="AM28" s="2">
        <v>50.383000000000003</v>
      </c>
      <c r="AN28" s="31" t="s">
        <v>1034</v>
      </c>
      <c r="AO28" s="10">
        <v>5</v>
      </c>
      <c r="AP28" s="1" t="s">
        <v>293</v>
      </c>
      <c r="AQ28" s="2">
        <v>77.284000000000006</v>
      </c>
      <c r="AR28" s="38" t="s">
        <v>1041</v>
      </c>
      <c r="AS28" s="10">
        <v>5</v>
      </c>
      <c r="AT28" s="1" t="s">
        <v>989</v>
      </c>
      <c r="AU28" s="2">
        <v>74.335999999999999</v>
      </c>
      <c r="AV28" s="9" t="s">
        <v>1054</v>
      </c>
      <c r="AW28" s="10">
        <v>5</v>
      </c>
      <c r="AX28" s="30" t="s">
        <v>989</v>
      </c>
    </row>
    <row r="29" spans="1:50" ht="64" x14ac:dyDescent="0.2">
      <c r="A29" s="2">
        <v>28</v>
      </c>
      <c r="B29" s="2" t="s">
        <v>973</v>
      </c>
      <c r="C29" s="2">
        <v>11</v>
      </c>
      <c r="D29" s="2">
        <v>7</v>
      </c>
      <c r="E29" s="2" t="s">
        <v>977</v>
      </c>
      <c r="F29" s="2" t="str">
        <f t="shared" si="1"/>
        <v>B</v>
      </c>
      <c r="G29" s="2">
        <v>8.57</v>
      </c>
      <c r="H29" s="9" t="s">
        <v>978</v>
      </c>
      <c r="I29" s="10">
        <v>5</v>
      </c>
      <c r="J29" s="30" t="s">
        <v>842</v>
      </c>
      <c r="K29" s="2">
        <v>22.573</v>
      </c>
      <c r="L29" s="9" t="s">
        <v>979</v>
      </c>
      <c r="M29" s="10">
        <v>4</v>
      </c>
      <c r="N29" s="30" t="s">
        <v>842</v>
      </c>
      <c r="O29" s="2">
        <v>9.3629999999999995</v>
      </c>
      <c r="P29" s="9" t="s">
        <v>991</v>
      </c>
      <c r="Q29" s="10">
        <v>5</v>
      </c>
      <c r="R29" s="1" t="s">
        <v>744</v>
      </c>
      <c r="S29" s="2">
        <v>7.1150000000000002</v>
      </c>
      <c r="T29" s="31" t="s">
        <v>1001</v>
      </c>
      <c r="U29" s="10">
        <v>5</v>
      </c>
      <c r="V29" s="1" t="s">
        <v>842</v>
      </c>
      <c r="W29" s="2">
        <v>7.5640000000000001</v>
      </c>
      <c r="X29" s="9" t="s">
        <v>1006</v>
      </c>
      <c r="Y29" s="10">
        <v>5</v>
      </c>
      <c r="Z29" s="2" t="s">
        <v>842</v>
      </c>
      <c r="AA29" s="2">
        <v>86</v>
      </c>
      <c r="AB29" s="31" t="s">
        <v>1013</v>
      </c>
      <c r="AC29" s="10">
        <v>5</v>
      </c>
      <c r="AD29" s="1" t="s">
        <v>842</v>
      </c>
      <c r="AE29" s="2">
        <v>17.178999999999998</v>
      </c>
      <c r="AF29" s="9" t="s">
        <v>784</v>
      </c>
      <c r="AG29" s="10">
        <v>5</v>
      </c>
      <c r="AH29" s="30" t="s">
        <v>842</v>
      </c>
      <c r="AI29" s="1">
        <v>20.667000000000002</v>
      </c>
      <c r="AJ29" s="9" t="s">
        <v>1027</v>
      </c>
      <c r="AK29" s="10">
        <v>5</v>
      </c>
      <c r="AL29" s="30" t="s">
        <v>842</v>
      </c>
      <c r="AM29" s="2">
        <v>24.968</v>
      </c>
      <c r="AN29" s="31" t="s">
        <v>1035</v>
      </c>
      <c r="AO29" s="10">
        <v>5</v>
      </c>
      <c r="AP29" s="1" t="s">
        <v>842</v>
      </c>
      <c r="AQ29" s="2">
        <v>31.984999999999999</v>
      </c>
      <c r="AR29" s="38" t="s">
        <v>1042</v>
      </c>
      <c r="AS29" s="10">
        <v>5</v>
      </c>
      <c r="AT29" s="1" t="s">
        <v>842</v>
      </c>
      <c r="AU29" s="2">
        <v>21.001999999999999</v>
      </c>
      <c r="AV29" s="9" t="s">
        <v>1053</v>
      </c>
      <c r="AW29" s="10">
        <v>5</v>
      </c>
      <c r="AX29" s="30" t="s">
        <v>842</v>
      </c>
    </row>
    <row r="30" spans="1:50" ht="128" x14ac:dyDescent="0.2">
      <c r="A30" s="2">
        <v>29</v>
      </c>
      <c r="B30" s="2" t="s">
        <v>973</v>
      </c>
      <c r="C30" s="2">
        <v>12</v>
      </c>
      <c r="D30" s="2">
        <v>13</v>
      </c>
      <c r="E30" s="2" t="s">
        <v>343</v>
      </c>
      <c r="F30" s="2" t="str">
        <f t="shared" si="1"/>
        <v>B</v>
      </c>
      <c r="G30" s="2">
        <v>67.418000000000006</v>
      </c>
      <c r="H30" s="9" t="s">
        <v>282</v>
      </c>
      <c r="I30" s="10">
        <v>1</v>
      </c>
      <c r="J30" s="30" t="s">
        <v>842</v>
      </c>
      <c r="K30" s="2">
        <v>33.311</v>
      </c>
      <c r="L30" s="9" t="s">
        <v>980</v>
      </c>
      <c r="M30" s="10">
        <v>1</v>
      </c>
      <c r="N30" s="30" t="s">
        <v>842</v>
      </c>
      <c r="O30" s="2">
        <v>22.579000000000001</v>
      </c>
      <c r="P30" s="9" t="s">
        <v>992</v>
      </c>
      <c r="Q30" s="10">
        <v>5</v>
      </c>
      <c r="R30" s="1" t="s">
        <v>998</v>
      </c>
      <c r="S30" s="2">
        <v>11.728</v>
      </c>
      <c r="T30" s="31" t="s">
        <v>1002</v>
      </c>
      <c r="U30" s="10">
        <v>3</v>
      </c>
      <c r="V30" s="1" t="s">
        <v>293</v>
      </c>
      <c r="W30" s="2">
        <v>51.512999999999998</v>
      </c>
      <c r="X30" s="9" t="s">
        <v>1007</v>
      </c>
      <c r="Y30" s="10">
        <v>5</v>
      </c>
      <c r="Z30" s="2" t="s">
        <v>998</v>
      </c>
      <c r="AA30" s="2">
        <v>43.210999999999999</v>
      </c>
      <c r="AB30" s="31" t="s">
        <v>1014</v>
      </c>
      <c r="AC30" s="10">
        <v>1</v>
      </c>
      <c r="AD30" s="1" t="s">
        <v>842</v>
      </c>
      <c r="AE30" s="2">
        <v>58.003</v>
      </c>
      <c r="AF30" s="9" t="s">
        <v>1019</v>
      </c>
      <c r="AG30" s="10">
        <v>1</v>
      </c>
      <c r="AH30" s="30" t="s">
        <v>998</v>
      </c>
      <c r="AI30" s="1">
        <v>27.507000000000001</v>
      </c>
      <c r="AJ30" s="9" t="s">
        <v>1028</v>
      </c>
      <c r="AK30" s="10">
        <v>2</v>
      </c>
      <c r="AL30" s="30" t="s">
        <v>998</v>
      </c>
      <c r="AM30" s="2">
        <v>37.450000000000003</v>
      </c>
      <c r="AN30" s="31" t="s">
        <v>1036</v>
      </c>
      <c r="AO30" s="10">
        <v>1</v>
      </c>
      <c r="AP30" s="1" t="s">
        <v>842</v>
      </c>
      <c r="AQ30" s="2">
        <v>97.183999999999997</v>
      </c>
      <c r="AR30" s="38" t="s">
        <v>1043</v>
      </c>
      <c r="AS30" s="10">
        <v>5</v>
      </c>
      <c r="AT30" s="1" t="s">
        <v>1047</v>
      </c>
      <c r="AU30" s="2">
        <v>28.155000000000001</v>
      </c>
      <c r="AV30" s="9" t="s">
        <v>1052</v>
      </c>
      <c r="AW30" s="10">
        <v>5</v>
      </c>
      <c r="AX30" s="30" t="s">
        <v>998</v>
      </c>
    </row>
    <row r="31" spans="1:50" ht="64" x14ac:dyDescent="0.2">
      <c r="A31" s="2">
        <v>30</v>
      </c>
      <c r="B31" s="2" t="s">
        <v>1269</v>
      </c>
      <c r="C31" s="2">
        <v>10</v>
      </c>
      <c r="D31" s="2">
        <v>10</v>
      </c>
      <c r="E31" s="2" t="s">
        <v>343</v>
      </c>
      <c r="F31" s="2" t="str">
        <f t="shared" si="1"/>
        <v>B</v>
      </c>
      <c r="G31" s="2">
        <v>33.973999999999997</v>
      </c>
      <c r="H31" s="9" t="s">
        <v>1155</v>
      </c>
      <c r="I31" s="10">
        <v>1</v>
      </c>
      <c r="J31" s="30" t="s">
        <v>1159</v>
      </c>
      <c r="K31" s="2">
        <v>94.105000000000004</v>
      </c>
      <c r="L31" s="9" t="s">
        <v>1160</v>
      </c>
      <c r="M31" s="10">
        <v>3</v>
      </c>
      <c r="N31" s="30" t="s">
        <v>293</v>
      </c>
      <c r="O31" s="2">
        <v>32.253</v>
      </c>
      <c r="P31" s="9" t="s">
        <v>1173</v>
      </c>
      <c r="Q31" s="10">
        <v>5</v>
      </c>
      <c r="R31" s="30" t="s">
        <v>291</v>
      </c>
      <c r="S31" s="2">
        <v>49.994999999999997</v>
      </c>
      <c r="T31" s="31" t="s">
        <v>1184</v>
      </c>
      <c r="U31" s="10">
        <v>5</v>
      </c>
      <c r="V31" s="1" t="s">
        <v>293</v>
      </c>
      <c r="W31" s="2">
        <v>93.769000000000005</v>
      </c>
      <c r="X31" s="9" t="s">
        <v>1196</v>
      </c>
      <c r="Y31" s="10">
        <v>5</v>
      </c>
      <c r="Z31" s="2" t="s">
        <v>1206</v>
      </c>
      <c r="AA31" s="2">
        <v>116.72199999999999</v>
      </c>
      <c r="AB31" s="31" t="s">
        <v>1207</v>
      </c>
      <c r="AC31" s="10">
        <v>5</v>
      </c>
      <c r="AD31" s="1" t="s">
        <v>293</v>
      </c>
      <c r="AE31" s="2">
        <v>96.361000000000004</v>
      </c>
      <c r="AF31" s="9" t="s">
        <v>1218</v>
      </c>
      <c r="AG31" s="10">
        <v>1</v>
      </c>
      <c r="AH31" s="30" t="s">
        <v>293</v>
      </c>
      <c r="AI31" s="1">
        <v>117.533</v>
      </c>
      <c r="AJ31" s="9" t="s">
        <v>1230</v>
      </c>
      <c r="AK31" s="10">
        <v>5</v>
      </c>
      <c r="AL31" s="30" t="s">
        <v>1239</v>
      </c>
      <c r="AM31" s="2">
        <v>80.137</v>
      </c>
      <c r="AN31" s="31" t="s">
        <v>1240</v>
      </c>
      <c r="AO31" s="10">
        <v>3</v>
      </c>
      <c r="AP31" s="1" t="s">
        <v>293</v>
      </c>
      <c r="AQ31" s="2">
        <v>89.164000000000001</v>
      </c>
      <c r="AR31" s="38" t="s">
        <v>1250</v>
      </c>
      <c r="AS31" s="10">
        <v>5</v>
      </c>
      <c r="AT31" s="1" t="s">
        <v>1259</v>
      </c>
      <c r="AU31" s="2">
        <v>146.971</v>
      </c>
      <c r="AV31" s="9" t="s">
        <v>1260</v>
      </c>
      <c r="AW31" s="10">
        <v>5</v>
      </c>
      <c r="AX31" s="30" t="s">
        <v>1268</v>
      </c>
    </row>
    <row r="32" spans="1:50" ht="64" x14ac:dyDescent="0.2">
      <c r="A32" s="2">
        <v>31</v>
      </c>
      <c r="B32" s="2" t="s">
        <v>1269</v>
      </c>
      <c r="C32" s="2">
        <v>11</v>
      </c>
      <c r="D32" s="2">
        <v>16</v>
      </c>
      <c r="E32" s="2" t="s">
        <v>343</v>
      </c>
      <c r="F32" s="2" t="str">
        <f t="shared" si="1"/>
        <v>B</v>
      </c>
      <c r="G32" s="2">
        <v>39.427999999999997</v>
      </c>
      <c r="H32" s="9" t="s">
        <v>767</v>
      </c>
      <c r="I32" s="10">
        <v>1</v>
      </c>
      <c r="J32" s="30" t="s">
        <v>1161</v>
      </c>
      <c r="K32" s="2">
        <v>46.781999999999996</v>
      </c>
      <c r="L32" s="9" t="s">
        <v>1162</v>
      </c>
      <c r="M32" s="10">
        <v>2</v>
      </c>
      <c r="N32" s="30" t="s">
        <v>293</v>
      </c>
      <c r="O32" s="2">
        <v>25.100999999999999</v>
      </c>
      <c r="P32" s="9" t="s">
        <v>1174</v>
      </c>
      <c r="Q32" s="10">
        <v>5</v>
      </c>
      <c r="R32" s="30" t="s">
        <v>286</v>
      </c>
      <c r="S32" s="2">
        <v>28.672999999999998</v>
      </c>
      <c r="T32" s="31" t="s">
        <v>1185</v>
      </c>
      <c r="U32" s="10">
        <v>5</v>
      </c>
      <c r="V32" s="1" t="s">
        <v>293</v>
      </c>
      <c r="W32" s="2">
        <v>32.389000000000003</v>
      </c>
      <c r="X32" s="9" t="s">
        <v>1197</v>
      </c>
      <c r="Y32" s="10">
        <v>5</v>
      </c>
      <c r="Z32" s="2" t="s">
        <v>293</v>
      </c>
      <c r="AA32" s="2">
        <v>28.021000000000001</v>
      </c>
      <c r="AB32" s="31" t="s">
        <v>1208</v>
      </c>
      <c r="AC32" s="10">
        <v>2</v>
      </c>
      <c r="AD32" s="1" t="s">
        <v>293</v>
      </c>
      <c r="AE32" s="2">
        <v>36.539000000000001</v>
      </c>
      <c r="AF32" s="9" t="s">
        <v>1219</v>
      </c>
      <c r="AG32" s="10">
        <v>1</v>
      </c>
      <c r="AH32" s="30" t="s">
        <v>286</v>
      </c>
      <c r="AI32" s="1">
        <v>147.065</v>
      </c>
      <c r="AJ32" s="9" t="s">
        <v>1231</v>
      </c>
      <c r="AK32" s="10">
        <v>5</v>
      </c>
      <c r="AL32" s="30" t="s">
        <v>998</v>
      </c>
      <c r="AM32" s="2">
        <v>114.51300000000001</v>
      </c>
      <c r="AN32" s="31" t="s">
        <v>1241</v>
      </c>
      <c r="AO32" s="10">
        <v>5</v>
      </c>
      <c r="AP32" s="1" t="s">
        <v>293</v>
      </c>
      <c r="AQ32" s="2">
        <v>200.73400000000001</v>
      </c>
      <c r="AR32" s="38" t="s">
        <v>1251</v>
      </c>
      <c r="AS32" s="10">
        <v>5</v>
      </c>
      <c r="AT32" s="1" t="s">
        <v>1261</v>
      </c>
      <c r="AU32" s="2">
        <v>571.70500000000004</v>
      </c>
      <c r="AV32" s="9" t="s">
        <v>1262</v>
      </c>
      <c r="AW32" s="10">
        <v>3</v>
      </c>
      <c r="AX32" s="30" t="s">
        <v>293</v>
      </c>
    </row>
    <row r="33" spans="1:50" ht="32" x14ac:dyDescent="0.2">
      <c r="A33" s="2">
        <v>32</v>
      </c>
      <c r="B33" s="2" t="s">
        <v>1269</v>
      </c>
      <c r="C33" s="2">
        <v>12</v>
      </c>
      <c r="D33" s="2">
        <v>18</v>
      </c>
      <c r="E33" s="2" t="s">
        <v>343</v>
      </c>
      <c r="F33" s="2" t="str">
        <f t="shared" si="1"/>
        <v>B</v>
      </c>
      <c r="G33" s="2">
        <v>23.978999999999999</v>
      </c>
      <c r="H33" s="9" t="s">
        <v>551</v>
      </c>
      <c r="I33" s="10">
        <v>5</v>
      </c>
      <c r="J33" s="30" t="s">
        <v>293</v>
      </c>
      <c r="K33" s="2">
        <v>71.441000000000003</v>
      </c>
      <c r="L33" s="9" t="s">
        <v>1163</v>
      </c>
      <c r="M33" s="10">
        <v>3</v>
      </c>
      <c r="N33" s="30" t="s">
        <v>293</v>
      </c>
      <c r="O33" s="2">
        <v>36.372</v>
      </c>
      <c r="P33" s="9" t="s">
        <v>1175</v>
      </c>
      <c r="Q33" s="10">
        <v>5</v>
      </c>
      <c r="R33" s="30" t="s">
        <v>1186</v>
      </c>
      <c r="S33" s="2">
        <v>25.768000000000001</v>
      </c>
      <c r="T33" s="31" t="s">
        <v>1187</v>
      </c>
      <c r="U33" s="10">
        <v>5</v>
      </c>
      <c r="V33" s="1" t="s">
        <v>293</v>
      </c>
      <c r="W33" s="2">
        <v>21.716999999999999</v>
      </c>
      <c r="X33" s="9" t="s">
        <v>1198</v>
      </c>
      <c r="Y33" s="10">
        <v>5</v>
      </c>
      <c r="Z33" s="2" t="s">
        <v>293</v>
      </c>
      <c r="AA33" s="2">
        <v>79.680000000000007</v>
      </c>
      <c r="AB33" s="31" t="s">
        <v>1209</v>
      </c>
      <c r="AC33" s="10">
        <v>5</v>
      </c>
      <c r="AD33" s="1" t="s">
        <v>1220</v>
      </c>
      <c r="AE33" s="2">
        <v>47.628</v>
      </c>
      <c r="AF33" s="9" t="s">
        <v>1221</v>
      </c>
      <c r="AG33" s="10">
        <v>1</v>
      </c>
      <c r="AH33" s="30" t="s">
        <v>293</v>
      </c>
      <c r="AI33" s="1">
        <v>37.085999999999999</v>
      </c>
      <c r="AJ33" s="9" t="s">
        <v>1232</v>
      </c>
      <c r="AK33" s="10">
        <v>3</v>
      </c>
      <c r="AL33" s="30" t="s">
        <v>293</v>
      </c>
      <c r="AM33" s="2">
        <v>83.988</v>
      </c>
      <c r="AN33" s="31" t="s">
        <v>1242</v>
      </c>
      <c r="AO33" s="10">
        <v>5</v>
      </c>
      <c r="AP33" s="1" t="s">
        <v>293</v>
      </c>
      <c r="AQ33" s="2">
        <v>39.448</v>
      </c>
      <c r="AR33" s="38" t="s">
        <v>1252</v>
      </c>
      <c r="AS33" s="10">
        <v>5</v>
      </c>
      <c r="AT33" s="1" t="s">
        <v>293</v>
      </c>
      <c r="AU33" s="2">
        <v>94.716999999999999</v>
      </c>
      <c r="AV33" s="9" t="s">
        <v>1263</v>
      </c>
      <c r="AW33" s="10">
        <v>1</v>
      </c>
      <c r="AX33" s="30" t="s">
        <v>896</v>
      </c>
    </row>
    <row r="34" spans="1:50" ht="48" x14ac:dyDescent="0.2">
      <c r="A34" s="2">
        <v>33</v>
      </c>
      <c r="B34" s="2" t="s">
        <v>1280</v>
      </c>
      <c r="C34" s="2">
        <v>8</v>
      </c>
      <c r="D34" s="2">
        <v>4</v>
      </c>
      <c r="E34" s="2" t="s">
        <v>343</v>
      </c>
      <c r="F34" s="2" t="str">
        <f t="shared" si="1"/>
        <v>B</v>
      </c>
      <c r="G34" s="2">
        <v>314.58300000000003</v>
      </c>
      <c r="H34" s="9" t="s">
        <v>1277</v>
      </c>
      <c r="I34" s="10">
        <v>1</v>
      </c>
      <c r="J34" s="1" t="s">
        <v>283</v>
      </c>
      <c r="K34" s="2">
        <v>157.892</v>
      </c>
      <c r="L34" s="9" t="s">
        <v>1288</v>
      </c>
      <c r="M34" s="10">
        <v>5</v>
      </c>
      <c r="N34" s="30" t="s">
        <v>283</v>
      </c>
      <c r="O34" s="2">
        <v>243.994</v>
      </c>
      <c r="P34" s="9" t="s">
        <v>1306</v>
      </c>
      <c r="Q34" s="10">
        <v>5</v>
      </c>
      <c r="R34" s="30" t="s">
        <v>291</v>
      </c>
      <c r="S34" s="1">
        <v>64.033000000000001</v>
      </c>
      <c r="T34" s="31" t="s">
        <v>1184</v>
      </c>
      <c r="U34" s="10">
        <v>5</v>
      </c>
      <c r="V34" s="30" t="s">
        <v>293</v>
      </c>
      <c r="W34" s="1">
        <v>265.41399999999999</v>
      </c>
      <c r="X34" s="9" t="s">
        <v>1331</v>
      </c>
      <c r="Y34" s="10">
        <v>5</v>
      </c>
      <c r="Z34" s="30" t="s">
        <v>293</v>
      </c>
      <c r="AA34" s="2">
        <v>90.421000000000006</v>
      </c>
      <c r="AB34" s="31" t="s">
        <v>1346</v>
      </c>
      <c r="AC34" s="10">
        <v>5</v>
      </c>
      <c r="AD34" s="1" t="s">
        <v>283</v>
      </c>
      <c r="AE34" s="2">
        <v>148.62200000000001</v>
      </c>
      <c r="AF34" s="35" t="s">
        <v>1362</v>
      </c>
      <c r="AG34" s="10">
        <v>5</v>
      </c>
      <c r="AH34" s="30" t="s">
        <v>283</v>
      </c>
      <c r="AI34" s="1">
        <v>45.994999999999997</v>
      </c>
      <c r="AJ34" s="31" t="s">
        <v>1368</v>
      </c>
      <c r="AK34" s="10">
        <v>5</v>
      </c>
      <c r="AL34" s="30" t="s">
        <v>283</v>
      </c>
      <c r="AM34" s="2">
        <v>223.23500000000001</v>
      </c>
      <c r="AN34" s="9" t="s">
        <v>1384</v>
      </c>
      <c r="AO34" s="10">
        <v>5</v>
      </c>
      <c r="AP34" s="1" t="s">
        <v>283</v>
      </c>
      <c r="AQ34" s="2">
        <v>112.373</v>
      </c>
      <c r="AR34" s="9" t="s">
        <v>1392</v>
      </c>
      <c r="AS34" s="10">
        <v>3</v>
      </c>
      <c r="AT34" s="1" t="s">
        <v>293</v>
      </c>
      <c r="AU34" s="2">
        <v>119.52500000000001</v>
      </c>
      <c r="AV34" s="9" t="s">
        <v>1401</v>
      </c>
      <c r="AW34" s="10">
        <v>5</v>
      </c>
      <c r="AX34" s="4" t="s">
        <v>1307</v>
      </c>
    </row>
    <row r="35" spans="1:50" ht="32" x14ac:dyDescent="0.2">
      <c r="A35" s="2">
        <v>34</v>
      </c>
      <c r="B35" s="2" t="s">
        <v>1280</v>
      </c>
      <c r="C35" s="2">
        <v>9</v>
      </c>
      <c r="D35" s="2">
        <v>5</v>
      </c>
      <c r="E35" s="2" t="s">
        <v>343</v>
      </c>
      <c r="F35" s="2" t="str">
        <f t="shared" si="1"/>
        <v>B</v>
      </c>
      <c r="G35" s="2">
        <v>120.482</v>
      </c>
      <c r="H35" s="9" t="s">
        <v>282</v>
      </c>
      <c r="I35" s="10">
        <v>1</v>
      </c>
      <c r="J35" s="1" t="s">
        <v>283</v>
      </c>
      <c r="K35" s="2">
        <v>243.21</v>
      </c>
      <c r="L35" s="9" t="s">
        <v>1289</v>
      </c>
      <c r="M35" s="10">
        <v>1</v>
      </c>
      <c r="N35" s="30" t="s">
        <v>1307</v>
      </c>
      <c r="O35" s="2">
        <v>218.107</v>
      </c>
      <c r="P35" s="9" t="s">
        <v>1308</v>
      </c>
      <c r="Q35" s="10">
        <v>1</v>
      </c>
      <c r="R35" s="30" t="s">
        <v>283</v>
      </c>
      <c r="S35" s="1">
        <v>102.494</v>
      </c>
      <c r="T35" s="31" t="s">
        <v>1316</v>
      </c>
      <c r="U35" s="10">
        <v>3</v>
      </c>
      <c r="V35" s="30" t="s">
        <v>283</v>
      </c>
      <c r="W35" s="1">
        <v>142.691</v>
      </c>
      <c r="X35" s="9" t="s">
        <v>1332</v>
      </c>
      <c r="Y35" s="10">
        <v>1</v>
      </c>
      <c r="Z35" s="30" t="s">
        <v>1347</v>
      </c>
      <c r="AA35" s="2">
        <v>101.80200000000001</v>
      </c>
      <c r="AB35" s="31" t="s">
        <v>1348</v>
      </c>
      <c r="AC35" s="10">
        <v>5</v>
      </c>
      <c r="AD35" s="1" t="s">
        <v>283</v>
      </c>
      <c r="AE35" s="2">
        <v>138.404</v>
      </c>
      <c r="AF35" s="35" t="s">
        <v>1363</v>
      </c>
      <c r="AG35" s="10">
        <v>5</v>
      </c>
      <c r="AH35" s="30" t="s">
        <v>283</v>
      </c>
      <c r="AI35" s="1">
        <v>89.091999999999999</v>
      </c>
      <c r="AJ35" s="31" t="s">
        <v>1369</v>
      </c>
      <c r="AK35" s="10">
        <v>5</v>
      </c>
      <c r="AL35" s="30" t="s">
        <v>283</v>
      </c>
      <c r="AM35" s="2">
        <v>105.568</v>
      </c>
      <c r="AN35" s="9" t="s">
        <v>1385</v>
      </c>
      <c r="AO35" s="10">
        <v>5</v>
      </c>
      <c r="AP35" s="1" t="s">
        <v>283</v>
      </c>
      <c r="AQ35" s="2">
        <v>96.837999999999994</v>
      </c>
      <c r="AR35" s="9" t="s">
        <v>1393</v>
      </c>
      <c r="AS35" s="10">
        <v>1</v>
      </c>
      <c r="AT35" s="1" t="s">
        <v>283</v>
      </c>
      <c r="AU35" s="2">
        <v>219.374</v>
      </c>
      <c r="AV35" s="9" t="s">
        <v>1402</v>
      </c>
      <c r="AW35" s="10">
        <v>5</v>
      </c>
      <c r="AX35" s="4" t="s">
        <v>1307</v>
      </c>
    </row>
    <row r="36" spans="1:50" ht="48" x14ac:dyDescent="0.2">
      <c r="A36" s="2">
        <v>35</v>
      </c>
      <c r="B36" s="2" t="s">
        <v>1280</v>
      </c>
      <c r="C36" s="2">
        <v>10</v>
      </c>
      <c r="D36" s="2">
        <v>9</v>
      </c>
      <c r="E36" s="2" t="s">
        <v>343</v>
      </c>
      <c r="F36" s="2" t="str">
        <f t="shared" si="1"/>
        <v>B</v>
      </c>
      <c r="G36" s="2">
        <v>58.417999999999999</v>
      </c>
      <c r="H36" s="9" t="s">
        <v>282</v>
      </c>
      <c r="I36" s="10">
        <v>1</v>
      </c>
      <c r="J36" s="1" t="s">
        <v>354</v>
      </c>
      <c r="K36" s="2">
        <v>95.542000000000002</v>
      </c>
      <c r="L36" s="9" t="s">
        <v>1290</v>
      </c>
      <c r="M36" s="10">
        <v>5</v>
      </c>
      <c r="N36" s="30" t="s">
        <v>354</v>
      </c>
      <c r="O36" s="2">
        <v>52.127000000000002</v>
      </c>
      <c r="P36" s="9" t="s">
        <v>1309</v>
      </c>
      <c r="Q36" s="10">
        <v>1</v>
      </c>
      <c r="R36" s="30" t="s">
        <v>354</v>
      </c>
      <c r="S36" s="1">
        <v>38.603000000000002</v>
      </c>
      <c r="T36" s="31" t="s">
        <v>1317</v>
      </c>
      <c r="U36" s="10">
        <v>5</v>
      </c>
      <c r="V36" s="30" t="s">
        <v>283</v>
      </c>
      <c r="W36" s="1">
        <v>36.670999999999999</v>
      </c>
      <c r="X36" s="9" t="s">
        <v>1333</v>
      </c>
      <c r="Y36" s="10">
        <v>5</v>
      </c>
      <c r="Z36" s="30" t="s">
        <v>283</v>
      </c>
      <c r="AA36" s="2">
        <v>30.812999999999999</v>
      </c>
      <c r="AB36" s="31" t="s">
        <v>1349</v>
      </c>
      <c r="AC36" s="10">
        <v>3</v>
      </c>
      <c r="AD36" s="1" t="s">
        <v>283</v>
      </c>
      <c r="AE36" s="2">
        <v>53.634</v>
      </c>
      <c r="AF36" s="35" t="s">
        <v>1364</v>
      </c>
      <c r="AG36" s="10">
        <v>1</v>
      </c>
      <c r="AH36" s="30" t="s">
        <v>283</v>
      </c>
      <c r="AI36" s="1">
        <v>57.686999999999998</v>
      </c>
      <c r="AJ36" s="31" t="s">
        <v>1370</v>
      </c>
      <c r="AK36" s="10">
        <v>5</v>
      </c>
      <c r="AL36" s="30" t="s">
        <v>283</v>
      </c>
      <c r="AM36" s="2">
        <v>84.272999999999996</v>
      </c>
      <c r="AN36" s="9" t="s">
        <v>1386</v>
      </c>
      <c r="AO36" s="10">
        <v>5</v>
      </c>
      <c r="AP36" s="1" t="s">
        <v>283</v>
      </c>
      <c r="AQ36" s="2">
        <v>50.89</v>
      </c>
      <c r="AR36" s="9" t="s">
        <v>1394</v>
      </c>
      <c r="AS36" s="10">
        <v>1</v>
      </c>
      <c r="AT36" s="1" t="s">
        <v>283</v>
      </c>
      <c r="AU36" s="2">
        <v>143.953</v>
      </c>
      <c r="AV36" s="9" t="s">
        <v>1403</v>
      </c>
      <c r="AW36" s="10">
        <v>5</v>
      </c>
      <c r="AX36" s="4" t="s">
        <v>283</v>
      </c>
    </row>
    <row r="37" spans="1:50" ht="80" x14ac:dyDescent="0.2">
      <c r="A37" s="2">
        <v>36</v>
      </c>
      <c r="B37" s="2" t="s">
        <v>1280</v>
      </c>
      <c r="C37" s="2">
        <v>11</v>
      </c>
      <c r="D37" s="2">
        <v>10</v>
      </c>
      <c r="E37" s="2" t="s">
        <v>343</v>
      </c>
      <c r="F37" s="2" t="str">
        <f t="shared" si="1"/>
        <v>B</v>
      </c>
      <c r="G37" s="2">
        <v>152.88800000000001</v>
      </c>
      <c r="H37" s="9" t="s">
        <v>1278</v>
      </c>
      <c r="I37" s="10">
        <v>5</v>
      </c>
      <c r="J37" s="1" t="s">
        <v>1291</v>
      </c>
      <c r="K37" s="2">
        <v>284.63200000000001</v>
      </c>
      <c r="L37" s="9" t="s">
        <v>1292</v>
      </c>
      <c r="M37" s="10">
        <v>3</v>
      </c>
      <c r="N37" s="30" t="s">
        <v>896</v>
      </c>
      <c r="O37" s="2">
        <v>86.582999999999998</v>
      </c>
      <c r="P37" s="9" t="s">
        <v>1310</v>
      </c>
      <c r="Q37" s="10">
        <v>5</v>
      </c>
      <c r="R37" s="30" t="s">
        <v>900</v>
      </c>
      <c r="S37" s="1">
        <v>71.5</v>
      </c>
      <c r="T37" s="31" t="s">
        <v>1318</v>
      </c>
      <c r="U37" s="10">
        <v>3</v>
      </c>
      <c r="V37" s="30" t="s">
        <v>293</v>
      </c>
      <c r="W37" s="1">
        <v>117.642</v>
      </c>
      <c r="X37" s="9" t="s">
        <v>1334</v>
      </c>
      <c r="Y37" s="10">
        <v>5</v>
      </c>
      <c r="Z37" s="30" t="s">
        <v>900</v>
      </c>
      <c r="AA37" s="2">
        <v>80.878</v>
      </c>
      <c r="AB37" s="31" t="s">
        <v>1350</v>
      </c>
      <c r="AC37" s="10">
        <v>4</v>
      </c>
      <c r="AD37" s="1" t="s">
        <v>293</v>
      </c>
      <c r="AE37" s="2">
        <v>91.647000000000006</v>
      </c>
      <c r="AF37" s="35" t="s">
        <v>1365</v>
      </c>
      <c r="AG37" s="10">
        <v>1</v>
      </c>
      <c r="AH37" s="30" t="s">
        <v>293</v>
      </c>
      <c r="AI37" s="1">
        <v>31.591000000000001</v>
      </c>
      <c r="AJ37" s="31" t="s">
        <v>1371</v>
      </c>
      <c r="AK37" s="10">
        <v>5</v>
      </c>
      <c r="AL37" s="30" t="s">
        <v>293</v>
      </c>
      <c r="AM37" s="2">
        <v>23.510999999999999</v>
      </c>
      <c r="AN37" s="9" t="s">
        <v>1387</v>
      </c>
      <c r="AO37" s="10">
        <v>2</v>
      </c>
      <c r="AP37" s="1" t="s">
        <v>293</v>
      </c>
      <c r="AQ37" s="2">
        <v>18.734000000000002</v>
      </c>
      <c r="AR37" s="9" t="s">
        <v>1395</v>
      </c>
      <c r="AS37" s="10">
        <v>3</v>
      </c>
      <c r="AT37" s="1" t="s">
        <v>293</v>
      </c>
      <c r="AU37" s="2">
        <v>99.070999999999998</v>
      </c>
      <c r="AV37" s="9" t="s">
        <v>1404</v>
      </c>
      <c r="AW37" s="10">
        <v>5</v>
      </c>
      <c r="AX37" s="4" t="s">
        <v>293</v>
      </c>
    </row>
    <row r="38" spans="1:50" ht="64" x14ac:dyDescent="0.2">
      <c r="A38" s="2">
        <v>37</v>
      </c>
      <c r="B38" s="2" t="s">
        <v>1280</v>
      </c>
      <c r="C38" s="2">
        <v>12</v>
      </c>
      <c r="D38" s="2">
        <v>11</v>
      </c>
      <c r="E38" s="2" t="s">
        <v>343</v>
      </c>
      <c r="F38" s="2" t="str">
        <f t="shared" si="1"/>
        <v>B</v>
      </c>
      <c r="G38" s="2">
        <v>107.054</v>
      </c>
      <c r="H38" s="9" t="s">
        <v>490</v>
      </c>
      <c r="I38" s="10">
        <v>1</v>
      </c>
      <c r="J38" s="1" t="s">
        <v>293</v>
      </c>
      <c r="K38" s="2">
        <v>114.28700000000001</v>
      </c>
      <c r="L38" s="9" t="s">
        <v>1293</v>
      </c>
      <c r="M38" s="10">
        <v>5</v>
      </c>
      <c r="N38" s="30" t="s">
        <v>293</v>
      </c>
      <c r="O38" s="2">
        <v>49.545000000000002</v>
      </c>
      <c r="P38" s="9" t="s">
        <v>1311</v>
      </c>
      <c r="Q38" s="10">
        <v>5</v>
      </c>
      <c r="R38" s="30" t="s">
        <v>1319</v>
      </c>
      <c r="S38" s="1">
        <v>52.505000000000003</v>
      </c>
      <c r="T38" s="31" t="s">
        <v>1320</v>
      </c>
      <c r="U38" s="10">
        <v>3</v>
      </c>
      <c r="V38" s="30" t="s">
        <v>293</v>
      </c>
      <c r="W38" s="1">
        <v>126.708</v>
      </c>
      <c r="X38" s="9" t="s">
        <v>1335</v>
      </c>
      <c r="Y38" s="10">
        <v>5</v>
      </c>
      <c r="Z38" s="30" t="s">
        <v>293</v>
      </c>
      <c r="AA38" s="2">
        <v>141.76900000000001</v>
      </c>
      <c r="AB38" s="31" t="s">
        <v>1351</v>
      </c>
      <c r="AC38" s="10">
        <v>5</v>
      </c>
      <c r="AD38" s="1" t="s">
        <v>293</v>
      </c>
      <c r="AE38" s="2">
        <v>43.578000000000003</v>
      </c>
      <c r="AF38" s="35" t="s">
        <v>1366</v>
      </c>
      <c r="AG38" s="10">
        <v>5</v>
      </c>
      <c r="AH38" s="30" t="s">
        <v>293</v>
      </c>
      <c r="AI38" s="1">
        <v>50.918999999999997</v>
      </c>
      <c r="AJ38" s="31" t="s">
        <v>1372</v>
      </c>
      <c r="AK38" s="10">
        <v>5</v>
      </c>
      <c r="AL38" s="30" t="s">
        <v>293</v>
      </c>
      <c r="AM38" s="2">
        <v>41.88</v>
      </c>
      <c r="AN38" s="9" t="s">
        <v>1388</v>
      </c>
      <c r="AO38" s="10">
        <v>2</v>
      </c>
      <c r="AP38" s="1" t="s">
        <v>293</v>
      </c>
      <c r="AQ38" s="2">
        <v>128.88999999999999</v>
      </c>
      <c r="AR38" s="9" t="s">
        <v>1396</v>
      </c>
      <c r="AS38" s="10">
        <v>1</v>
      </c>
      <c r="AT38" s="1" t="s">
        <v>293</v>
      </c>
      <c r="AU38" s="2">
        <v>67.765000000000001</v>
      </c>
      <c r="AV38" s="9" t="s">
        <v>1405</v>
      </c>
      <c r="AW38" s="10">
        <v>3</v>
      </c>
      <c r="AX38" s="4" t="s">
        <v>293</v>
      </c>
    </row>
    <row r="39" spans="1:50" ht="48" x14ac:dyDescent="0.2">
      <c r="A39" s="2">
        <v>38</v>
      </c>
      <c r="B39" s="2" t="s">
        <v>1280</v>
      </c>
      <c r="C39" s="2">
        <v>13</v>
      </c>
      <c r="D39" s="2">
        <v>13</v>
      </c>
      <c r="E39" s="2" t="s">
        <v>343</v>
      </c>
      <c r="F39" s="2" t="str">
        <f t="shared" si="1"/>
        <v>B</v>
      </c>
      <c r="G39" s="2">
        <v>51.344000000000001</v>
      </c>
      <c r="H39" s="9" t="s">
        <v>282</v>
      </c>
      <c r="I39" s="10">
        <v>1</v>
      </c>
      <c r="J39" s="1" t="s">
        <v>1150</v>
      </c>
      <c r="K39" s="2">
        <v>130.95699999999999</v>
      </c>
      <c r="L39" s="9" t="s">
        <v>1294</v>
      </c>
      <c r="M39" s="10">
        <v>4</v>
      </c>
      <c r="N39" s="30" t="s">
        <v>283</v>
      </c>
      <c r="O39" s="2">
        <v>167.81</v>
      </c>
      <c r="P39" s="9" t="s">
        <v>1312</v>
      </c>
      <c r="Q39" s="10">
        <v>5</v>
      </c>
      <c r="R39" s="30" t="s">
        <v>1321</v>
      </c>
      <c r="S39" s="1">
        <v>79.742999999999995</v>
      </c>
      <c r="T39" s="31" t="s">
        <v>1322</v>
      </c>
      <c r="U39" s="10">
        <v>3</v>
      </c>
      <c r="V39" s="30" t="s">
        <v>1336</v>
      </c>
      <c r="W39" s="1">
        <v>92.158000000000001</v>
      </c>
      <c r="X39" s="9" t="s">
        <v>1337</v>
      </c>
      <c r="Y39" s="10">
        <v>5</v>
      </c>
      <c r="Z39" s="30" t="s">
        <v>293</v>
      </c>
      <c r="AA39" s="2">
        <v>300.70499999999998</v>
      </c>
      <c r="AB39" s="31" t="s">
        <v>1352</v>
      </c>
      <c r="AC39" s="10">
        <v>5</v>
      </c>
      <c r="AD39" s="1" t="s">
        <v>293</v>
      </c>
      <c r="AE39" s="2">
        <v>156.29900000000001</v>
      </c>
      <c r="AF39" s="35" t="s">
        <v>1367</v>
      </c>
      <c r="AG39" s="10">
        <v>5</v>
      </c>
      <c r="AH39" s="30" t="s">
        <v>293</v>
      </c>
      <c r="AI39" s="1">
        <v>43.139000000000003</v>
      </c>
      <c r="AJ39" s="31" t="s">
        <v>1373</v>
      </c>
      <c r="AK39" s="10">
        <v>5</v>
      </c>
      <c r="AL39" s="30" t="s">
        <v>293</v>
      </c>
      <c r="AM39" s="2">
        <v>67.831999999999994</v>
      </c>
      <c r="AN39" s="9" t="s">
        <v>1389</v>
      </c>
      <c r="AO39" s="10">
        <v>3</v>
      </c>
      <c r="AP39" s="1" t="s">
        <v>293</v>
      </c>
      <c r="AQ39" s="2">
        <v>44.607999999999997</v>
      </c>
      <c r="AR39" s="9" t="s">
        <v>1397</v>
      </c>
      <c r="AS39" s="10">
        <v>3</v>
      </c>
      <c r="AT39" s="1" t="s">
        <v>293</v>
      </c>
      <c r="AU39" s="2">
        <v>104.738</v>
      </c>
      <c r="AV39" s="9" t="s">
        <v>1406</v>
      </c>
      <c r="AW39" s="10">
        <v>5</v>
      </c>
      <c r="AX39" s="4" t="s">
        <v>293</v>
      </c>
    </row>
    <row r="40" spans="1:50" ht="32" x14ac:dyDescent="0.2">
      <c r="A40" s="2">
        <v>39</v>
      </c>
      <c r="B40" s="2" t="s">
        <v>1280</v>
      </c>
      <c r="C40" s="2">
        <v>14</v>
      </c>
      <c r="D40" s="2">
        <v>14</v>
      </c>
      <c r="E40" s="2" t="s">
        <v>343</v>
      </c>
      <c r="F40" s="2" t="str">
        <f t="shared" si="1"/>
        <v>B</v>
      </c>
      <c r="G40" s="2">
        <v>247.52799999999999</v>
      </c>
      <c r="H40" s="9" t="s">
        <v>1279</v>
      </c>
      <c r="I40" s="10">
        <v>1</v>
      </c>
      <c r="J40" s="1" t="s">
        <v>1295</v>
      </c>
      <c r="K40" s="2">
        <v>59.970999999999997</v>
      </c>
      <c r="L40" s="9" t="s">
        <v>1296</v>
      </c>
      <c r="M40" s="10">
        <v>4</v>
      </c>
      <c r="N40" s="30" t="s">
        <v>283</v>
      </c>
      <c r="O40" s="2">
        <v>84.676000000000002</v>
      </c>
      <c r="P40" s="9" t="s">
        <v>1175</v>
      </c>
      <c r="Q40" s="10">
        <v>5</v>
      </c>
      <c r="R40" s="30" t="s">
        <v>508</v>
      </c>
      <c r="S40" s="1">
        <v>62.475000000000001</v>
      </c>
      <c r="T40" s="31" t="s">
        <v>1323</v>
      </c>
      <c r="U40" s="10">
        <v>3</v>
      </c>
      <c r="V40" s="30" t="s">
        <v>291</v>
      </c>
      <c r="W40" s="1">
        <v>60.667000000000002</v>
      </c>
      <c r="X40" s="9" t="s">
        <v>1338</v>
      </c>
      <c r="Y40" s="10">
        <v>5</v>
      </c>
      <c r="Z40" s="30" t="s">
        <v>283</v>
      </c>
      <c r="AA40" s="2">
        <v>38.685000000000002</v>
      </c>
      <c r="AB40" s="31" t="s">
        <v>1353</v>
      </c>
      <c r="AC40" s="10">
        <v>2</v>
      </c>
      <c r="AD40" s="1" t="s">
        <v>283</v>
      </c>
      <c r="AE40" s="2">
        <v>36.158000000000001</v>
      </c>
      <c r="AF40" s="35" t="s">
        <v>1366</v>
      </c>
      <c r="AG40" s="10">
        <v>5</v>
      </c>
      <c r="AH40" s="30" t="s">
        <v>283</v>
      </c>
      <c r="AI40" s="1">
        <v>54.017000000000003</v>
      </c>
      <c r="AJ40" s="31" t="s">
        <v>1374</v>
      </c>
      <c r="AK40" s="10">
        <v>5</v>
      </c>
      <c r="AL40" s="30" t="s">
        <v>283</v>
      </c>
      <c r="AM40" s="2">
        <v>52.609000000000002</v>
      </c>
      <c r="AN40" s="9" t="s">
        <v>1390</v>
      </c>
      <c r="AO40" s="10">
        <v>3</v>
      </c>
      <c r="AP40" s="1" t="s">
        <v>283</v>
      </c>
      <c r="AQ40" s="2">
        <v>64.903999999999996</v>
      </c>
      <c r="AR40" s="9" t="s">
        <v>1398</v>
      </c>
      <c r="AS40" s="10">
        <v>3</v>
      </c>
      <c r="AT40" s="1" t="s">
        <v>283</v>
      </c>
      <c r="AU40" s="2">
        <v>81.138000000000005</v>
      </c>
      <c r="AV40" s="9" t="s">
        <v>1407</v>
      </c>
      <c r="AW40" s="10">
        <v>5</v>
      </c>
      <c r="AX40" s="4" t="s">
        <v>283</v>
      </c>
    </row>
    <row r="41" spans="1:50" ht="80" x14ac:dyDescent="0.2">
      <c r="A41" s="2">
        <v>40</v>
      </c>
      <c r="B41" s="2" t="s">
        <v>1861</v>
      </c>
      <c r="C41" s="2">
        <v>6</v>
      </c>
      <c r="D41" s="2">
        <v>8</v>
      </c>
      <c r="E41" s="2" t="s">
        <v>343</v>
      </c>
      <c r="F41" s="2" t="str">
        <f t="shared" si="1"/>
        <v>B</v>
      </c>
      <c r="G41" s="2">
        <v>211.178</v>
      </c>
      <c r="H41" s="9" t="s">
        <v>1807</v>
      </c>
      <c r="I41" s="10">
        <v>1</v>
      </c>
      <c r="J41" s="1" t="s">
        <v>1423</v>
      </c>
      <c r="K41" s="2">
        <v>437.27699999999999</v>
      </c>
      <c r="L41" s="9" t="s">
        <v>1808</v>
      </c>
      <c r="M41" s="10">
        <v>5</v>
      </c>
      <c r="N41" s="30" t="s">
        <v>1423</v>
      </c>
      <c r="O41" s="2">
        <v>307.02</v>
      </c>
      <c r="P41" s="9" t="s">
        <v>1809</v>
      </c>
      <c r="Q41" s="10">
        <v>5</v>
      </c>
      <c r="R41" s="30" t="s">
        <v>1726</v>
      </c>
      <c r="S41" s="1">
        <v>247.22499999999999</v>
      </c>
      <c r="T41" s="31" t="s">
        <v>1810</v>
      </c>
      <c r="U41" s="10">
        <v>5</v>
      </c>
      <c r="V41" s="30" t="s">
        <v>1726</v>
      </c>
      <c r="W41" s="1">
        <v>273.51</v>
      </c>
      <c r="X41" s="9" t="s">
        <v>1811</v>
      </c>
      <c r="Y41" s="10">
        <v>5</v>
      </c>
      <c r="Z41" s="30" t="s">
        <v>1423</v>
      </c>
      <c r="AA41" s="2">
        <v>317.64600000000002</v>
      </c>
      <c r="AB41" s="31" t="s">
        <v>1812</v>
      </c>
      <c r="AC41" s="10">
        <v>3</v>
      </c>
      <c r="AD41" s="1" t="s">
        <v>1813</v>
      </c>
      <c r="AE41" s="2">
        <v>317.17700000000002</v>
      </c>
      <c r="AF41" s="41" t="s">
        <v>1814</v>
      </c>
      <c r="AG41" s="10">
        <v>5</v>
      </c>
      <c r="AH41" s="30" t="s">
        <v>1423</v>
      </c>
      <c r="AI41" s="1">
        <v>176.607</v>
      </c>
      <c r="AJ41" s="31" t="s">
        <v>1815</v>
      </c>
      <c r="AK41" s="10">
        <v>5</v>
      </c>
      <c r="AL41" s="30" t="s">
        <v>1423</v>
      </c>
      <c r="AM41" s="2">
        <v>84.65</v>
      </c>
      <c r="AN41" s="9" t="s">
        <v>1816</v>
      </c>
      <c r="AO41" s="10">
        <v>5</v>
      </c>
      <c r="AP41" s="1" t="s">
        <v>1423</v>
      </c>
      <c r="AQ41" s="2">
        <v>184.62200000000001</v>
      </c>
      <c r="AR41" s="9" t="s">
        <v>1817</v>
      </c>
      <c r="AS41" s="10">
        <v>5</v>
      </c>
      <c r="AT41" s="1" t="s">
        <v>1726</v>
      </c>
      <c r="AU41" s="2">
        <v>207.13200000000001</v>
      </c>
      <c r="AV41" s="9" t="s">
        <v>1818</v>
      </c>
      <c r="AW41" s="10">
        <v>5</v>
      </c>
      <c r="AX41" s="30" t="s">
        <v>1726</v>
      </c>
    </row>
    <row r="42" spans="1:50" ht="48" x14ac:dyDescent="0.2">
      <c r="A42" s="2">
        <v>41</v>
      </c>
      <c r="B42" s="2" t="s">
        <v>765</v>
      </c>
      <c r="C42" s="2">
        <v>4</v>
      </c>
      <c r="D42" s="2">
        <f>'Original data'!A9</f>
        <v>5</v>
      </c>
      <c r="E42" s="2" t="str">
        <f>'Original data'!S9</f>
        <v>FBC</v>
      </c>
      <c r="F42" s="2" t="str">
        <f t="shared" ref="F42:F61" si="2">SUBSTITUTE(UPPER(E42),"F","")</f>
        <v>BC</v>
      </c>
      <c r="G42" s="2">
        <f>'Original data'!AA9</f>
        <v>477.358</v>
      </c>
      <c r="H42" s="9" t="str">
        <f>'Original data'!AE9</f>
        <v>Una pareja debe recopilar soportes, y adjuntarlos a un formulario diligenciado para subir al sistema.</v>
      </c>
      <c r="I42" s="10">
        <v>5</v>
      </c>
      <c r="J42" s="1" t="str">
        <f>'Original data'!AF9</f>
        <v>FMSG-Especificación de casos de uso.pdf</v>
      </c>
      <c r="K42" s="2">
        <f>'Original data'!AI9</f>
        <v>133.09100000000001</v>
      </c>
      <c r="L42" s="9" t="str">
        <f>'Original data'!AK9</f>
        <v>El analista valida los soportes de la solicitud</v>
      </c>
      <c r="M42" s="10">
        <v>5</v>
      </c>
      <c r="N42" s="30" t="str">
        <f>'Original data'!AL9</f>
        <v>FMSG- Especificacion de casos de uso.pdf</v>
      </c>
      <c r="O42" s="2">
        <f>'Original data'!AO9</f>
        <v>87.259</v>
      </c>
      <c r="P42" s="9" t="str">
        <f>'Original data'!AQ9</f>
        <v>Pareja, Analista de crédito y Reloj</v>
      </c>
      <c r="Q42" s="10">
        <v>5</v>
      </c>
      <c r="R42" s="30" t="str">
        <f>'Original data'!AR9</f>
        <v>FMSG-Especificacion de casos de uso</v>
      </c>
      <c r="S42" s="2">
        <f>'Original data'!AU9</f>
        <v>267.80399999999997</v>
      </c>
      <c r="T42" s="9" t="str">
        <f>'Original data'!AW9</f>
        <v>Falso</v>
      </c>
      <c r="U42" s="10">
        <v>5</v>
      </c>
      <c r="V42" s="1" t="str">
        <f>'Original data'!AY9</f>
        <v>Modelo BPMN</v>
      </c>
      <c r="W42" s="2">
        <f>'Original data'!BB9</f>
        <v>141.584</v>
      </c>
      <c r="X42" s="9" t="str">
        <f>'Original data'!BD9</f>
        <v>El sistema envia una solicitud de credito valida al comite, luego, dado que el comite la apruebe, el sistema pasa la solicitud a 'validadas satisfactoriamente'</v>
      </c>
      <c r="Y42" s="10">
        <v>1</v>
      </c>
      <c r="Z42" s="1" t="str">
        <f>'Original data'!BE9</f>
        <v>Especificacion de casos de uso</v>
      </c>
      <c r="AA42" s="2">
        <f>'Original data'!BH9</f>
        <v>176.48099999999999</v>
      </c>
      <c r="AB42" s="9" t="str">
        <f>'Original data'!BJ9</f>
        <v>La solicitud puede ser aprobada, en caso que cumpla todos los requisitos; o negada, en caso de que el analista decida no aprobarla</v>
      </c>
      <c r="AC42" s="10">
        <v>2</v>
      </c>
      <c r="AD42" s="1" t="str">
        <f>'Original data'!BK9</f>
        <v>Especificacion de casos de uso</v>
      </c>
      <c r="AE42" s="2">
        <f>'Original data'!BN9</f>
        <v>198.1</v>
      </c>
      <c r="AF42" s="35" t="str">
        <f>'Original data'!BP9</f>
        <v>El sistema espera a que la solicitud sea aprobada por el analista, luego marca la solicitud como aprobada, informa las instrucciones de legalización a la pareja y actualiza el saldo disponible para compras de vivienda.</v>
      </c>
      <c r="AG42" s="10">
        <v>3</v>
      </c>
      <c r="AH42" s="1" t="str">
        <f>'Original data'!BQ9</f>
        <v>Especificacion de casos de uso</v>
      </c>
      <c r="AI42" s="2">
        <f>'Original data'!BT9</f>
        <v>28.777999999999999</v>
      </c>
      <c r="AJ42" s="9" t="str">
        <f>'Original data'!BV9</f>
        <v>15 días</v>
      </c>
      <c r="AK42" s="10">
        <v>5</v>
      </c>
      <c r="AL42" s="1" t="str">
        <f>'Original data'!BX9</f>
        <v>Especificacion casos de uso</v>
      </c>
      <c r="AM42" s="2">
        <f>'Original data'!CA9</f>
        <v>257.16000000000003</v>
      </c>
      <c r="AN42" s="9" t="str">
        <f>'Original data'!CD9</f>
        <v>Una solicitud de credito solo puede aprobarse si hay suficientes fondos</v>
      </c>
      <c r="AO42" s="10">
        <v>1</v>
      </c>
      <c r="AP42" s="1" t="str">
        <f>'Original data'!CF9</f>
        <v>Especificacion de casos de uso</v>
      </c>
      <c r="AQ42" s="2">
        <f>'Original data'!CI9</f>
        <v>14.128</v>
      </c>
      <c r="AR42" s="32" t="str">
        <f>'Original data'!CK9</f>
        <v>Verdadero</v>
      </c>
      <c r="AS42" s="10">
        <v>1</v>
      </c>
      <c r="AT42" s="1" t="str">
        <f>'Original data'!CM9</f>
        <v>Especificacion de casos de uso</v>
      </c>
      <c r="AU42" s="2">
        <f>'Original data'!CP9</f>
        <v>81.525999999999996</v>
      </c>
      <c r="AV42" s="9" t="str">
        <f>'Original data'!CR9</f>
        <v>El comité de crédito,El sistema</v>
      </c>
      <c r="AW42" s="10">
        <v>2</v>
      </c>
      <c r="AX42" s="1" t="str">
        <f>'Original data'!CU9</f>
        <v>Especificacion de casos de uso</v>
      </c>
    </row>
    <row r="43" spans="1:50" ht="80" x14ac:dyDescent="0.2">
      <c r="A43" s="2">
        <v>42</v>
      </c>
      <c r="B43" s="2" t="s">
        <v>765</v>
      </c>
      <c r="C43" s="2">
        <v>5</v>
      </c>
      <c r="D43" s="2">
        <f>'Original data'!A14</f>
        <v>10</v>
      </c>
      <c r="E43" s="2" t="str">
        <f>'Original data'!S14</f>
        <v>FBC</v>
      </c>
      <c r="F43" s="2" t="str">
        <f t="shared" si="2"/>
        <v>BC</v>
      </c>
      <c r="G43" s="2">
        <f>'Original data'!AA14</f>
        <v>150.17099999999999</v>
      </c>
      <c r="H43" s="9" t="str">
        <f>'Original data'!AE14</f>
        <v>Recopilar soprtes Escanear y adjuntar Diligenciar formulario</v>
      </c>
      <c r="I43" s="10">
        <v>5</v>
      </c>
      <c r="J43" s="1" t="str">
        <f>'Original data'!AF14</f>
        <v>Diagrama BPMN</v>
      </c>
      <c r="K43" s="2">
        <f>'Original data'!AI14</f>
        <v>107.27500000000001</v>
      </c>
      <c r="L43" s="9" t="str">
        <f>'Original data'!AK14</f>
        <v>Analista de crédito</v>
      </c>
      <c r="M43" s="10">
        <v>5</v>
      </c>
      <c r="N43" s="30" t="str">
        <f>'Original data'!AL14</f>
        <v>Diagrama de uso</v>
      </c>
      <c r="O43" s="2">
        <f>'Original data'!AO14</f>
        <v>110.366</v>
      </c>
      <c r="P43" s="9" t="str">
        <f>'Original data'!AQ14</f>
        <v>Pareja Analista de credito</v>
      </c>
      <c r="Q43" s="10">
        <v>5</v>
      </c>
      <c r="R43" s="30" t="str">
        <f>'Original data'!AR14</f>
        <v>diagrama BPMN</v>
      </c>
      <c r="S43" s="2">
        <f>'Original data'!AU14</f>
        <v>65.16</v>
      </c>
      <c r="T43" s="9" t="str">
        <f>'Original data'!AW14</f>
        <v>Falso</v>
      </c>
      <c r="U43" s="10">
        <v>5</v>
      </c>
      <c r="V43" s="1" t="str">
        <f>'Original data'!AY14</f>
        <v>diagrama BPMN</v>
      </c>
      <c r="W43" s="2">
        <f>'Original data'!BB14</f>
        <v>189.71799999999999</v>
      </c>
      <c r="X43" s="9" t="str">
        <f>'Original data'!BD14</f>
        <v>Registra el resultado que emite el comite Notificar resultado de aprobación Enviar mensaje a la pareja con la respuesta</v>
      </c>
      <c r="Y43" s="10">
        <v>2</v>
      </c>
      <c r="Z43" s="1" t="str">
        <f>'Original data'!BE14</f>
        <v>diagrama BPMN diagramas de casos de uso</v>
      </c>
      <c r="AA43" s="2">
        <f>'Original data'!BH14</f>
        <v>157.41300000000001</v>
      </c>
      <c r="AB43" s="9" t="str">
        <f>'Original data'!BJ14</f>
        <v>Aprobada Negada Soportes incompletos</v>
      </c>
      <c r="AC43" s="10">
        <v>3</v>
      </c>
      <c r="AD43" s="1" t="str">
        <f>'Original data'!BK14</f>
        <v>diagrama BPMN</v>
      </c>
      <c r="AE43" s="2">
        <f>'Original data'!BN14</f>
        <v>116.19799999999999</v>
      </c>
      <c r="AF43" s="35" t="str">
        <f>'Original data'!BP14</f>
        <v>TOMA UNA DECISICION DE APROBACION O NEGACION NOTIFICAR A LA PAREJA</v>
      </c>
      <c r="AG43" s="10">
        <v>2</v>
      </c>
      <c r="AH43" s="1" t="str">
        <f>'Original data'!BQ14</f>
        <v>diagrama BPMN</v>
      </c>
      <c r="AI43" s="2">
        <f>'Original data'!BT14</f>
        <v>82.281999999999996</v>
      </c>
      <c r="AJ43" s="9" t="str">
        <f>'Original data'!BV14</f>
        <v>15 días</v>
      </c>
      <c r="AK43" s="10">
        <v>5</v>
      </c>
      <c r="AL43" s="1" t="str">
        <f>'Original data'!BX14</f>
        <v>DOCUMENTO CASO DE ESTUDIO</v>
      </c>
      <c r="AM43" s="2">
        <f>'Original data'!CA14</f>
        <v>167.70699999999999</v>
      </c>
      <c r="AN43" s="9" t="str">
        <f>'Original data'!CD14</f>
        <v>La Fundación determina si tiene fondos para aprobar un crédito de la siguiente forma: Divide en 12 los ingresos estimados de sus inversiones (los recursos no utilizados para financiar vivienda se invierten), le resta el estimado anual de gastos de sostenimiento dividido en 12, le suma el estimado de pagos por cuotas que recibirá este mes, y le resta el estimado de los subsidios que otorgará este mes.</v>
      </c>
      <c r="AO43" s="10">
        <v>1</v>
      </c>
      <c r="AP43" s="1" t="str">
        <f>'Original data'!CF14</f>
        <v>DOCUMENTO DE CASO DE USO</v>
      </c>
      <c r="AQ43" s="2">
        <f>'Original data'!CI14</f>
        <v>79.278999999999996</v>
      </c>
      <c r="AR43" s="32" t="str">
        <f>'Original data'!CK14</f>
        <v>Falso</v>
      </c>
      <c r="AS43" s="10">
        <v>5</v>
      </c>
      <c r="AT43" s="1" t="str">
        <f>'Original data'!CM14</f>
        <v>DIAGRAMA BPMN</v>
      </c>
      <c r="AU43" s="2">
        <f>'Original data'!CP14</f>
        <v>131.102</v>
      </c>
      <c r="AV43" s="9" t="str">
        <f>'Original data'!CR14</f>
        <v>La pareja,El analista de crédito</v>
      </c>
      <c r="AW43" s="10">
        <v>1</v>
      </c>
      <c r="AX43" s="1" t="str">
        <f>'Original data'!CU14</f>
        <v>DIAGRAMA CASOS DE USO</v>
      </c>
    </row>
    <row r="44" spans="1:50" ht="64" x14ac:dyDescent="0.2">
      <c r="A44" s="2">
        <v>43</v>
      </c>
      <c r="B44" s="2" t="s">
        <v>765</v>
      </c>
      <c r="C44" s="2">
        <v>6</v>
      </c>
      <c r="D44" s="2">
        <f>'Original data'!A19</f>
        <v>15</v>
      </c>
      <c r="E44" s="2" t="str">
        <f>'Original data'!S19</f>
        <v>FBC</v>
      </c>
      <c r="F44" s="2" t="str">
        <f t="shared" si="2"/>
        <v>BC</v>
      </c>
      <c r="G44" s="2">
        <f>'Original data'!AA19</f>
        <v>665.12800000000004</v>
      </c>
      <c r="H44" s="9" t="str">
        <f>'Original data'!AE19</f>
        <v>Para enviar una solicitud de crédito las parejas deben:   Conocer los requisitos para poder acceder al crédito.  Diligenciar y guardar el formulario usando toda la información solicitada en este. La pareja debe ser aceptada por el sistema es decir pasar las validaciones(menos de 10 años de matrimonio, datos de tiempo completo ingresados, valores posibles de cuota, etc).  La pareja adjunta todos los soportes requeridos y cuando se habilite la opción se le da en enviar.</v>
      </c>
      <c r="I44" s="10">
        <v>5</v>
      </c>
      <c r="J44" s="1" t="str">
        <f>'Original data'!AF19</f>
        <v>Especificación de casos de uso</v>
      </c>
      <c r="K44" s="2">
        <f>'Original data'!AI19</f>
        <v>142.554</v>
      </c>
      <c r="L44" s="9" t="str">
        <f>'Original data'!AK19</f>
        <v>El analista de crédito</v>
      </c>
      <c r="M44" s="10">
        <v>5</v>
      </c>
      <c r="N44" s="30" t="str">
        <f>'Original data'!AL19</f>
        <v>Modelo BPMN</v>
      </c>
      <c r="O44" s="2">
        <f>'Original data'!AO19</f>
        <v>207.06</v>
      </c>
      <c r="P44" s="9" t="str">
        <f>'Original data'!AQ19</f>
        <v>Pareja Analista de Crédito</v>
      </c>
      <c r="Q44" s="10">
        <v>5</v>
      </c>
      <c r="R44" s="30" t="str">
        <f>'Original data'!AR19</f>
        <v>Diagrama BPMN</v>
      </c>
      <c r="S44" s="2">
        <f>'Original data'!AU19</f>
        <v>63.658999999999999</v>
      </c>
      <c r="T44" s="9" t="str">
        <f>'Original data'!AW19</f>
        <v>Falso</v>
      </c>
      <c r="U44" s="10">
        <v>5</v>
      </c>
      <c r="V44" s="1" t="str">
        <f>'Original data'!AY19</f>
        <v>Caso de estudio</v>
      </c>
      <c r="W44" s="2">
        <f>'Original data'!BB19</f>
        <v>254.03899999999999</v>
      </c>
      <c r="X44" s="9" t="str">
        <f>'Original data'!BD19</f>
        <v>El comité lo evalúa y se almacenan los resultados. Si la solicitud es aprobada se informan las instrucciones de legalización y el desembolso al vendedor del inmueble, se establecen las cuotas que deberá cancelar la pareja.</v>
      </c>
      <c r="Y44" s="10">
        <v>2</v>
      </c>
      <c r="Z44" s="1" t="str">
        <f>'Original data'!BE19</f>
        <v>Caso de estudio y Modelo BPMN</v>
      </c>
      <c r="AA44" s="2">
        <f>'Original data'!BH19</f>
        <v>167.38499999999999</v>
      </c>
      <c r="AB44" s="9" t="str">
        <f>'Original data'!BJ19</f>
        <v>La solicitud presenta inconsistencias o errores en los soportes, y deben se subsanados; si no se corrigen en un plazo de 15 días la solicitud será eliminada.  Si es aprobada, se envía al comité.</v>
      </c>
      <c r="AC44" s="10">
        <v>4</v>
      </c>
      <c r="AD44" s="1" t="str">
        <f>'Original data'!BK19</f>
        <v>Caso de estudio</v>
      </c>
      <c r="AE44" s="2">
        <f>'Original data'!BN19</f>
        <v>113.276</v>
      </c>
      <c r="AF44" s="35" t="str">
        <f>'Original data'!BP19</f>
        <v>Cuando el comité estudia la solicitud se almacenan los resultados obtenidos y se determinan la cantidad de fondos necesarios para aprobar el crédito, si este es aprobado o no(se notifica); en el caso que sea aprobado se establece la cuota que deben cancelar las parejas.</v>
      </c>
      <c r="AG44" s="10">
        <v>1</v>
      </c>
      <c r="AH44" s="1" t="str">
        <f>'Original data'!BQ19</f>
        <v>Caso de estudio</v>
      </c>
      <c r="AI44" s="2">
        <f>'Original data'!BT19</f>
        <v>60.87</v>
      </c>
      <c r="AJ44" s="9" t="str">
        <f>'Original data'!BV19</f>
        <v>15 días</v>
      </c>
      <c r="AK44" s="10">
        <v>5</v>
      </c>
      <c r="AL44" s="1" t="str">
        <f>'Original data'!BX19</f>
        <v>Caso de estudio</v>
      </c>
      <c r="AM44" s="2">
        <f>'Original data'!CA19</f>
        <v>51.81</v>
      </c>
      <c r="AN44" s="9" t="str">
        <f>'Original data'!CD19</f>
        <v>Si se aprueba una solicitud la fundación debe sacar dinero de sus fondos para pagarle al vendedor del inmueble</v>
      </c>
      <c r="AO44" s="10">
        <v>1</v>
      </c>
      <c r="AP44" s="1" t="str">
        <f>'Original data'!CF19</f>
        <v>Caso de estudio</v>
      </c>
      <c r="AQ44" s="2">
        <f>'Original data'!CI19</f>
        <v>57.265000000000001</v>
      </c>
      <c r="AR44" s="32" t="str">
        <f>'Original data'!CK19</f>
        <v>Falso</v>
      </c>
      <c r="AS44" s="10">
        <v>5</v>
      </c>
      <c r="AT44" s="1" t="str">
        <f>'Original data'!CM19</f>
        <v>Caso de estudio</v>
      </c>
      <c r="AU44" s="2">
        <f>'Original data'!CP19</f>
        <v>34.777999999999999</v>
      </c>
      <c r="AV44" s="9" t="str">
        <f>'Original data'!CR19</f>
        <v>El analista de crédito,El comité de crédito</v>
      </c>
      <c r="AW44" s="10">
        <v>1</v>
      </c>
      <c r="AX44" s="1" t="str">
        <f>'Original data'!CU19</f>
        <v>Caso de estudio</v>
      </c>
    </row>
    <row r="45" spans="1:50" ht="48" x14ac:dyDescent="0.2">
      <c r="A45" s="2">
        <v>44</v>
      </c>
      <c r="B45" s="2" t="s">
        <v>766</v>
      </c>
      <c r="C45" s="2">
        <v>4</v>
      </c>
      <c r="D45" s="2">
        <v>2</v>
      </c>
      <c r="E45" s="2" t="s">
        <v>366</v>
      </c>
      <c r="F45" s="2" t="str">
        <f t="shared" si="2"/>
        <v>BC</v>
      </c>
      <c r="G45" s="2">
        <v>247.27199999999999</v>
      </c>
      <c r="H45" s="9" t="s">
        <v>682</v>
      </c>
      <c r="I45" s="10">
        <v>1</v>
      </c>
      <c r="J45" s="1" t="s">
        <v>285</v>
      </c>
      <c r="K45" s="2">
        <v>29.878</v>
      </c>
      <c r="L45" s="9" t="s">
        <v>691</v>
      </c>
      <c r="M45" s="10">
        <v>5</v>
      </c>
      <c r="N45" s="30" t="s">
        <v>722</v>
      </c>
      <c r="O45" s="2">
        <v>55.38</v>
      </c>
      <c r="P45" s="9" t="s">
        <v>723</v>
      </c>
      <c r="Q45" s="10">
        <v>5</v>
      </c>
      <c r="R45" s="30" t="s">
        <v>724</v>
      </c>
      <c r="S45" s="1">
        <v>15.496</v>
      </c>
      <c r="T45" s="31" t="s">
        <v>315</v>
      </c>
      <c r="U45" s="10">
        <v>1</v>
      </c>
      <c r="V45" s="30" t="s">
        <v>293</v>
      </c>
      <c r="W45" s="1">
        <v>90.772000000000006</v>
      </c>
      <c r="X45" s="9" t="s">
        <v>725</v>
      </c>
      <c r="Y45" s="10">
        <v>3</v>
      </c>
      <c r="Z45" s="2" t="s">
        <v>726</v>
      </c>
      <c r="AA45" s="2">
        <v>41.014000000000003</v>
      </c>
      <c r="AB45" s="32" t="s">
        <v>727</v>
      </c>
      <c r="AC45" s="10">
        <v>4</v>
      </c>
      <c r="AD45" s="1" t="s">
        <v>293</v>
      </c>
      <c r="AE45" s="2">
        <v>91.552000000000007</v>
      </c>
      <c r="AF45" s="35" t="s">
        <v>728</v>
      </c>
      <c r="AG45" s="10">
        <v>1</v>
      </c>
      <c r="AH45" s="30" t="s">
        <v>293</v>
      </c>
      <c r="AI45" s="1">
        <v>13.121</v>
      </c>
      <c r="AJ45" s="32" t="s">
        <v>319</v>
      </c>
      <c r="AK45" s="10">
        <v>5</v>
      </c>
      <c r="AL45" s="30" t="s">
        <v>293</v>
      </c>
      <c r="AM45" s="2">
        <v>54.082999999999998</v>
      </c>
      <c r="AN45" s="9" t="s">
        <v>878</v>
      </c>
      <c r="AO45" s="10">
        <v>1</v>
      </c>
      <c r="AP45" s="1" t="s">
        <v>291</v>
      </c>
      <c r="AQ45" s="2">
        <v>26.042999999999999</v>
      </c>
      <c r="AR45" s="32" t="s">
        <v>334</v>
      </c>
      <c r="AS45" s="10">
        <v>5</v>
      </c>
      <c r="AT45" s="1" t="s">
        <v>291</v>
      </c>
      <c r="AU45" s="2">
        <v>16.968</v>
      </c>
      <c r="AV45" s="9" t="s">
        <v>729</v>
      </c>
      <c r="AW45" s="10">
        <v>1</v>
      </c>
      <c r="AX45" s="30" t="s">
        <v>293</v>
      </c>
    </row>
    <row r="46" spans="1:50" ht="96" x14ac:dyDescent="0.2">
      <c r="A46" s="2">
        <v>45</v>
      </c>
      <c r="B46" s="2" t="s">
        <v>766</v>
      </c>
      <c r="C46" s="2">
        <v>5</v>
      </c>
      <c r="D46" s="2">
        <v>4</v>
      </c>
      <c r="E46" s="2" t="s">
        <v>366</v>
      </c>
      <c r="F46" s="2" t="str">
        <f t="shared" si="2"/>
        <v>BC</v>
      </c>
      <c r="G46" s="2">
        <v>470.48899999999998</v>
      </c>
      <c r="H46" s="9" t="s">
        <v>683</v>
      </c>
      <c r="I46" s="10">
        <v>2</v>
      </c>
      <c r="J46" s="1" t="s">
        <v>302</v>
      </c>
      <c r="K46" s="2">
        <v>284.30099999999999</v>
      </c>
      <c r="L46" s="9" t="s">
        <v>692</v>
      </c>
      <c r="M46" s="10">
        <v>5</v>
      </c>
      <c r="N46" s="30" t="s">
        <v>302</v>
      </c>
      <c r="O46" s="2">
        <v>162.45099999999999</v>
      </c>
      <c r="P46" s="9" t="s">
        <v>730</v>
      </c>
      <c r="Q46" s="10">
        <v>5</v>
      </c>
      <c r="R46" s="30" t="s">
        <v>522</v>
      </c>
      <c r="S46" s="1">
        <v>98.087999999999994</v>
      </c>
      <c r="T46" s="31" t="s">
        <v>334</v>
      </c>
      <c r="U46" s="10">
        <v>5</v>
      </c>
      <c r="V46" s="30" t="s">
        <v>293</v>
      </c>
      <c r="W46" s="1">
        <v>145.459</v>
      </c>
      <c r="X46" s="9" t="s">
        <v>731</v>
      </c>
      <c r="Y46" s="10">
        <v>4</v>
      </c>
      <c r="Z46" s="2" t="s">
        <v>293</v>
      </c>
      <c r="AA46" s="2">
        <v>117.011</v>
      </c>
      <c r="AB46" s="32" t="s">
        <v>732</v>
      </c>
      <c r="AC46" s="10">
        <v>3</v>
      </c>
      <c r="AD46" s="1" t="s">
        <v>293</v>
      </c>
      <c r="AE46" s="2">
        <v>185.46600000000001</v>
      </c>
      <c r="AF46" s="35" t="s">
        <v>733</v>
      </c>
      <c r="AG46" s="10">
        <v>1</v>
      </c>
      <c r="AH46" s="30" t="s">
        <v>302</v>
      </c>
      <c r="AI46" s="1">
        <v>42.756999999999998</v>
      </c>
      <c r="AJ46" s="32" t="s">
        <v>319</v>
      </c>
      <c r="AK46" s="10">
        <v>5</v>
      </c>
      <c r="AL46" s="30" t="s">
        <v>293</v>
      </c>
      <c r="AM46" s="2">
        <v>97.998000000000005</v>
      </c>
      <c r="AN46" s="9" t="s">
        <v>734</v>
      </c>
      <c r="AO46" s="10">
        <v>5</v>
      </c>
      <c r="AP46" s="1" t="s">
        <v>293</v>
      </c>
      <c r="AQ46" s="2">
        <v>40.780999999999999</v>
      </c>
      <c r="AR46" s="32" t="s">
        <v>315</v>
      </c>
      <c r="AS46" s="10">
        <v>1</v>
      </c>
      <c r="AT46" s="1" t="s">
        <v>293</v>
      </c>
      <c r="AU46" s="2">
        <v>88.388000000000005</v>
      </c>
      <c r="AV46" s="9" t="s">
        <v>551</v>
      </c>
      <c r="AW46" s="10">
        <v>5</v>
      </c>
      <c r="AX46" s="30" t="s">
        <v>293</v>
      </c>
    </row>
    <row r="47" spans="1:50" x14ac:dyDescent="0.2">
      <c r="A47" s="2">
        <v>46</v>
      </c>
      <c r="B47" s="2" t="s">
        <v>766</v>
      </c>
      <c r="C47" s="2">
        <v>6</v>
      </c>
      <c r="D47" s="2">
        <v>13</v>
      </c>
      <c r="E47" s="2" t="s">
        <v>366</v>
      </c>
      <c r="F47" s="2" t="str">
        <f t="shared" si="2"/>
        <v>BC</v>
      </c>
      <c r="G47" s="2">
        <v>125.32</v>
      </c>
      <c r="H47" s="9" t="s">
        <v>684</v>
      </c>
      <c r="I47" s="10">
        <v>5</v>
      </c>
      <c r="J47" s="1" t="s">
        <v>693</v>
      </c>
      <c r="K47" s="2">
        <v>46.600999999999999</v>
      </c>
      <c r="L47" s="9" t="s">
        <v>692</v>
      </c>
      <c r="M47" s="10">
        <v>5</v>
      </c>
      <c r="N47" s="30" t="s">
        <v>735</v>
      </c>
      <c r="O47" s="2">
        <v>30.812999999999999</v>
      </c>
      <c r="P47" s="9" t="s">
        <v>736</v>
      </c>
      <c r="Q47" s="10">
        <v>5</v>
      </c>
      <c r="R47" s="30" t="s">
        <v>693</v>
      </c>
      <c r="S47" s="1">
        <v>37.18</v>
      </c>
      <c r="T47" s="31" t="s">
        <v>334</v>
      </c>
      <c r="U47" s="10">
        <v>5</v>
      </c>
      <c r="V47" s="30" t="s">
        <v>293</v>
      </c>
      <c r="W47" s="1">
        <v>49.643000000000001</v>
      </c>
      <c r="X47" s="9" t="s">
        <v>737</v>
      </c>
      <c r="Y47" s="10">
        <v>3</v>
      </c>
      <c r="Z47" s="2" t="s">
        <v>693</v>
      </c>
      <c r="AA47" s="2">
        <v>65.022999999999996</v>
      </c>
      <c r="AB47" s="32" t="s">
        <v>738</v>
      </c>
      <c r="AC47" s="10">
        <v>2</v>
      </c>
      <c r="AD47" s="1" t="s">
        <v>693</v>
      </c>
      <c r="AE47" s="2">
        <v>110.938</v>
      </c>
      <c r="AF47" s="35" t="s">
        <v>739</v>
      </c>
      <c r="AG47" s="10">
        <v>5</v>
      </c>
      <c r="AH47" s="30" t="s">
        <v>293</v>
      </c>
      <c r="AI47" s="1">
        <v>31.765000000000001</v>
      </c>
      <c r="AJ47" s="32" t="s">
        <v>319</v>
      </c>
      <c r="AK47" s="10">
        <v>5</v>
      </c>
      <c r="AL47" s="30" t="s">
        <v>293</v>
      </c>
      <c r="AM47" s="2">
        <v>76.159000000000006</v>
      </c>
      <c r="AN47" s="9" t="s">
        <v>740</v>
      </c>
      <c r="AO47" s="10">
        <v>1</v>
      </c>
      <c r="AP47" s="1" t="s">
        <v>291</v>
      </c>
      <c r="AQ47" s="2">
        <v>34.771999999999998</v>
      </c>
      <c r="AR47" s="32" t="s">
        <v>334</v>
      </c>
      <c r="AS47" s="10">
        <v>5</v>
      </c>
      <c r="AT47" s="1" t="s">
        <v>293</v>
      </c>
      <c r="AU47" s="2">
        <v>41.12</v>
      </c>
      <c r="AV47" s="9" t="s">
        <v>729</v>
      </c>
      <c r="AW47" s="10">
        <v>1</v>
      </c>
      <c r="AX47" s="30" t="s">
        <v>293</v>
      </c>
    </row>
    <row r="48" spans="1:50" ht="48" x14ac:dyDescent="0.2">
      <c r="A48" s="2">
        <v>47</v>
      </c>
      <c r="B48" s="2" t="s">
        <v>973</v>
      </c>
      <c r="C48" s="2">
        <v>3</v>
      </c>
      <c r="D48" s="2">
        <v>1</v>
      </c>
      <c r="E48" s="2" t="s">
        <v>366</v>
      </c>
      <c r="F48" s="2" t="str">
        <f t="shared" si="2"/>
        <v>BC</v>
      </c>
      <c r="G48" s="2">
        <v>342.74099999999999</v>
      </c>
      <c r="H48" s="9" t="s">
        <v>901</v>
      </c>
      <c r="I48" s="10">
        <v>4</v>
      </c>
      <c r="J48" s="1" t="s">
        <v>902</v>
      </c>
      <c r="K48" s="2">
        <v>32.267000000000003</v>
      </c>
      <c r="L48" s="9" t="s">
        <v>903</v>
      </c>
      <c r="M48" s="10">
        <v>5</v>
      </c>
      <c r="N48" s="30" t="s">
        <v>293</v>
      </c>
      <c r="O48" s="2">
        <v>86.227000000000004</v>
      </c>
      <c r="P48" s="9" t="s">
        <v>904</v>
      </c>
      <c r="Q48" s="10">
        <v>5</v>
      </c>
      <c r="R48" s="30" t="s">
        <v>905</v>
      </c>
      <c r="S48" s="1">
        <v>64.463999999999999</v>
      </c>
      <c r="T48" s="31" t="b">
        <v>1</v>
      </c>
      <c r="U48" s="10">
        <v>1</v>
      </c>
      <c r="V48" s="30" t="s">
        <v>293</v>
      </c>
      <c r="W48" s="1">
        <v>229.13</v>
      </c>
      <c r="X48" s="9" t="s">
        <v>906</v>
      </c>
      <c r="Y48" s="10">
        <v>5</v>
      </c>
      <c r="Z48" s="30" t="s">
        <v>293</v>
      </c>
      <c r="AA48" s="2">
        <v>49.761000000000003</v>
      </c>
      <c r="AB48" s="31" t="s">
        <v>907</v>
      </c>
      <c r="AC48" s="10">
        <v>3</v>
      </c>
      <c r="AD48" s="1" t="s">
        <v>293</v>
      </c>
      <c r="AE48" s="2">
        <v>60.277999999999999</v>
      </c>
      <c r="AF48" s="35" t="s">
        <v>908</v>
      </c>
      <c r="AG48" s="10">
        <v>3</v>
      </c>
      <c r="AH48" s="30" t="s">
        <v>293</v>
      </c>
      <c r="AI48" s="1">
        <v>20.852</v>
      </c>
      <c r="AJ48" s="31" t="s">
        <v>319</v>
      </c>
      <c r="AK48" s="10">
        <v>5</v>
      </c>
      <c r="AL48" s="30" t="s">
        <v>293</v>
      </c>
      <c r="AM48" s="2">
        <v>95.506</v>
      </c>
      <c r="AN48" s="9" t="s">
        <v>968</v>
      </c>
      <c r="AO48" s="10">
        <v>2</v>
      </c>
      <c r="AP48" s="1" t="s">
        <v>291</v>
      </c>
      <c r="AQ48" s="2">
        <v>28.488</v>
      </c>
      <c r="AR48" s="9" t="b">
        <v>1</v>
      </c>
      <c r="AS48" s="10">
        <v>1</v>
      </c>
      <c r="AT48" s="1" t="s">
        <v>293</v>
      </c>
      <c r="AU48" s="2">
        <v>80.350999999999999</v>
      </c>
      <c r="AV48" s="9" t="s">
        <v>708</v>
      </c>
      <c r="AW48" s="10">
        <v>1</v>
      </c>
      <c r="AX48" s="30" t="s">
        <v>293</v>
      </c>
    </row>
    <row r="49" spans="1:50" ht="32" x14ac:dyDescent="0.2">
      <c r="A49" s="2">
        <v>48</v>
      </c>
      <c r="B49" s="2" t="s">
        <v>973</v>
      </c>
      <c r="C49" s="2">
        <v>4</v>
      </c>
      <c r="D49" s="2">
        <v>11</v>
      </c>
      <c r="E49" s="2" t="s">
        <v>366</v>
      </c>
      <c r="F49" s="2" t="str">
        <f t="shared" si="2"/>
        <v>BC</v>
      </c>
      <c r="G49" s="2">
        <v>333.49400000000003</v>
      </c>
      <c r="H49" s="9" t="s">
        <v>909</v>
      </c>
      <c r="I49" s="10">
        <v>2</v>
      </c>
      <c r="J49" s="1" t="s">
        <v>291</v>
      </c>
      <c r="K49" s="2">
        <v>58.838000000000001</v>
      </c>
      <c r="L49" s="9" t="s">
        <v>458</v>
      </c>
      <c r="M49" s="10">
        <v>5</v>
      </c>
      <c r="N49" s="30" t="s">
        <v>910</v>
      </c>
      <c r="O49" s="2">
        <v>25.507999999999999</v>
      </c>
      <c r="P49" s="9" t="s">
        <v>911</v>
      </c>
      <c r="Q49" s="10">
        <v>2</v>
      </c>
      <c r="R49" s="30" t="s">
        <v>912</v>
      </c>
      <c r="S49" s="1">
        <v>87.307000000000002</v>
      </c>
      <c r="T49" s="31" t="b">
        <v>1</v>
      </c>
      <c r="U49" s="10">
        <v>1</v>
      </c>
      <c r="V49" s="30" t="s">
        <v>910</v>
      </c>
      <c r="W49" s="1">
        <v>97.164000000000001</v>
      </c>
      <c r="X49" s="9" t="s">
        <v>286</v>
      </c>
      <c r="Y49" s="10">
        <v>1</v>
      </c>
      <c r="Z49" s="30" t="s">
        <v>286</v>
      </c>
      <c r="AA49" s="2">
        <v>63.146999999999998</v>
      </c>
      <c r="AB49" s="31" t="s">
        <v>913</v>
      </c>
      <c r="AC49" s="10">
        <v>2</v>
      </c>
      <c r="AD49" s="1" t="s">
        <v>914</v>
      </c>
      <c r="AE49" s="2">
        <v>264.214</v>
      </c>
      <c r="AF49" s="35" t="s">
        <v>915</v>
      </c>
      <c r="AG49" s="10">
        <v>1</v>
      </c>
      <c r="AH49" s="30" t="s">
        <v>916</v>
      </c>
      <c r="AI49" s="1">
        <v>21.977</v>
      </c>
      <c r="AJ49" s="31" t="s">
        <v>319</v>
      </c>
      <c r="AK49" s="10">
        <v>5</v>
      </c>
      <c r="AL49" s="30" t="s">
        <v>412</v>
      </c>
      <c r="AM49" s="2">
        <v>68.894000000000005</v>
      </c>
      <c r="AN49" s="9" t="s">
        <v>969</v>
      </c>
      <c r="AO49" s="10">
        <v>2</v>
      </c>
      <c r="AP49" s="1" t="s">
        <v>917</v>
      </c>
      <c r="AQ49" s="2">
        <v>64.709000000000003</v>
      </c>
      <c r="AR49" s="9" t="b">
        <v>1</v>
      </c>
      <c r="AS49" s="10">
        <v>1</v>
      </c>
      <c r="AT49" s="1" t="s">
        <v>918</v>
      </c>
      <c r="AU49" s="2">
        <v>21.896999999999998</v>
      </c>
      <c r="AV49" s="9" t="s">
        <v>551</v>
      </c>
      <c r="AW49" s="10">
        <v>5</v>
      </c>
      <c r="AX49" s="30" t="s">
        <v>919</v>
      </c>
    </row>
    <row r="50" spans="1:50" ht="64" x14ac:dyDescent="0.2">
      <c r="A50" s="2">
        <v>49</v>
      </c>
      <c r="B50" s="2" t="s">
        <v>973</v>
      </c>
      <c r="C50" s="2">
        <v>5</v>
      </c>
      <c r="D50" s="2">
        <v>12</v>
      </c>
      <c r="E50" s="2" t="s">
        <v>366</v>
      </c>
      <c r="F50" s="2" t="str">
        <f t="shared" si="2"/>
        <v>BC</v>
      </c>
      <c r="G50" s="2">
        <v>391.91500000000002</v>
      </c>
      <c r="H50" s="9" t="s">
        <v>920</v>
      </c>
      <c r="I50" s="10">
        <v>5</v>
      </c>
      <c r="J50" s="1" t="s">
        <v>921</v>
      </c>
      <c r="K50" s="2">
        <v>43.624000000000002</v>
      </c>
      <c r="L50" s="9" t="s">
        <v>692</v>
      </c>
      <c r="M50" s="10">
        <v>5</v>
      </c>
      <c r="N50" s="30" t="s">
        <v>293</v>
      </c>
      <c r="O50" s="2">
        <v>137.386</v>
      </c>
      <c r="P50" s="9" t="s">
        <v>922</v>
      </c>
      <c r="Q50" s="10">
        <v>5</v>
      </c>
      <c r="R50" s="30" t="s">
        <v>923</v>
      </c>
      <c r="S50" s="1">
        <v>55.91</v>
      </c>
      <c r="T50" s="31" t="b">
        <v>1</v>
      </c>
      <c r="U50" s="10">
        <v>1</v>
      </c>
      <c r="V50" s="30" t="s">
        <v>293</v>
      </c>
      <c r="W50" s="1">
        <v>200.64</v>
      </c>
      <c r="X50" s="9" t="s">
        <v>924</v>
      </c>
      <c r="Y50" s="10">
        <v>1</v>
      </c>
      <c r="Z50" s="30" t="s">
        <v>746</v>
      </c>
      <c r="AA50" s="2">
        <v>69.917000000000002</v>
      </c>
      <c r="AB50" s="31" t="s">
        <v>925</v>
      </c>
      <c r="AC50" s="10">
        <v>2</v>
      </c>
      <c r="AD50" s="1" t="s">
        <v>293</v>
      </c>
      <c r="AE50" s="2">
        <v>86.13</v>
      </c>
      <c r="AF50" s="35" t="s">
        <v>926</v>
      </c>
      <c r="AG50" s="10">
        <v>4</v>
      </c>
      <c r="AH50" s="30" t="s">
        <v>293</v>
      </c>
      <c r="AI50" s="1">
        <v>33.792999999999999</v>
      </c>
      <c r="AJ50" s="31" t="s">
        <v>319</v>
      </c>
      <c r="AK50" s="10">
        <v>5</v>
      </c>
      <c r="AL50" s="30" t="s">
        <v>293</v>
      </c>
      <c r="AM50" s="2">
        <v>46.402000000000001</v>
      </c>
      <c r="AN50" s="9" t="s">
        <v>300</v>
      </c>
      <c r="AO50" s="10">
        <v>1</v>
      </c>
      <c r="AP50" s="1" t="s">
        <v>293</v>
      </c>
      <c r="AQ50" s="2">
        <v>29.131</v>
      </c>
      <c r="AR50" s="9" t="b">
        <v>0</v>
      </c>
      <c r="AS50" s="10">
        <v>5</v>
      </c>
      <c r="AT50" s="1" t="s">
        <v>927</v>
      </c>
      <c r="AU50" s="2">
        <v>25.66</v>
      </c>
      <c r="AV50" s="9" t="s">
        <v>928</v>
      </c>
      <c r="AW50" s="10">
        <v>1</v>
      </c>
      <c r="AX50" s="30" t="s">
        <v>293</v>
      </c>
    </row>
    <row r="51" spans="1:50" ht="32" x14ac:dyDescent="0.2">
      <c r="A51" s="2">
        <v>50</v>
      </c>
      <c r="B51" s="2" t="s">
        <v>973</v>
      </c>
      <c r="C51" s="2">
        <v>6</v>
      </c>
      <c r="D51" s="2">
        <v>15</v>
      </c>
      <c r="E51" s="2" t="s">
        <v>929</v>
      </c>
      <c r="F51" s="2" t="str">
        <f t="shared" si="2"/>
        <v>BC</v>
      </c>
      <c r="G51" s="2">
        <v>22.265999999999998</v>
      </c>
      <c r="H51" s="9" t="s">
        <v>930</v>
      </c>
      <c r="I51" s="10">
        <v>1</v>
      </c>
      <c r="J51" s="1" t="s">
        <v>931</v>
      </c>
      <c r="K51" s="2">
        <v>3.3940000000000001</v>
      </c>
      <c r="L51" s="9" t="s">
        <v>932</v>
      </c>
      <c r="M51" s="10">
        <v>5</v>
      </c>
      <c r="N51" s="30" t="s">
        <v>933</v>
      </c>
      <c r="O51" s="2">
        <v>6.8369999999999997</v>
      </c>
      <c r="P51" s="9" t="s">
        <v>934</v>
      </c>
      <c r="Q51" s="10">
        <v>2</v>
      </c>
      <c r="R51" s="30" t="s">
        <v>744</v>
      </c>
      <c r="S51" s="1">
        <v>6.7249999999999996</v>
      </c>
      <c r="T51" s="31" t="b">
        <v>0</v>
      </c>
      <c r="U51" s="10">
        <v>5</v>
      </c>
      <c r="V51" s="30" t="s">
        <v>933</v>
      </c>
      <c r="W51" s="1">
        <v>1.6379999999999999</v>
      </c>
      <c r="X51" s="9" t="s">
        <v>935</v>
      </c>
      <c r="Y51" s="10">
        <v>2</v>
      </c>
      <c r="Z51" s="30" t="s">
        <v>744</v>
      </c>
      <c r="AA51" s="2">
        <v>1.9750000000000001</v>
      </c>
      <c r="AB51" s="31" t="s">
        <v>936</v>
      </c>
      <c r="AC51" s="10">
        <v>3</v>
      </c>
      <c r="AD51" s="1" t="s">
        <v>933</v>
      </c>
      <c r="AE51" s="2">
        <v>1.77</v>
      </c>
      <c r="AF51" s="35" t="s">
        <v>937</v>
      </c>
      <c r="AG51" s="10">
        <v>3</v>
      </c>
      <c r="AH51" s="30" t="s">
        <v>938</v>
      </c>
      <c r="AI51" s="1">
        <v>1.843</v>
      </c>
      <c r="AJ51" s="31" t="s">
        <v>319</v>
      </c>
      <c r="AK51" s="10">
        <v>5</v>
      </c>
      <c r="AL51" s="30" t="s">
        <v>939</v>
      </c>
      <c r="AM51" s="2">
        <v>5.665</v>
      </c>
      <c r="AN51" s="9" t="s">
        <v>300</v>
      </c>
      <c r="AO51" s="10">
        <v>1</v>
      </c>
      <c r="AP51" s="1" t="s">
        <v>938</v>
      </c>
      <c r="AQ51" s="2">
        <v>1.054</v>
      </c>
      <c r="AR51" s="9" t="b">
        <v>0</v>
      </c>
      <c r="AS51" s="10">
        <v>5</v>
      </c>
      <c r="AT51" s="1" t="s">
        <v>938</v>
      </c>
      <c r="AU51" s="2">
        <v>3.9350000000000001</v>
      </c>
      <c r="AV51" s="9" t="s">
        <v>452</v>
      </c>
      <c r="AW51" s="10">
        <v>1</v>
      </c>
      <c r="AX51" s="30" t="s">
        <v>938</v>
      </c>
    </row>
    <row r="52" spans="1:50" ht="32" x14ac:dyDescent="0.2">
      <c r="A52" s="2">
        <v>51</v>
      </c>
      <c r="B52" s="2" t="s">
        <v>1269</v>
      </c>
      <c r="C52" s="2">
        <v>4</v>
      </c>
      <c r="D52" s="2">
        <v>7</v>
      </c>
      <c r="E52" s="2" t="s">
        <v>366</v>
      </c>
      <c r="F52" s="2" t="str">
        <f t="shared" si="2"/>
        <v>BC</v>
      </c>
      <c r="G52" s="2">
        <v>143.30099999999999</v>
      </c>
      <c r="H52" s="9" t="s">
        <v>1061</v>
      </c>
      <c r="I52" s="10">
        <v>2</v>
      </c>
      <c r="J52" s="1" t="s">
        <v>1071</v>
      </c>
      <c r="K52" s="2">
        <v>182.047</v>
      </c>
      <c r="L52" s="9" t="s">
        <v>458</v>
      </c>
      <c r="M52" s="10">
        <v>5</v>
      </c>
      <c r="N52" s="30" t="s">
        <v>918</v>
      </c>
      <c r="O52" s="2">
        <v>119.158</v>
      </c>
      <c r="P52" s="9" t="s">
        <v>1082</v>
      </c>
      <c r="Q52" s="10">
        <v>2</v>
      </c>
      <c r="R52" s="30" t="s">
        <v>1093</v>
      </c>
      <c r="S52" s="1">
        <v>61.817999999999998</v>
      </c>
      <c r="T52" s="31" t="b">
        <v>1</v>
      </c>
      <c r="U52" s="10">
        <v>1</v>
      </c>
      <c r="V52" s="30" t="s">
        <v>291</v>
      </c>
      <c r="W52" s="1">
        <v>70.447000000000003</v>
      </c>
      <c r="X52" s="9" t="s">
        <v>1100</v>
      </c>
      <c r="Y52" s="10">
        <v>2</v>
      </c>
      <c r="Z52" s="30" t="s">
        <v>291</v>
      </c>
      <c r="AA52" s="2">
        <v>159.863</v>
      </c>
      <c r="AB52" s="31" t="s">
        <v>1113</v>
      </c>
      <c r="AC52" s="10">
        <v>1</v>
      </c>
      <c r="AD52" s="1" t="s">
        <v>291</v>
      </c>
      <c r="AE52" s="2">
        <v>120.634</v>
      </c>
      <c r="AF52" s="35" t="s">
        <v>1126</v>
      </c>
      <c r="AG52" s="10">
        <v>3</v>
      </c>
      <c r="AH52" s="30" t="s">
        <v>1133</v>
      </c>
      <c r="AI52" s="1">
        <v>39.216999999999999</v>
      </c>
      <c r="AJ52" s="31" t="s">
        <v>319</v>
      </c>
      <c r="AK52" s="10">
        <v>5</v>
      </c>
      <c r="AL52" s="30" t="s">
        <v>1140</v>
      </c>
      <c r="AM52" s="2">
        <v>81.813000000000002</v>
      </c>
      <c r="AN52" s="9" t="s">
        <v>1141</v>
      </c>
      <c r="AO52" s="10">
        <v>3</v>
      </c>
      <c r="AP52" s="1" t="s">
        <v>1149</v>
      </c>
      <c r="AQ52" s="2">
        <v>78.876999999999995</v>
      </c>
      <c r="AR52" s="9" t="b">
        <v>0</v>
      </c>
      <c r="AS52" s="10">
        <v>5</v>
      </c>
      <c r="AT52" s="1" t="s">
        <v>1150</v>
      </c>
      <c r="AU52" s="2">
        <v>32.006999999999998</v>
      </c>
      <c r="AV52" s="9" t="s">
        <v>708</v>
      </c>
      <c r="AW52" s="10">
        <v>1</v>
      </c>
      <c r="AX52" s="4" t="s">
        <v>1150</v>
      </c>
    </row>
    <row r="53" spans="1:50" ht="96" x14ac:dyDescent="0.2">
      <c r="A53" s="2">
        <v>52</v>
      </c>
      <c r="B53" s="2" t="s">
        <v>1269</v>
      </c>
      <c r="C53" s="2">
        <v>5</v>
      </c>
      <c r="D53" s="2">
        <v>11</v>
      </c>
      <c r="E53" s="2" t="s">
        <v>366</v>
      </c>
      <c r="F53" s="2" t="str">
        <f t="shared" si="2"/>
        <v>BC</v>
      </c>
      <c r="G53" s="2">
        <v>330.96699999999998</v>
      </c>
      <c r="H53" s="9" t="s">
        <v>1062</v>
      </c>
      <c r="I53" s="10">
        <v>5</v>
      </c>
      <c r="J53" s="1" t="s">
        <v>1072</v>
      </c>
      <c r="K53" s="2">
        <v>101.553</v>
      </c>
      <c r="L53" s="9" t="s">
        <v>541</v>
      </c>
      <c r="M53" s="10">
        <v>5</v>
      </c>
      <c r="N53" s="30" t="s">
        <v>283</v>
      </c>
      <c r="O53" s="2">
        <v>80.286000000000001</v>
      </c>
      <c r="P53" s="9" t="s">
        <v>1081</v>
      </c>
      <c r="Q53" s="10">
        <v>5</v>
      </c>
      <c r="R53" s="30" t="s">
        <v>1072</v>
      </c>
      <c r="S53" s="1">
        <v>123.628</v>
      </c>
      <c r="T53" s="31" t="b">
        <v>0</v>
      </c>
      <c r="U53" s="10">
        <v>5</v>
      </c>
      <c r="V53" s="30" t="s">
        <v>1072</v>
      </c>
      <c r="W53" s="1">
        <v>237.24600000000001</v>
      </c>
      <c r="X53" s="9" t="s">
        <v>1101</v>
      </c>
      <c r="Y53" s="10">
        <v>5</v>
      </c>
      <c r="Z53" s="30" t="s">
        <v>283</v>
      </c>
      <c r="AA53" s="2">
        <v>264.012</v>
      </c>
      <c r="AB53" s="31" t="s">
        <v>1114</v>
      </c>
      <c r="AC53" s="10">
        <v>3</v>
      </c>
      <c r="AD53" s="1" t="s">
        <v>812</v>
      </c>
      <c r="AE53" s="2">
        <v>108.512</v>
      </c>
      <c r="AF53" s="35" t="s">
        <v>1127</v>
      </c>
      <c r="AG53" s="10">
        <v>5</v>
      </c>
      <c r="AH53" s="30" t="s">
        <v>283</v>
      </c>
      <c r="AI53" s="1">
        <v>82.304000000000002</v>
      </c>
      <c r="AJ53" s="31" t="s">
        <v>319</v>
      </c>
      <c r="AK53" s="10">
        <v>5</v>
      </c>
      <c r="AL53" s="30" t="s">
        <v>812</v>
      </c>
      <c r="AM53" s="2">
        <v>121.38</v>
      </c>
      <c r="AN53" s="9" t="s">
        <v>1142</v>
      </c>
      <c r="AO53" s="10">
        <v>5</v>
      </c>
      <c r="AP53" s="1" t="s">
        <v>812</v>
      </c>
      <c r="AQ53" s="2">
        <v>65.293000000000006</v>
      </c>
      <c r="AR53" s="9" t="b">
        <v>0</v>
      </c>
      <c r="AS53" s="10">
        <v>5</v>
      </c>
      <c r="AT53" s="1" t="s">
        <v>283</v>
      </c>
      <c r="AU53" s="2">
        <v>44.308</v>
      </c>
      <c r="AV53" s="9" t="s">
        <v>928</v>
      </c>
      <c r="AW53" s="10">
        <v>1</v>
      </c>
      <c r="AX53" s="4" t="s">
        <v>283</v>
      </c>
    </row>
    <row r="54" spans="1:50" ht="144" x14ac:dyDescent="0.2">
      <c r="A54" s="2">
        <v>53</v>
      </c>
      <c r="B54" s="2" t="s">
        <v>1269</v>
      </c>
      <c r="C54" s="2">
        <v>6</v>
      </c>
      <c r="D54" s="2">
        <v>14</v>
      </c>
      <c r="E54" s="2" t="s">
        <v>366</v>
      </c>
      <c r="F54" s="2" t="str">
        <f t="shared" si="2"/>
        <v>BC</v>
      </c>
      <c r="G54" s="2">
        <v>612.87699999999995</v>
      </c>
      <c r="H54" s="9" t="s">
        <v>1063</v>
      </c>
      <c r="I54" s="10">
        <v>3</v>
      </c>
      <c r="J54" s="1" t="s">
        <v>1073</v>
      </c>
      <c r="K54" s="2">
        <v>231.00800000000001</v>
      </c>
      <c r="L54" s="9" t="s">
        <v>1074</v>
      </c>
      <c r="M54" s="10">
        <v>5</v>
      </c>
      <c r="N54" s="30" t="s">
        <v>1083</v>
      </c>
      <c r="O54" s="2">
        <v>79.823999999999998</v>
      </c>
      <c r="P54" s="9" t="s">
        <v>1084</v>
      </c>
      <c r="Q54" s="10">
        <v>5</v>
      </c>
      <c r="R54" s="30" t="s">
        <v>522</v>
      </c>
      <c r="S54" s="1">
        <v>100.56399999999999</v>
      </c>
      <c r="T54" s="31" t="b">
        <v>0</v>
      </c>
      <c r="U54" s="10">
        <v>5</v>
      </c>
      <c r="V54" s="30" t="s">
        <v>1102</v>
      </c>
      <c r="W54" s="1">
        <v>214.86500000000001</v>
      </c>
      <c r="X54" s="9" t="s">
        <v>1103</v>
      </c>
      <c r="Y54" s="10">
        <v>1</v>
      </c>
      <c r="Z54" s="30" t="s">
        <v>1115</v>
      </c>
      <c r="AA54" s="2">
        <v>79.596999999999994</v>
      </c>
      <c r="AB54" s="31" t="s">
        <v>1116</v>
      </c>
      <c r="AC54" s="10">
        <v>3</v>
      </c>
      <c r="AD54" s="1" t="s">
        <v>283</v>
      </c>
      <c r="AE54" s="2">
        <v>191.465</v>
      </c>
      <c r="AF54" s="35" t="s">
        <v>1128</v>
      </c>
      <c r="AG54" s="10">
        <v>3</v>
      </c>
      <c r="AH54" s="30" t="s">
        <v>1134</v>
      </c>
      <c r="AI54" s="1">
        <v>72.114000000000004</v>
      </c>
      <c r="AJ54" s="31" t="s">
        <v>319</v>
      </c>
      <c r="AK54" s="10">
        <v>5</v>
      </c>
      <c r="AL54" s="30" t="s">
        <v>1143</v>
      </c>
      <c r="AM54" s="2">
        <v>95.027000000000001</v>
      </c>
      <c r="AN54" s="9" t="s">
        <v>964</v>
      </c>
      <c r="AO54" s="10">
        <v>1</v>
      </c>
      <c r="AP54" s="1" t="s">
        <v>291</v>
      </c>
      <c r="AQ54" s="2">
        <v>78.930999999999997</v>
      </c>
      <c r="AR54" s="9" t="b">
        <v>1</v>
      </c>
      <c r="AS54" s="10">
        <v>1</v>
      </c>
      <c r="AT54" s="1" t="s">
        <v>1151</v>
      </c>
      <c r="AU54" s="2">
        <v>43.722000000000001</v>
      </c>
      <c r="AV54" s="9" t="s">
        <v>708</v>
      </c>
      <c r="AW54" s="10">
        <v>1</v>
      </c>
      <c r="AX54" s="4" t="s">
        <v>1153</v>
      </c>
    </row>
    <row r="55" spans="1:50" ht="80" x14ac:dyDescent="0.2">
      <c r="A55" s="2">
        <v>54</v>
      </c>
      <c r="B55" s="2" t="s">
        <v>1536</v>
      </c>
      <c r="C55" s="2">
        <v>1</v>
      </c>
      <c r="D55" s="2">
        <v>9</v>
      </c>
      <c r="E55" s="2" t="s">
        <v>366</v>
      </c>
      <c r="F55" s="2" t="str">
        <f t="shared" si="2"/>
        <v>BC</v>
      </c>
      <c r="G55" s="2">
        <v>318.15499999999997</v>
      </c>
      <c r="H55" s="9" t="s">
        <v>1408</v>
      </c>
      <c r="I55" s="10">
        <v>2</v>
      </c>
      <c r="J55" s="1" t="s">
        <v>1193</v>
      </c>
      <c r="K55" s="2">
        <v>123.706</v>
      </c>
      <c r="L55" s="9" t="s">
        <v>311</v>
      </c>
      <c r="M55" s="10">
        <v>5</v>
      </c>
      <c r="N55" s="30" t="s">
        <v>544</v>
      </c>
      <c r="O55" s="2">
        <v>99.070999999999998</v>
      </c>
      <c r="P55" s="9" t="s">
        <v>1432</v>
      </c>
      <c r="Q55" s="10">
        <v>5</v>
      </c>
      <c r="R55" s="30" t="s">
        <v>1446</v>
      </c>
      <c r="S55" s="1">
        <v>47.441000000000003</v>
      </c>
      <c r="T55" s="31" t="b">
        <v>1</v>
      </c>
      <c r="U55" s="10">
        <v>1</v>
      </c>
      <c r="V55" s="30" t="s">
        <v>1193</v>
      </c>
      <c r="W55" s="1">
        <v>425.98899999999998</v>
      </c>
      <c r="X55" s="9" t="s">
        <v>1457</v>
      </c>
      <c r="Y55" s="10">
        <v>4</v>
      </c>
      <c r="Z55" s="30" t="s">
        <v>283</v>
      </c>
      <c r="AA55" s="2">
        <v>236.89500000000001</v>
      </c>
      <c r="AB55" s="31" t="s">
        <v>1472</v>
      </c>
      <c r="AC55" s="10">
        <v>3</v>
      </c>
      <c r="AD55" s="1" t="s">
        <v>544</v>
      </c>
      <c r="AE55" s="2">
        <v>511.30500000000001</v>
      </c>
      <c r="AF55" s="35" t="s">
        <v>1487</v>
      </c>
      <c r="AG55" s="10">
        <v>1</v>
      </c>
      <c r="AH55" s="30" t="s">
        <v>291</v>
      </c>
      <c r="AI55" s="1">
        <v>11.621</v>
      </c>
      <c r="AJ55" s="31" t="s">
        <v>319</v>
      </c>
      <c r="AK55" s="10">
        <v>5</v>
      </c>
      <c r="AL55" s="30" t="s">
        <v>291</v>
      </c>
      <c r="AM55" s="2">
        <v>295.363</v>
      </c>
      <c r="AN55" s="9" t="s">
        <v>1507</v>
      </c>
      <c r="AO55" s="10">
        <v>2</v>
      </c>
      <c r="AP55" s="1" t="s">
        <v>291</v>
      </c>
      <c r="AQ55" s="2">
        <v>14.284000000000001</v>
      </c>
      <c r="AR55" s="9" t="b">
        <v>1</v>
      </c>
      <c r="AS55" s="10">
        <v>1</v>
      </c>
      <c r="AT55" s="1" t="s">
        <v>291</v>
      </c>
      <c r="AU55" s="2">
        <v>70.283000000000001</v>
      </c>
      <c r="AV55" s="9" t="s">
        <v>551</v>
      </c>
      <c r="AW55" s="10">
        <v>5</v>
      </c>
      <c r="AX55" s="30" t="s">
        <v>1535</v>
      </c>
    </row>
    <row r="56" spans="1:50" ht="32" x14ac:dyDescent="0.2">
      <c r="A56" s="2">
        <v>55</v>
      </c>
      <c r="B56" s="2" t="s">
        <v>1624</v>
      </c>
      <c r="C56" s="2">
        <v>1</v>
      </c>
      <c r="D56" s="2">
        <v>1</v>
      </c>
      <c r="E56" s="2" t="s">
        <v>366</v>
      </c>
      <c r="F56" s="2" t="str">
        <f t="shared" si="2"/>
        <v>BC</v>
      </c>
      <c r="G56" s="2">
        <v>387.47199999999998</v>
      </c>
      <c r="H56" s="9" t="s">
        <v>1537</v>
      </c>
      <c r="I56" s="10">
        <v>5</v>
      </c>
      <c r="J56" s="1" t="s">
        <v>522</v>
      </c>
      <c r="K56" s="2">
        <v>98.224999999999994</v>
      </c>
      <c r="L56" s="9" t="s">
        <v>458</v>
      </c>
      <c r="M56" s="10">
        <v>5</v>
      </c>
      <c r="N56" s="30" t="s">
        <v>293</v>
      </c>
      <c r="O56" s="2">
        <v>271.3</v>
      </c>
      <c r="P56" s="9" t="s">
        <v>1549</v>
      </c>
      <c r="Q56" s="10">
        <v>5</v>
      </c>
      <c r="R56" s="30" t="s">
        <v>522</v>
      </c>
      <c r="S56" s="1">
        <v>178.458</v>
      </c>
      <c r="T56" s="31" t="b">
        <v>0</v>
      </c>
      <c r="U56" s="10">
        <v>5</v>
      </c>
      <c r="V56" s="30" t="s">
        <v>293</v>
      </c>
      <c r="W56" s="1">
        <v>307.84800000000001</v>
      </c>
      <c r="X56" s="9" t="s">
        <v>1564</v>
      </c>
      <c r="Y56" s="10">
        <v>3</v>
      </c>
      <c r="Z56" s="30" t="s">
        <v>293</v>
      </c>
      <c r="AA56" s="2">
        <v>117.61799999999999</v>
      </c>
      <c r="AB56" s="31" t="s">
        <v>1575</v>
      </c>
      <c r="AC56" s="10">
        <v>3</v>
      </c>
      <c r="AD56" s="1" t="s">
        <v>293</v>
      </c>
      <c r="AE56" s="2">
        <v>350.483</v>
      </c>
      <c r="AF56" s="35" t="s">
        <v>1586</v>
      </c>
      <c r="AG56" s="10">
        <v>2</v>
      </c>
      <c r="AH56" s="30" t="s">
        <v>522</v>
      </c>
      <c r="AI56" s="1">
        <v>50.713999999999999</v>
      </c>
      <c r="AJ56" s="31" t="s">
        <v>319</v>
      </c>
      <c r="AK56" s="10">
        <v>5</v>
      </c>
      <c r="AL56" s="30" t="s">
        <v>293</v>
      </c>
      <c r="AM56" s="2">
        <v>142.38800000000001</v>
      </c>
      <c r="AN56" s="9" t="s">
        <v>1609</v>
      </c>
      <c r="AO56" s="10">
        <v>2</v>
      </c>
      <c r="AP56" s="1" t="s">
        <v>291</v>
      </c>
      <c r="AQ56" s="2">
        <v>43.597000000000001</v>
      </c>
      <c r="AR56" s="9" t="b">
        <v>1</v>
      </c>
      <c r="AS56" s="10">
        <v>1</v>
      </c>
      <c r="AT56" s="1" t="s">
        <v>293</v>
      </c>
      <c r="AU56" s="2">
        <v>105.76900000000001</v>
      </c>
      <c r="AV56" s="9" t="s">
        <v>551</v>
      </c>
      <c r="AW56" s="10">
        <v>5</v>
      </c>
      <c r="AX56" s="30" t="s">
        <v>293</v>
      </c>
    </row>
    <row r="57" spans="1:50" ht="48" x14ac:dyDescent="0.2">
      <c r="A57" s="2">
        <v>56</v>
      </c>
      <c r="B57" s="2" t="s">
        <v>1767</v>
      </c>
      <c r="C57" s="2">
        <v>1</v>
      </c>
      <c r="D57" s="2">
        <v>5</v>
      </c>
      <c r="E57" s="2" t="s">
        <v>366</v>
      </c>
      <c r="F57" s="2" t="str">
        <f t="shared" si="2"/>
        <v>BC</v>
      </c>
      <c r="G57" s="2">
        <v>352.16800000000001</v>
      </c>
      <c r="H57" s="9" t="s">
        <v>1625</v>
      </c>
      <c r="I57" s="10">
        <v>5</v>
      </c>
      <c r="J57" s="1" t="s">
        <v>1626</v>
      </c>
      <c r="K57" s="2">
        <v>81.513999999999996</v>
      </c>
      <c r="L57" s="9" t="s">
        <v>1627</v>
      </c>
      <c r="M57" s="10">
        <v>5</v>
      </c>
      <c r="N57" s="30" t="s">
        <v>283</v>
      </c>
      <c r="O57" s="2">
        <v>76.811999999999998</v>
      </c>
      <c r="P57" s="9" t="s">
        <v>1628</v>
      </c>
      <c r="Q57" s="10">
        <v>5</v>
      </c>
      <c r="R57" s="30" t="s">
        <v>374</v>
      </c>
      <c r="S57" s="1">
        <v>76.956000000000003</v>
      </c>
      <c r="T57" s="31" t="b">
        <v>1</v>
      </c>
      <c r="U57" s="10">
        <v>1</v>
      </c>
      <c r="V57" s="30" t="s">
        <v>956</v>
      </c>
      <c r="W57" s="1">
        <v>213.733</v>
      </c>
      <c r="X57" s="9" t="s">
        <v>1629</v>
      </c>
      <c r="Y57" s="10">
        <v>4</v>
      </c>
      <c r="Z57" s="30" t="s">
        <v>1630</v>
      </c>
      <c r="AA57" s="2">
        <v>87.506</v>
      </c>
      <c r="AB57" s="31" t="s">
        <v>1631</v>
      </c>
      <c r="AC57" s="10">
        <v>3</v>
      </c>
      <c r="AD57" s="1" t="s">
        <v>933</v>
      </c>
      <c r="AE57" s="2">
        <v>165.72900000000001</v>
      </c>
      <c r="AF57" s="41" t="s">
        <v>1632</v>
      </c>
      <c r="AG57" s="10">
        <v>1</v>
      </c>
      <c r="AH57" s="30" t="s">
        <v>744</v>
      </c>
      <c r="AI57" s="1">
        <v>49.676000000000002</v>
      </c>
      <c r="AJ57" s="31" t="s">
        <v>319</v>
      </c>
      <c r="AK57" s="10">
        <v>5</v>
      </c>
      <c r="AL57" s="30" t="s">
        <v>1633</v>
      </c>
      <c r="AM57" s="2">
        <v>77.322999999999993</v>
      </c>
      <c r="AN57" s="9" t="s">
        <v>1634</v>
      </c>
      <c r="AO57" s="10">
        <v>2</v>
      </c>
      <c r="AP57" s="1" t="s">
        <v>744</v>
      </c>
      <c r="AQ57" s="2">
        <v>45.67</v>
      </c>
      <c r="AR57" s="9" t="b">
        <v>1</v>
      </c>
      <c r="AS57" s="10">
        <v>1</v>
      </c>
      <c r="AT57" s="1" t="s">
        <v>744</v>
      </c>
      <c r="AU57" s="2">
        <v>87.807000000000002</v>
      </c>
      <c r="AV57" s="9" t="s">
        <v>729</v>
      </c>
      <c r="AW57" s="10">
        <v>2</v>
      </c>
      <c r="AX57" s="30" t="s">
        <v>1635</v>
      </c>
    </row>
    <row r="58" spans="1:50" ht="96" x14ac:dyDescent="0.2">
      <c r="A58" s="2">
        <v>57</v>
      </c>
      <c r="B58" s="2" t="s">
        <v>1767</v>
      </c>
      <c r="C58" s="2">
        <v>2</v>
      </c>
      <c r="D58" s="2">
        <v>6</v>
      </c>
      <c r="E58" s="2" t="s">
        <v>366</v>
      </c>
      <c r="F58" s="2" t="str">
        <f t="shared" si="2"/>
        <v>BC</v>
      </c>
      <c r="G58" s="2">
        <v>195.37299999999999</v>
      </c>
      <c r="H58" s="9" t="s">
        <v>1636</v>
      </c>
      <c r="I58" s="10">
        <v>1</v>
      </c>
      <c r="J58" s="1" t="s">
        <v>335</v>
      </c>
      <c r="K58" s="2">
        <v>48.093000000000004</v>
      </c>
      <c r="L58" s="9" t="s">
        <v>903</v>
      </c>
      <c r="M58" s="10">
        <v>5</v>
      </c>
      <c r="N58" s="30" t="s">
        <v>1637</v>
      </c>
      <c r="O58" s="2">
        <v>39.819000000000003</v>
      </c>
      <c r="P58" s="9" t="s">
        <v>1638</v>
      </c>
      <c r="Q58" s="10">
        <v>5</v>
      </c>
      <c r="R58" s="30" t="s">
        <v>1639</v>
      </c>
      <c r="S58" s="1">
        <v>36.866999999999997</v>
      </c>
      <c r="T58" s="31" t="b">
        <v>1</v>
      </c>
      <c r="U58" s="10">
        <v>1</v>
      </c>
      <c r="V58" s="30" t="s">
        <v>1640</v>
      </c>
      <c r="W58" s="1">
        <v>123.251</v>
      </c>
      <c r="X58" s="9" t="s">
        <v>1641</v>
      </c>
      <c r="Y58" s="10">
        <v>4</v>
      </c>
      <c r="Z58" s="30" t="s">
        <v>1639</v>
      </c>
      <c r="AA58" s="2">
        <v>121.68600000000001</v>
      </c>
      <c r="AB58" s="31" t="s">
        <v>1642</v>
      </c>
      <c r="AC58" s="10">
        <v>5</v>
      </c>
      <c r="AD58" s="1" t="s">
        <v>697</v>
      </c>
      <c r="AE58" s="2">
        <v>112.738</v>
      </c>
      <c r="AF58" s="41" t="s">
        <v>1643</v>
      </c>
      <c r="AG58" s="10">
        <v>5</v>
      </c>
      <c r="AH58" s="30" t="s">
        <v>1644</v>
      </c>
      <c r="AI58" s="1">
        <v>22.805</v>
      </c>
      <c r="AJ58" s="31" t="s">
        <v>319</v>
      </c>
      <c r="AK58" s="10">
        <v>5</v>
      </c>
      <c r="AL58" s="30" t="s">
        <v>330</v>
      </c>
      <c r="AM58" s="2">
        <v>43.113</v>
      </c>
      <c r="AN58" s="9" t="s">
        <v>300</v>
      </c>
      <c r="AO58" s="10">
        <v>1</v>
      </c>
      <c r="AP58" s="1" t="s">
        <v>335</v>
      </c>
      <c r="AQ58" s="2">
        <v>41.936</v>
      </c>
      <c r="AR58" s="9" t="b">
        <v>0</v>
      </c>
      <c r="AS58" s="10">
        <v>5</v>
      </c>
      <c r="AT58" s="1" t="s">
        <v>335</v>
      </c>
      <c r="AU58" s="2">
        <v>49.103999999999999</v>
      </c>
      <c r="AV58" s="9" t="s">
        <v>551</v>
      </c>
      <c r="AW58" s="10">
        <v>5</v>
      </c>
      <c r="AX58" s="30" t="s">
        <v>330</v>
      </c>
    </row>
    <row r="59" spans="1:50" ht="48" x14ac:dyDescent="0.2">
      <c r="A59" s="2">
        <v>58</v>
      </c>
      <c r="B59" s="2" t="s">
        <v>1767</v>
      </c>
      <c r="C59" s="2">
        <v>3</v>
      </c>
      <c r="D59" s="2">
        <v>9</v>
      </c>
      <c r="E59" s="2" t="s">
        <v>366</v>
      </c>
      <c r="F59" s="2" t="str">
        <f t="shared" si="2"/>
        <v>BC</v>
      </c>
      <c r="G59" s="2">
        <v>4.5819999999999999</v>
      </c>
      <c r="H59" s="9" t="s">
        <v>1645</v>
      </c>
      <c r="I59" s="10">
        <v>5</v>
      </c>
      <c r="J59" s="1" t="s">
        <v>1646</v>
      </c>
      <c r="K59" s="2">
        <v>0.51100000000000001</v>
      </c>
      <c r="L59" s="9" t="s">
        <v>1647</v>
      </c>
      <c r="M59" s="10">
        <v>5</v>
      </c>
      <c r="N59" s="30" t="s">
        <v>1648</v>
      </c>
      <c r="O59" s="2">
        <v>0.30299999999999999</v>
      </c>
      <c r="P59" s="9" t="s">
        <v>1649</v>
      </c>
      <c r="Q59" s="10">
        <v>2</v>
      </c>
      <c r="R59" s="30" t="s">
        <v>749</v>
      </c>
      <c r="S59" s="1">
        <v>0.16600000000000001</v>
      </c>
      <c r="T59" s="31" t="b">
        <v>1</v>
      </c>
      <c r="U59" s="10">
        <v>1</v>
      </c>
      <c r="V59" s="30" t="s">
        <v>479</v>
      </c>
      <c r="W59" s="1">
        <v>0.39700000000000002</v>
      </c>
      <c r="X59" s="9" t="s">
        <v>1650</v>
      </c>
      <c r="Y59" s="10">
        <v>4</v>
      </c>
      <c r="Z59" s="30" t="s">
        <v>479</v>
      </c>
      <c r="AA59" s="2">
        <v>0.32200000000000001</v>
      </c>
      <c r="AB59" s="31" t="s">
        <v>1651</v>
      </c>
      <c r="AC59" s="10">
        <v>2</v>
      </c>
      <c r="AD59" s="1" t="s">
        <v>354</v>
      </c>
      <c r="AE59" s="2">
        <v>0.33700000000000002</v>
      </c>
      <c r="AF59" s="41" t="s">
        <v>1652</v>
      </c>
      <c r="AG59" s="10">
        <v>2</v>
      </c>
      <c r="AH59" s="30" t="s">
        <v>479</v>
      </c>
      <c r="AI59" s="1">
        <v>0.83799999999999997</v>
      </c>
      <c r="AJ59" s="31" t="s">
        <v>319</v>
      </c>
      <c r="AK59" s="10">
        <v>5</v>
      </c>
      <c r="AL59" s="30" t="s">
        <v>354</v>
      </c>
      <c r="AM59" s="2">
        <v>0.88500000000000001</v>
      </c>
      <c r="AN59" s="9" t="s">
        <v>300</v>
      </c>
      <c r="AO59" s="10">
        <v>1</v>
      </c>
      <c r="AP59" s="1" t="s">
        <v>479</v>
      </c>
      <c r="AQ59" s="2">
        <v>0.35</v>
      </c>
      <c r="AR59" s="9" t="b">
        <v>1</v>
      </c>
      <c r="AS59" s="10">
        <v>1</v>
      </c>
      <c r="AT59" s="1" t="s">
        <v>1653</v>
      </c>
      <c r="AU59" s="2">
        <v>0.60199999999999998</v>
      </c>
      <c r="AV59" s="9" t="s">
        <v>708</v>
      </c>
      <c r="AW59" s="10">
        <v>1</v>
      </c>
      <c r="AX59" s="30" t="s">
        <v>479</v>
      </c>
    </row>
    <row r="60" spans="1:50" ht="96" x14ac:dyDescent="0.2">
      <c r="A60" s="2">
        <v>59</v>
      </c>
      <c r="B60" s="2" t="s">
        <v>1861</v>
      </c>
      <c r="C60" s="2">
        <v>3</v>
      </c>
      <c r="D60" s="2">
        <v>6</v>
      </c>
      <c r="E60" s="2" t="s">
        <v>366</v>
      </c>
      <c r="F60" s="2" t="str">
        <f t="shared" si="2"/>
        <v>BC</v>
      </c>
      <c r="G60" s="2">
        <v>120.33499999999999</v>
      </c>
      <c r="H60" s="9" t="s">
        <v>1784</v>
      </c>
      <c r="I60" s="10">
        <v>5</v>
      </c>
      <c r="J60" s="1" t="s">
        <v>1785</v>
      </c>
      <c r="K60" s="2">
        <v>42.398000000000003</v>
      </c>
      <c r="L60" s="9" t="s">
        <v>1786</v>
      </c>
      <c r="M60" s="10">
        <v>5</v>
      </c>
      <c r="N60" s="30" t="s">
        <v>293</v>
      </c>
      <c r="O60" s="2">
        <v>68.114999999999995</v>
      </c>
      <c r="P60" s="9" t="s">
        <v>1787</v>
      </c>
      <c r="Q60" s="10">
        <v>5</v>
      </c>
      <c r="R60" s="30" t="s">
        <v>1788</v>
      </c>
      <c r="S60" s="1">
        <v>81.873999999999995</v>
      </c>
      <c r="T60" s="31" t="b">
        <v>0</v>
      </c>
      <c r="U60" s="10">
        <v>5</v>
      </c>
      <c r="V60" s="30" t="s">
        <v>293</v>
      </c>
      <c r="W60" s="1">
        <v>210.495</v>
      </c>
      <c r="X60" s="9" t="s">
        <v>1789</v>
      </c>
      <c r="Y60" s="10">
        <v>5</v>
      </c>
      <c r="Z60" s="30" t="s">
        <v>293</v>
      </c>
      <c r="AA60" s="2">
        <v>84.988</v>
      </c>
      <c r="AB60" s="31" t="s">
        <v>1790</v>
      </c>
      <c r="AC60" s="10">
        <v>2</v>
      </c>
      <c r="AD60" s="1" t="s">
        <v>288</v>
      </c>
      <c r="AE60" s="2">
        <v>115.277</v>
      </c>
      <c r="AF60" s="41" t="s">
        <v>1791</v>
      </c>
      <c r="AG60" s="10">
        <v>2</v>
      </c>
      <c r="AH60" s="30" t="s">
        <v>293</v>
      </c>
      <c r="AI60" s="1">
        <v>11.537000000000001</v>
      </c>
      <c r="AJ60" s="31" t="s">
        <v>319</v>
      </c>
      <c r="AK60" s="10">
        <v>5</v>
      </c>
      <c r="AL60" s="30" t="s">
        <v>293</v>
      </c>
      <c r="AM60" s="2">
        <v>261.01100000000002</v>
      </c>
      <c r="AN60" s="9" t="s">
        <v>1792</v>
      </c>
      <c r="AO60" s="10">
        <v>2</v>
      </c>
      <c r="AP60" s="1" t="s">
        <v>288</v>
      </c>
      <c r="AQ60" s="2">
        <v>44.91</v>
      </c>
      <c r="AR60" s="9" t="b">
        <v>1</v>
      </c>
      <c r="AS60" s="10">
        <v>1</v>
      </c>
      <c r="AT60" s="1" t="s">
        <v>293</v>
      </c>
      <c r="AU60" s="2">
        <v>48.752000000000002</v>
      </c>
      <c r="AV60" s="9" t="s">
        <v>928</v>
      </c>
      <c r="AW60" s="10">
        <v>1</v>
      </c>
      <c r="AX60" s="30" t="s">
        <v>293</v>
      </c>
    </row>
    <row r="61" spans="1:50" ht="48" x14ac:dyDescent="0.2">
      <c r="A61" s="2">
        <v>60</v>
      </c>
      <c r="B61" s="2" t="s">
        <v>1861</v>
      </c>
      <c r="C61" s="2">
        <v>4</v>
      </c>
      <c r="D61" s="2">
        <v>9</v>
      </c>
      <c r="E61" s="2" t="s">
        <v>366</v>
      </c>
      <c r="F61" s="2" t="str">
        <f t="shared" si="2"/>
        <v>BC</v>
      </c>
      <c r="G61" s="2">
        <v>230.49799999999999</v>
      </c>
      <c r="H61" s="9" t="s">
        <v>1793</v>
      </c>
      <c r="I61" s="10">
        <v>5</v>
      </c>
      <c r="J61" s="1" t="s">
        <v>1794</v>
      </c>
      <c r="K61" s="2">
        <v>56.255000000000003</v>
      </c>
      <c r="L61" s="9" t="s">
        <v>692</v>
      </c>
      <c r="M61" s="10">
        <v>5</v>
      </c>
      <c r="N61" s="30" t="s">
        <v>1794</v>
      </c>
      <c r="O61" s="2">
        <v>56.426000000000002</v>
      </c>
      <c r="P61" s="9" t="s">
        <v>1299</v>
      </c>
      <c r="Q61" s="10">
        <v>5</v>
      </c>
      <c r="R61" s="30" t="s">
        <v>1794</v>
      </c>
      <c r="S61" s="1">
        <v>117.18</v>
      </c>
      <c r="T61" s="31" t="b">
        <v>0</v>
      </c>
      <c r="U61" s="10">
        <v>5</v>
      </c>
      <c r="V61" s="30" t="s">
        <v>1795</v>
      </c>
      <c r="W61" s="1">
        <v>276.96100000000001</v>
      </c>
      <c r="X61" s="9" t="s">
        <v>1796</v>
      </c>
      <c r="Y61" s="10">
        <v>5</v>
      </c>
      <c r="Z61" s="30" t="s">
        <v>1797</v>
      </c>
      <c r="AA61" s="2">
        <v>135.54300000000001</v>
      </c>
      <c r="AB61" s="31" t="s">
        <v>1798</v>
      </c>
      <c r="AC61" s="10">
        <v>3</v>
      </c>
      <c r="AD61" s="1" t="s">
        <v>1797</v>
      </c>
      <c r="AE61" s="2">
        <v>330.98399999999998</v>
      </c>
      <c r="AF61" s="41" t="s">
        <v>1799</v>
      </c>
      <c r="AG61" s="10">
        <v>4</v>
      </c>
      <c r="AH61" s="30" t="s">
        <v>1797</v>
      </c>
      <c r="AI61" s="1">
        <v>65.093000000000004</v>
      </c>
      <c r="AJ61" s="31" t="s">
        <v>319</v>
      </c>
      <c r="AK61" s="10">
        <v>5</v>
      </c>
      <c r="AL61" s="30" t="s">
        <v>1797</v>
      </c>
      <c r="AM61" s="2">
        <v>157.53800000000001</v>
      </c>
      <c r="AN61" s="9" t="s">
        <v>1800</v>
      </c>
      <c r="AO61" s="10">
        <v>2</v>
      </c>
      <c r="AP61" s="1" t="s">
        <v>314</v>
      </c>
      <c r="AQ61" s="2">
        <v>47.097999999999999</v>
      </c>
      <c r="AR61" s="9" t="b">
        <v>0</v>
      </c>
      <c r="AS61" s="10">
        <v>5</v>
      </c>
      <c r="AT61" s="1" t="s">
        <v>1797</v>
      </c>
      <c r="AU61" s="2">
        <v>107.628</v>
      </c>
      <c r="AV61" s="9" t="s">
        <v>551</v>
      </c>
      <c r="AW61" s="10">
        <v>5</v>
      </c>
      <c r="AX61" s="30" t="s">
        <v>1801</v>
      </c>
    </row>
    <row r="62" spans="1:50" ht="64" x14ac:dyDescent="0.2">
      <c r="A62" s="2">
        <v>61</v>
      </c>
      <c r="B62" s="2" t="s">
        <v>765</v>
      </c>
      <c r="C62" s="2">
        <v>12</v>
      </c>
      <c r="D62" s="2">
        <f>'Original data'!A5</f>
        <v>1</v>
      </c>
      <c r="E62" s="2" t="str">
        <f>'Original data'!S5</f>
        <v>PBC</v>
      </c>
      <c r="F62" s="2" t="str">
        <f t="shared" ref="F62:F81" si="3">SUBSTITUTE(UPPER(E62),"P","")</f>
        <v>BC</v>
      </c>
      <c r="G62" s="2">
        <f>'Original data'!AA5</f>
        <v>67.960999999999999</v>
      </c>
      <c r="H62" s="9" t="str">
        <f>'Original data'!AE5</f>
        <v>Cajero</v>
      </c>
      <c r="I62" s="10">
        <v>1</v>
      </c>
      <c r="J62" s="1" t="str">
        <f>'Original data'!AF5</f>
        <v>Modelo BPMN</v>
      </c>
      <c r="K62" s="2">
        <f>'Original data'!AI5</f>
        <v>86.381</v>
      </c>
      <c r="L62" s="9" t="str">
        <f>'Original data'!AK5</f>
        <v>Actualizar inventario</v>
      </c>
      <c r="M62" s="10">
        <v>2</v>
      </c>
      <c r="N62" s="30" t="str">
        <f>'Original data'!AL5</f>
        <v>Diagrama BPMN</v>
      </c>
      <c r="O62" s="2">
        <f>'Original data'!AO5</f>
        <v>25.274000000000001</v>
      </c>
      <c r="P62" s="9" t="str">
        <f>'Original data'!AQ5</f>
        <v>NS</v>
      </c>
      <c r="Q62" s="10">
        <v>1</v>
      </c>
      <c r="R62" s="1" t="str">
        <f>'Original data'!AR5</f>
        <v>NS</v>
      </c>
      <c r="S62" s="2">
        <f>'Original data'!AU5</f>
        <v>31.041</v>
      </c>
      <c r="T62" s="9" t="str">
        <f>'Original data'!AX5</f>
        <v>El cliente y el cajero</v>
      </c>
      <c r="U62" s="10">
        <v>5</v>
      </c>
      <c r="V62" s="1" t="str">
        <f>'Original data'!AY5</f>
        <v>Casos de uso</v>
      </c>
      <c r="W62" s="2">
        <f>'Original data'!BB5</f>
        <v>98.521000000000001</v>
      </c>
      <c r="X62" s="9" t="str">
        <f>'Original data'!BD5</f>
        <v>Se ha realizado una compra, que ya se pago y se envió al sistema externo</v>
      </c>
      <c r="Y62" s="10">
        <v>2</v>
      </c>
      <c r="Z62" s="1" t="str">
        <f>'Original data'!BE5</f>
        <v>Casos de uso</v>
      </c>
      <c r="AA62" s="2">
        <f>'Original data'!BH5</f>
        <v>183.01499999999999</v>
      </c>
      <c r="AB62" s="9" t="str">
        <f>'Original data'!BJ5</f>
        <v>Si es por efectivo, devolver la vueltas, si es por tarjeta de crédito, pide al cliente ingresar su información.</v>
      </c>
      <c r="AC62" s="10">
        <v>4</v>
      </c>
      <c r="AD62" s="1" t="str">
        <f>'Original data'!BK5</f>
        <v>Caso de estudio</v>
      </c>
      <c r="AE62" s="2">
        <f>'Original data'!BN5</f>
        <v>73.802000000000007</v>
      </c>
      <c r="AF62" s="9" t="str">
        <f>'Original data'!BP5</f>
        <v>NS</v>
      </c>
      <c r="AG62" s="10">
        <v>1</v>
      </c>
      <c r="AH62" s="1" t="str">
        <f>'Original data'!BQ5</f>
        <v>NS</v>
      </c>
      <c r="AI62" s="2">
        <f>'Original data'!BT5</f>
        <v>126.176</v>
      </c>
      <c r="AJ62" s="9" t="str">
        <f>'Original data'!BW5</f>
        <v>El cajero informa al cliente el monto a pagar, este paga y luego se registra el pago en el pvd</v>
      </c>
      <c r="AK62" s="10">
        <v>4</v>
      </c>
      <c r="AL62" s="1" t="str">
        <f>'Original data'!BX5</f>
        <v>BPMN</v>
      </c>
      <c r="AM62" s="2">
        <f>'Original data'!CA5</f>
        <v>89.599000000000004</v>
      </c>
      <c r="AN62" s="9" t="str">
        <f>'Original data'!CE5</f>
        <v>El cajero informa al cliente la falta de comunicación</v>
      </c>
      <c r="AO62" s="10">
        <v>5</v>
      </c>
      <c r="AP62" s="1" t="str">
        <f>'Original data'!CF5</f>
        <v>Casos de uso</v>
      </c>
      <c r="AQ62" s="2">
        <f>'Original data'!CI5</f>
        <v>109.292</v>
      </c>
      <c r="AR62" s="35" t="str">
        <f>'Original data'!CL5</f>
        <v>1. El cajero registra el valor del efectivo en el sistemas 2. El sistema calcula el valor a devolver 3. El sistema abre la caja de efectivo 4. El cajero entrega al cliente su cambio</v>
      </c>
      <c r="AS62" s="10">
        <v>5</v>
      </c>
      <c r="AT62" s="1" t="str">
        <f>'Original data'!CM5</f>
        <v>Casos de uso</v>
      </c>
      <c r="AU62" s="2">
        <f>'Original data'!CP5</f>
        <v>93.921999999999997</v>
      </c>
      <c r="AV62" s="9" t="str">
        <f>'Original data'!CT5</f>
        <v>El cajero envía una solicitud de descuento e ingresa la identificación del cliente, luego el sistema presenta un total de descuento basado en las reglas de descuento</v>
      </c>
      <c r="AW62" s="10">
        <v>5</v>
      </c>
      <c r="AX62" s="1" t="str">
        <f>'Original data'!CU5</f>
        <v>Caso de estudio</v>
      </c>
    </row>
    <row r="63" spans="1:50" ht="80" x14ac:dyDescent="0.2">
      <c r="A63" s="2">
        <v>62</v>
      </c>
      <c r="B63" s="2" t="s">
        <v>765</v>
      </c>
      <c r="C63" s="2">
        <v>13</v>
      </c>
      <c r="D63" s="2">
        <f>'Original data'!A20</f>
        <v>16</v>
      </c>
      <c r="E63" s="2" t="str">
        <f>'Original data'!S20</f>
        <v>PBC</v>
      </c>
      <c r="F63" s="2" t="str">
        <f t="shared" si="3"/>
        <v>BC</v>
      </c>
      <c r="G63" s="2">
        <f>'Original data'!AA20</f>
        <v>128.214</v>
      </c>
      <c r="H63" s="9" t="str">
        <f>'Original data'!AE20</f>
        <v>El sistema</v>
      </c>
      <c r="I63" s="10">
        <v>5</v>
      </c>
      <c r="J63" s="1" t="str">
        <f>'Original data'!AF20</f>
        <v>En los 3</v>
      </c>
      <c r="K63" s="2">
        <f>'Original data'!AI20</f>
        <v>142.23500000000001</v>
      </c>
      <c r="L63" s="9" t="str">
        <f>'Original data'!AK20</f>
        <v>Registrar pago Actualizar inventario Generar factura Retirar productos</v>
      </c>
      <c r="M63" s="10">
        <v>5</v>
      </c>
      <c r="N63" s="30" t="str">
        <f>'Original data'!AL20</f>
        <v>Modelo BPMN , y especificación de casos de uso</v>
      </c>
      <c r="O63" s="2">
        <f>'Original data'!AO20</f>
        <v>161.76499999999999</v>
      </c>
      <c r="P63" s="9" t="str">
        <f>'Original data'!AQ20</f>
        <v>Mediante su código de barras,</v>
      </c>
      <c r="Q63" s="10">
        <v>5</v>
      </c>
      <c r="R63" s="1" t="str">
        <f>'Original data'!AR20</f>
        <v>Caso de estudio, Especificación de casos</v>
      </c>
      <c r="S63" s="2">
        <f>'Original data'!AU20</f>
        <v>146.88</v>
      </c>
      <c r="T63" s="9" t="str">
        <f>'Original data'!AX20</f>
        <v>Cajero Comprador</v>
      </c>
      <c r="U63" s="10">
        <v>5</v>
      </c>
      <c r="V63" s="1" t="str">
        <f>'Original data'!AY20</f>
        <v>Modelo BPMN, Caso de estudio, Especificaciones de casos de uso,</v>
      </c>
      <c r="W63" s="2">
        <f>'Original data'!BB20</f>
        <v>84</v>
      </c>
      <c r="X63" s="9" t="str">
        <f>'Original data'!BD20</f>
        <v>Compra exitosa</v>
      </c>
      <c r="Y63" s="10">
        <v>2</v>
      </c>
      <c r="Z63" s="1" t="str">
        <f>'Original data'!BE20</f>
        <v>Modelo BPMN, Especificaciones de casos de uso, Caso de estudio</v>
      </c>
      <c r="AA63" s="2">
        <f>'Original data'!BH20</f>
        <v>225.93600000000001</v>
      </c>
      <c r="AB63" s="9" t="str">
        <f>'Original data'!BJ20</f>
        <v>Segun el tipo de pago: Efectivo: Recibe dinero                Entrega el cambio Tarjeta de Credito: Ingresar datos de TC y pago                                Verificar autorización,                                     si es poditiva pide firma del recibo                                    si es negativa informa al cliente</v>
      </c>
      <c r="AC63" s="10">
        <v>5</v>
      </c>
      <c r="AD63" s="1" t="str">
        <f>'Original data'!BK20</f>
        <v>Modelo BPMN,</v>
      </c>
      <c r="AE63" s="2">
        <f>'Original data'!BN20</f>
        <v>98.757999999999996</v>
      </c>
      <c r="AF63" s="9" t="str">
        <f>'Original data'!BP20</f>
        <v>Se registran los articulos, y se continua con el proceso de compra</v>
      </c>
      <c r="AG63" s="10">
        <v>1</v>
      </c>
      <c r="AH63" s="1" t="str">
        <f>'Original data'!BQ20</f>
        <v>Modelo BPMN, Especificación de casos de uso, Caso de estudio</v>
      </c>
      <c r="AI63" s="2">
        <f>'Original data'!BT20</f>
        <v>116.474</v>
      </c>
      <c r="AJ63" s="9" t="str">
        <f>'Original data'!BW20</f>
        <v>Registrar dinero recibido Entregar vueltas</v>
      </c>
      <c r="AK63" s="10">
        <v>2</v>
      </c>
      <c r="AL63" s="1" t="str">
        <f>'Original data'!BX20</f>
        <v>Modelo BPMN, Especificación de casos de uso</v>
      </c>
      <c r="AM63" s="2">
        <f>'Original data'!CA20</f>
        <v>115.98099999999999</v>
      </c>
      <c r="AN63" s="9" t="str">
        <f>'Original data'!CE20</f>
        <v>Se informa al cliente de la imposibilidad del pago y se le da la opción de usar otro medio de pago.</v>
      </c>
      <c r="AO63" s="10">
        <v>5</v>
      </c>
      <c r="AP63" s="1" t="str">
        <f>'Original data'!CF20</f>
        <v>Modelo BPMN, Especificación de casos de uso</v>
      </c>
      <c r="AQ63" s="2">
        <f>'Original data'!CI20</f>
        <v>121.758</v>
      </c>
      <c r="AR63" s="35" t="str">
        <f>'Original data'!CL20</f>
        <v>El sistema abre la caja de efectivo El cajero entrega el cambio al cliente.</v>
      </c>
      <c r="AS63" s="10">
        <v>5</v>
      </c>
      <c r="AT63" s="1" t="str">
        <f>'Original data'!CM20</f>
        <v>Especificaciones de casos de uso,</v>
      </c>
      <c r="AU63" s="2">
        <f>'Original data'!CP20</f>
        <v>203.374</v>
      </c>
      <c r="AV63" s="9" t="str">
        <f>'Original data'!CT20</f>
        <v>El cajero envia la solicitud de descuento e ingresa la identificación del cliente, luego el sistema muestra el descuento</v>
      </c>
      <c r="AW63" s="10">
        <v>5</v>
      </c>
      <c r="AX63" s="1" t="str">
        <f>'Original data'!CU20</f>
        <v>Caso de estudio</v>
      </c>
    </row>
    <row r="64" spans="1:50" ht="96" x14ac:dyDescent="0.2">
      <c r="A64" s="2">
        <v>63</v>
      </c>
      <c r="B64" s="2" t="s">
        <v>766</v>
      </c>
      <c r="C64" s="2">
        <v>13</v>
      </c>
      <c r="D64" s="2">
        <v>9</v>
      </c>
      <c r="E64" s="2" t="s">
        <v>278</v>
      </c>
      <c r="F64" s="2" t="str">
        <f t="shared" si="3"/>
        <v>BC</v>
      </c>
      <c r="G64" s="2">
        <v>156.476</v>
      </c>
      <c r="H64" s="9" t="s">
        <v>804</v>
      </c>
      <c r="I64" s="10">
        <v>4</v>
      </c>
      <c r="J64" s="2" t="s">
        <v>805</v>
      </c>
      <c r="K64" s="2">
        <v>108.245</v>
      </c>
      <c r="L64" s="9" t="s">
        <v>806</v>
      </c>
      <c r="M64" s="10">
        <v>2</v>
      </c>
      <c r="N64" s="30" t="s">
        <v>807</v>
      </c>
      <c r="O64" s="2">
        <v>81.096000000000004</v>
      </c>
      <c r="P64" s="9" t="s">
        <v>808</v>
      </c>
      <c r="Q64" s="10">
        <v>5</v>
      </c>
      <c r="R64" s="1" t="s">
        <v>809</v>
      </c>
      <c r="S64" s="2">
        <v>40.984000000000002</v>
      </c>
      <c r="T64" s="31" t="s">
        <v>810</v>
      </c>
      <c r="U64" s="10">
        <v>5</v>
      </c>
      <c r="V64" s="1" t="s">
        <v>293</v>
      </c>
      <c r="W64" s="2">
        <v>48.936</v>
      </c>
      <c r="X64" s="9" t="s">
        <v>811</v>
      </c>
      <c r="Y64" s="10">
        <v>5</v>
      </c>
      <c r="Z64" s="2" t="s">
        <v>812</v>
      </c>
      <c r="AA64" s="2">
        <v>104.922</v>
      </c>
      <c r="AB64" s="31" t="s">
        <v>813</v>
      </c>
      <c r="AC64" s="10">
        <v>5</v>
      </c>
      <c r="AD64" s="1" t="s">
        <v>293</v>
      </c>
      <c r="AE64" s="2">
        <v>119.797</v>
      </c>
      <c r="AF64" s="9" t="s">
        <v>814</v>
      </c>
      <c r="AG64" s="10">
        <v>4</v>
      </c>
      <c r="AH64" s="30" t="s">
        <v>815</v>
      </c>
      <c r="AI64" s="1">
        <v>133.19300000000001</v>
      </c>
      <c r="AJ64" s="9" t="s">
        <v>816</v>
      </c>
      <c r="AK64" s="10">
        <v>5</v>
      </c>
      <c r="AL64" s="30" t="s">
        <v>817</v>
      </c>
      <c r="AM64" s="2">
        <v>119.44799999999999</v>
      </c>
      <c r="AN64" s="31" t="s">
        <v>818</v>
      </c>
      <c r="AO64" s="10">
        <v>1</v>
      </c>
      <c r="AP64" s="1" t="s">
        <v>522</v>
      </c>
      <c r="AQ64" s="2">
        <v>76.141999999999996</v>
      </c>
      <c r="AR64" s="38" t="s">
        <v>819</v>
      </c>
      <c r="AS64" s="10">
        <v>2</v>
      </c>
      <c r="AT64" s="1" t="s">
        <v>820</v>
      </c>
      <c r="AU64" s="2">
        <v>104.627</v>
      </c>
      <c r="AV64" s="9" t="s">
        <v>821</v>
      </c>
      <c r="AW64" s="10">
        <v>5</v>
      </c>
      <c r="AX64" s="30" t="s">
        <v>293</v>
      </c>
    </row>
    <row r="65" spans="1:51" ht="32" x14ac:dyDescent="0.2">
      <c r="A65" s="2">
        <v>64</v>
      </c>
      <c r="B65" s="2" t="s">
        <v>766</v>
      </c>
      <c r="C65" s="2">
        <v>14</v>
      </c>
      <c r="D65" s="2">
        <v>12</v>
      </c>
      <c r="E65" s="2" t="s">
        <v>278</v>
      </c>
      <c r="F65" s="2" t="str">
        <f t="shared" si="3"/>
        <v>BC</v>
      </c>
      <c r="G65" s="2">
        <v>325.64800000000002</v>
      </c>
      <c r="H65" s="9" t="s">
        <v>822</v>
      </c>
      <c r="I65" s="10">
        <v>5</v>
      </c>
      <c r="J65" s="2" t="s">
        <v>823</v>
      </c>
      <c r="K65" s="2">
        <v>69.912999999999997</v>
      </c>
      <c r="L65" s="9" t="s">
        <v>824</v>
      </c>
      <c r="M65" s="10">
        <v>4</v>
      </c>
      <c r="N65" s="30" t="s">
        <v>825</v>
      </c>
      <c r="O65" s="2">
        <v>82.516999999999996</v>
      </c>
      <c r="P65" s="9" t="s">
        <v>826</v>
      </c>
      <c r="Q65" s="10">
        <v>5</v>
      </c>
      <c r="R65" s="1" t="s">
        <v>827</v>
      </c>
      <c r="S65" s="2">
        <v>31.728999999999999</v>
      </c>
      <c r="T65" s="31" t="s">
        <v>490</v>
      </c>
      <c r="U65" s="10">
        <v>2</v>
      </c>
      <c r="V65" s="1" t="s">
        <v>825</v>
      </c>
      <c r="W65" s="2">
        <v>19.681000000000001</v>
      </c>
      <c r="X65" s="9" t="s">
        <v>828</v>
      </c>
      <c r="Y65" s="10">
        <v>5</v>
      </c>
      <c r="Z65" s="2" t="s">
        <v>825</v>
      </c>
      <c r="AA65" s="2">
        <v>13.962</v>
      </c>
      <c r="AB65" s="31" t="s">
        <v>829</v>
      </c>
      <c r="AC65" s="10">
        <v>1</v>
      </c>
      <c r="AD65" s="1" t="s">
        <v>825</v>
      </c>
      <c r="AE65" s="2">
        <v>36.567999999999998</v>
      </c>
      <c r="AF65" s="9" t="s">
        <v>830</v>
      </c>
      <c r="AG65" s="10">
        <v>4</v>
      </c>
      <c r="AH65" s="30" t="s">
        <v>825</v>
      </c>
      <c r="AI65" s="1">
        <v>46.698</v>
      </c>
      <c r="AJ65" s="9" t="s">
        <v>831</v>
      </c>
      <c r="AK65" s="10">
        <v>1</v>
      </c>
      <c r="AL65" s="30" t="s">
        <v>825</v>
      </c>
      <c r="AM65" s="2">
        <v>40.634999999999998</v>
      </c>
      <c r="AN65" s="31" t="s">
        <v>832</v>
      </c>
      <c r="AO65" s="10">
        <v>2</v>
      </c>
      <c r="AP65" s="1" t="s">
        <v>833</v>
      </c>
      <c r="AQ65" s="2">
        <v>34.482999999999997</v>
      </c>
      <c r="AR65" s="38" t="s">
        <v>834</v>
      </c>
      <c r="AS65" s="10">
        <v>1</v>
      </c>
      <c r="AT65" s="1" t="s">
        <v>825</v>
      </c>
      <c r="AU65" s="2">
        <v>57.363</v>
      </c>
      <c r="AV65" s="9" t="s">
        <v>878</v>
      </c>
      <c r="AW65" s="10">
        <v>2</v>
      </c>
      <c r="AX65" s="30" t="s">
        <v>825</v>
      </c>
      <c r="AY65" s="2"/>
    </row>
    <row r="66" spans="1:51" ht="32" x14ac:dyDescent="0.2">
      <c r="A66" s="2">
        <v>65</v>
      </c>
      <c r="B66" s="2" t="s">
        <v>766</v>
      </c>
      <c r="C66" s="2">
        <v>15</v>
      </c>
      <c r="D66" s="2">
        <v>16</v>
      </c>
      <c r="E66" s="2" t="s">
        <v>278</v>
      </c>
      <c r="F66" s="2" t="str">
        <f t="shared" si="3"/>
        <v>BC</v>
      </c>
      <c r="G66" s="2">
        <v>118.771</v>
      </c>
      <c r="H66" s="9" t="s">
        <v>835</v>
      </c>
      <c r="I66" s="10">
        <v>1</v>
      </c>
      <c r="J66" s="2" t="s">
        <v>836</v>
      </c>
      <c r="K66" s="2">
        <v>49.064</v>
      </c>
      <c r="L66" s="9" t="s">
        <v>837</v>
      </c>
      <c r="M66" s="10">
        <v>2</v>
      </c>
      <c r="N66" s="30" t="s">
        <v>744</v>
      </c>
      <c r="O66" s="2">
        <v>38.488999999999997</v>
      </c>
      <c r="P66" s="9" t="s">
        <v>838</v>
      </c>
      <c r="Q66" s="10">
        <v>5</v>
      </c>
      <c r="R66" s="1" t="s">
        <v>744</v>
      </c>
      <c r="S66" s="2">
        <v>38.573</v>
      </c>
      <c r="T66" s="31" t="s">
        <v>839</v>
      </c>
      <c r="U66" s="10">
        <v>3</v>
      </c>
      <c r="V66" s="1" t="s">
        <v>746</v>
      </c>
      <c r="W66" s="2">
        <v>42.055</v>
      </c>
      <c r="X66" s="9" t="s">
        <v>840</v>
      </c>
      <c r="Y66" s="10">
        <v>5</v>
      </c>
      <c r="Z66" s="2" t="s">
        <v>744</v>
      </c>
      <c r="AA66" s="2">
        <v>33.991</v>
      </c>
      <c r="AB66" s="31" t="s">
        <v>286</v>
      </c>
      <c r="AC66" s="10">
        <v>1</v>
      </c>
      <c r="AD66" s="1" t="s">
        <v>286</v>
      </c>
      <c r="AE66" s="2">
        <v>52.41</v>
      </c>
      <c r="AF66" s="9" t="s">
        <v>841</v>
      </c>
      <c r="AG66" s="10">
        <v>1</v>
      </c>
      <c r="AH66" s="30" t="s">
        <v>842</v>
      </c>
      <c r="AI66" s="1">
        <v>15.07</v>
      </c>
      <c r="AJ66" s="9" t="s">
        <v>286</v>
      </c>
      <c r="AK66" s="10">
        <v>1</v>
      </c>
      <c r="AL66" s="30" t="s">
        <v>286</v>
      </c>
      <c r="AM66" s="2">
        <v>18.041</v>
      </c>
      <c r="AN66" s="31" t="s">
        <v>286</v>
      </c>
      <c r="AO66" s="10">
        <v>1</v>
      </c>
      <c r="AP66" s="1" t="s">
        <v>286</v>
      </c>
      <c r="AQ66" s="2">
        <v>16.672999999999998</v>
      </c>
      <c r="AR66" s="38" t="s">
        <v>286</v>
      </c>
      <c r="AS66" s="10">
        <v>1</v>
      </c>
      <c r="AT66" s="1" t="s">
        <v>286</v>
      </c>
      <c r="AU66" s="2">
        <v>57.076000000000001</v>
      </c>
      <c r="AV66" s="9" t="s">
        <v>843</v>
      </c>
      <c r="AW66" s="10">
        <v>3</v>
      </c>
      <c r="AX66" s="30" t="s">
        <v>744</v>
      </c>
      <c r="AY66" s="2"/>
    </row>
    <row r="67" spans="1:51" ht="80" x14ac:dyDescent="0.2">
      <c r="A67" s="2">
        <v>66</v>
      </c>
      <c r="B67" s="2" t="s">
        <v>973</v>
      </c>
      <c r="C67" s="2">
        <v>13</v>
      </c>
      <c r="D67" s="2">
        <v>10</v>
      </c>
      <c r="E67" s="2" t="s">
        <v>278</v>
      </c>
      <c r="F67" s="2" t="str">
        <f t="shared" si="3"/>
        <v>BC</v>
      </c>
      <c r="G67" s="2">
        <v>75.433999999999997</v>
      </c>
      <c r="H67" s="9" t="s">
        <v>981</v>
      </c>
      <c r="I67" s="10">
        <v>5</v>
      </c>
      <c r="J67" s="30" t="s">
        <v>982</v>
      </c>
      <c r="K67" s="2">
        <v>61.3</v>
      </c>
      <c r="L67" s="9" t="s">
        <v>983</v>
      </c>
      <c r="M67" s="10">
        <v>2</v>
      </c>
      <c r="N67" s="30" t="s">
        <v>993</v>
      </c>
      <c r="O67" s="2">
        <v>49.314</v>
      </c>
      <c r="P67" s="9" t="s">
        <v>994</v>
      </c>
      <c r="Q67" s="10">
        <v>5</v>
      </c>
      <c r="R67" s="1" t="s">
        <v>999</v>
      </c>
      <c r="S67" s="2">
        <v>62.777999999999999</v>
      </c>
      <c r="T67" s="31" t="s">
        <v>1003</v>
      </c>
      <c r="U67" s="10">
        <v>5</v>
      </c>
      <c r="V67" s="1" t="s">
        <v>1008</v>
      </c>
      <c r="W67" s="2">
        <v>67.376999999999995</v>
      </c>
      <c r="X67" s="9" t="s">
        <v>1009</v>
      </c>
      <c r="Y67" s="10">
        <v>5</v>
      </c>
      <c r="Z67" s="2" t="s">
        <v>933</v>
      </c>
      <c r="AA67" s="2">
        <v>37.218000000000004</v>
      </c>
      <c r="AB67" s="31" t="s">
        <v>1015</v>
      </c>
      <c r="AC67" s="10">
        <v>5</v>
      </c>
      <c r="AD67" s="1" t="s">
        <v>933</v>
      </c>
      <c r="AE67" s="2">
        <v>78.918000000000006</v>
      </c>
      <c r="AF67" s="9" t="s">
        <v>1020</v>
      </c>
      <c r="AG67" s="10">
        <v>1</v>
      </c>
      <c r="AH67" s="30" t="s">
        <v>1024</v>
      </c>
      <c r="AI67" s="1">
        <v>74.465999999999994</v>
      </c>
      <c r="AJ67" s="9" t="s">
        <v>1029</v>
      </c>
      <c r="AK67" s="10">
        <v>5</v>
      </c>
      <c r="AL67" s="30" t="s">
        <v>1032</v>
      </c>
      <c r="AM67" s="2">
        <v>94.302999999999997</v>
      </c>
      <c r="AN67" s="31" t="s">
        <v>1037</v>
      </c>
      <c r="AO67" s="10">
        <v>5</v>
      </c>
      <c r="AP67" s="1" t="s">
        <v>933</v>
      </c>
      <c r="AQ67" s="2">
        <v>138.13900000000001</v>
      </c>
      <c r="AR67" s="38" t="s">
        <v>1044</v>
      </c>
      <c r="AS67" s="10">
        <v>5</v>
      </c>
      <c r="AT67" s="1" t="s">
        <v>1048</v>
      </c>
      <c r="AU67" s="2">
        <v>39.435000000000002</v>
      </c>
      <c r="AV67" s="9" t="s">
        <v>877</v>
      </c>
      <c r="AW67" s="10">
        <v>2</v>
      </c>
      <c r="AX67" s="30" t="s">
        <v>1055</v>
      </c>
      <c r="AY67" s="2"/>
    </row>
    <row r="68" spans="1:51" ht="48" x14ac:dyDescent="0.2">
      <c r="A68" s="2">
        <v>67</v>
      </c>
      <c r="B68" s="2" t="s">
        <v>973</v>
      </c>
      <c r="C68" s="2">
        <v>14</v>
      </c>
      <c r="D68" s="2">
        <v>14</v>
      </c>
      <c r="E68" s="2" t="s">
        <v>278</v>
      </c>
      <c r="F68" s="2" t="str">
        <f t="shared" si="3"/>
        <v>BC</v>
      </c>
      <c r="G68" s="2">
        <v>276.51799999999997</v>
      </c>
      <c r="H68" s="9" t="s">
        <v>490</v>
      </c>
      <c r="I68" s="10">
        <v>1</v>
      </c>
      <c r="J68" s="30" t="s">
        <v>984</v>
      </c>
      <c r="K68" s="2">
        <v>114.253</v>
      </c>
      <c r="L68" s="9" t="s">
        <v>985</v>
      </c>
      <c r="M68" s="10">
        <v>1</v>
      </c>
      <c r="N68" s="30" t="s">
        <v>293</v>
      </c>
      <c r="O68" s="2">
        <v>182.05600000000001</v>
      </c>
      <c r="P68" s="9" t="s">
        <v>995</v>
      </c>
      <c r="Q68" s="10">
        <v>5</v>
      </c>
      <c r="R68" s="1" t="s">
        <v>291</v>
      </c>
      <c r="S68" s="2">
        <v>271.68400000000003</v>
      </c>
      <c r="T68" s="31" t="s">
        <v>1002</v>
      </c>
      <c r="U68" s="10">
        <v>3</v>
      </c>
      <c r="V68" s="1" t="s">
        <v>746</v>
      </c>
      <c r="W68" s="2">
        <v>49.454000000000001</v>
      </c>
      <c r="X68" s="9" t="s">
        <v>1010</v>
      </c>
      <c r="Y68" s="10">
        <v>5</v>
      </c>
      <c r="Z68" s="2" t="s">
        <v>293</v>
      </c>
      <c r="AA68" s="2">
        <v>163.14599999999999</v>
      </c>
      <c r="AB68" s="31" t="s">
        <v>1016</v>
      </c>
      <c r="AC68" s="10">
        <v>5</v>
      </c>
      <c r="AD68" s="1" t="s">
        <v>293</v>
      </c>
      <c r="AE68" s="2">
        <v>80.506</v>
      </c>
      <c r="AF68" s="9" t="s">
        <v>1021</v>
      </c>
      <c r="AG68" s="10">
        <v>1</v>
      </c>
      <c r="AH68" s="30" t="s">
        <v>1025</v>
      </c>
      <c r="AI68" s="1">
        <v>41.106999999999999</v>
      </c>
      <c r="AJ68" s="9" t="s">
        <v>1030</v>
      </c>
      <c r="AK68" s="10">
        <v>5</v>
      </c>
      <c r="AL68" s="30" t="s">
        <v>293</v>
      </c>
      <c r="AM68" s="2">
        <v>50.076999999999998</v>
      </c>
      <c r="AN68" s="31" t="s">
        <v>1038</v>
      </c>
      <c r="AO68" s="10">
        <v>3</v>
      </c>
      <c r="AP68" s="1" t="s">
        <v>293</v>
      </c>
      <c r="AQ68" s="2">
        <v>142.767</v>
      </c>
      <c r="AR68" s="38" t="s">
        <v>1045</v>
      </c>
      <c r="AS68" s="10">
        <v>5</v>
      </c>
      <c r="AT68" s="1" t="s">
        <v>293</v>
      </c>
      <c r="AU68" s="2">
        <v>95.266000000000005</v>
      </c>
      <c r="AV68" s="9" t="s">
        <v>1050</v>
      </c>
      <c r="AW68" s="10">
        <v>1</v>
      </c>
      <c r="AX68" s="30" t="s">
        <v>1056</v>
      </c>
    </row>
    <row r="69" spans="1:51" ht="96" x14ac:dyDescent="0.2">
      <c r="A69" s="2">
        <v>68</v>
      </c>
      <c r="B69" s="2" t="s">
        <v>1269</v>
      </c>
      <c r="C69" s="2">
        <v>13</v>
      </c>
      <c r="D69" s="2">
        <v>2</v>
      </c>
      <c r="E69" s="2" t="s">
        <v>278</v>
      </c>
      <c r="F69" s="2" t="str">
        <f t="shared" si="3"/>
        <v>BC</v>
      </c>
      <c r="G69" s="2">
        <v>579.23599999999999</v>
      </c>
      <c r="H69" s="9" t="s">
        <v>1156</v>
      </c>
      <c r="I69" s="10">
        <v>1</v>
      </c>
      <c r="J69" s="30" t="s">
        <v>1164</v>
      </c>
      <c r="K69" s="2">
        <v>427.28699999999998</v>
      </c>
      <c r="L69" s="9" t="s">
        <v>1165</v>
      </c>
      <c r="M69" s="10">
        <v>2</v>
      </c>
      <c r="N69" s="30" t="s">
        <v>1176</v>
      </c>
      <c r="O69" s="2">
        <v>157.876</v>
      </c>
      <c r="P69" s="9" t="s">
        <v>1177</v>
      </c>
      <c r="Q69" s="10">
        <v>1</v>
      </c>
      <c r="R69" s="30" t="s">
        <v>1188</v>
      </c>
      <c r="S69" s="2">
        <v>132.95099999999999</v>
      </c>
      <c r="T69" s="31" t="s">
        <v>1189</v>
      </c>
      <c r="U69" s="10">
        <v>3</v>
      </c>
      <c r="V69" s="1" t="s">
        <v>1199</v>
      </c>
      <c r="W69" s="2">
        <v>346.14499999999998</v>
      </c>
      <c r="X69" s="9" t="s">
        <v>1200</v>
      </c>
      <c r="Y69" s="10">
        <v>5</v>
      </c>
      <c r="Z69" s="2" t="s">
        <v>285</v>
      </c>
      <c r="AA69" s="2">
        <v>406.61900000000003</v>
      </c>
      <c r="AB69" s="31" t="s">
        <v>1210</v>
      </c>
      <c r="AC69" s="10">
        <v>5</v>
      </c>
      <c r="AD69" s="1" t="s">
        <v>1222</v>
      </c>
      <c r="AE69" s="2">
        <v>129.364</v>
      </c>
      <c r="AF69" s="9" t="s">
        <v>1223</v>
      </c>
      <c r="AG69" s="10">
        <v>5</v>
      </c>
      <c r="AH69" s="30" t="s">
        <v>285</v>
      </c>
      <c r="AI69" s="1">
        <v>191.4</v>
      </c>
      <c r="AJ69" s="9" t="s">
        <v>515</v>
      </c>
      <c r="AK69" s="10">
        <v>5</v>
      </c>
      <c r="AL69" s="30" t="s">
        <v>1243</v>
      </c>
      <c r="AM69" s="2">
        <v>77.850999999999999</v>
      </c>
      <c r="AN69" s="31" t="s">
        <v>859</v>
      </c>
      <c r="AO69" s="10">
        <v>5</v>
      </c>
      <c r="AP69" s="1" t="s">
        <v>1243</v>
      </c>
      <c r="AQ69" s="2">
        <v>72.353999999999999</v>
      </c>
      <c r="AR69" s="38" t="s">
        <v>1253</v>
      </c>
      <c r="AS69" s="10">
        <v>5</v>
      </c>
      <c r="AT69" s="1" t="s">
        <v>1243</v>
      </c>
      <c r="AU69" s="2">
        <v>131.76300000000001</v>
      </c>
      <c r="AV69" s="9" t="s">
        <v>1264</v>
      </c>
      <c r="AW69" s="10">
        <v>5</v>
      </c>
      <c r="AX69" s="30" t="s">
        <v>1222</v>
      </c>
    </row>
    <row r="70" spans="1:51" ht="48" x14ac:dyDescent="0.2">
      <c r="A70" s="2">
        <v>69</v>
      </c>
      <c r="B70" s="2" t="s">
        <v>1269</v>
      </c>
      <c r="C70" s="2">
        <v>14</v>
      </c>
      <c r="D70" s="2">
        <v>12</v>
      </c>
      <c r="E70" s="2" t="s">
        <v>278</v>
      </c>
      <c r="F70" s="2" t="str">
        <f t="shared" si="3"/>
        <v>BC</v>
      </c>
      <c r="G70" s="2">
        <v>153.95699999999999</v>
      </c>
      <c r="H70" s="9" t="s">
        <v>490</v>
      </c>
      <c r="I70" s="10">
        <v>1</v>
      </c>
      <c r="J70" s="30" t="s">
        <v>283</v>
      </c>
      <c r="K70" s="2">
        <v>47.136000000000003</v>
      </c>
      <c r="L70" s="9" t="s">
        <v>1166</v>
      </c>
      <c r="M70" s="10">
        <v>2</v>
      </c>
      <c r="N70" s="30" t="s">
        <v>283</v>
      </c>
      <c r="O70" s="2">
        <v>128.42500000000001</v>
      </c>
      <c r="P70" s="9" t="s">
        <v>1178</v>
      </c>
      <c r="Q70" s="10">
        <v>5</v>
      </c>
      <c r="R70" s="30" t="s">
        <v>1190</v>
      </c>
      <c r="S70" s="2">
        <v>76.718999999999994</v>
      </c>
      <c r="T70" s="31" t="s">
        <v>490</v>
      </c>
      <c r="U70" s="10">
        <v>3</v>
      </c>
      <c r="V70" s="1" t="s">
        <v>846</v>
      </c>
      <c r="W70" s="2">
        <v>97.635999999999996</v>
      </c>
      <c r="X70" s="9" t="s">
        <v>1201</v>
      </c>
      <c r="Y70" s="10">
        <v>5</v>
      </c>
      <c r="Z70" s="2" t="s">
        <v>1190</v>
      </c>
      <c r="AA70" s="2">
        <v>130.17400000000001</v>
      </c>
      <c r="AB70" s="31" t="s">
        <v>1211</v>
      </c>
      <c r="AC70" s="10">
        <v>5</v>
      </c>
      <c r="AD70" s="1" t="s">
        <v>283</v>
      </c>
      <c r="AE70" s="2">
        <v>53.468000000000004</v>
      </c>
      <c r="AF70" s="9" t="s">
        <v>784</v>
      </c>
      <c r="AG70" s="10">
        <v>5</v>
      </c>
      <c r="AH70" s="30" t="s">
        <v>283</v>
      </c>
      <c r="AI70" s="1">
        <v>63.920999999999999</v>
      </c>
      <c r="AJ70" s="9" t="s">
        <v>1233</v>
      </c>
      <c r="AK70" s="10">
        <v>5</v>
      </c>
      <c r="AL70" s="30" t="s">
        <v>283</v>
      </c>
      <c r="AM70" s="2">
        <v>33.216999999999999</v>
      </c>
      <c r="AN70" s="31" t="s">
        <v>1244</v>
      </c>
      <c r="AO70" s="10">
        <v>5</v>
      </c>
      <c r="AP70" s="1" t="s">
        <v>283</v>
      </c>
      <c r="AQ70" s="2">
        <v>78.307000000000002</v>
      </c>
      <c r="AR70" s="38" t="s">
        <v>1254</v>
      </c>
      <c r="AS70" s="10">
        <v>5</v>
      </c>
      <c r="AT70" s="1" t="s">
        <v>1190</v>
      </c>
      <c r="AU70" s="2">
        <v>116.16</v>
      </c>
      <c r="AV70" s="9" t="s">
        <v>1265</v>
      </c>
      <c r="AW70" s="10">
        <v>3</v>
      </c>
      <c r="AX70" s="30" t="s">
        <v>283</v>
      </c>
      <c r="AY70" s="2"/>
    </row>
    <row r="71" spans="1:51" ht="80" x14ac:dyDescent="0.2">
      <c r="A71" s="2">
        <v>70</v>
      </c>
      <c r="B71" s="2" t="s">
        <v>1269</v>
      </c>
      <c r="C71" s="2">
        <v>15</v>
      </c>
      <c r="D71" s="2">
        <v>13</v>
      </c>
      <c r="E71" s="2" t="s">
        <v>278</v>
      </c>
      <c r="F71" s="2" t="str">
        <f t="shared" si="3"/>
        <v>BC</v>
      </c>
      <c r="G71" s="2">
        <v>224.37</v>
      </c>
      <c r="H71" s="9" t="s">
        <v>1157</v>
      </c>
      <c r="I71" s="10">
        <v>5</v>
      </c>
      <c r="J71" s="30" t="s">
        <v>288</v>
      </c>
      <c r="K71" s="2">
        <v>56.235999999999997</v>
      </c>
      <c r="L71" s="9" t="s">
        <v>1167</v>
      </c>
      <c r="M71" s="10">
        <v>2</v>
      </c>
      <c r="N71" s="30" t="s">
        <v>288</v>
      </c>
      <c r="O71" s="2">
        <v>54.375999999999998</v>
      </c>
      <c r="P71" s="9" t="s">
        <v>1179</v>
      </c>
      <c r="Q71" s="10">
        <v>5</v>
      </c>
      <c r="R71" s="30" t="s">
        <v>288</v>
      </c>
      <c r="S71" s="2">
        <v>74.887</v>
      </c>
      <c r="T71" s="31" t="s">
        <v>1191</v>
      </c>
      <c r="U71" s="10">
        <v>3</v>
      </c>
      <c r="V71" s="1" t="s">
        <v>302</v>
      </c>
      <c r="W71" s="2">
        <v>110.453</v>
      </c>
      <c r="X71" s="9" t="s">
        <v>1202</v>
      </c>
      <c r="Y71" s="10">
        <v>5</v>
      </c>
      <c r="Z71" s="2" t="s">
        <v>1212</v>
      </c>
      <c r="AA71" s="2">
        <v>76.736999999999995</v>
      </c>
      <c r="AB71" s="31" t="s">
        <v>1213</v>
      </c>
      <c r="AC71" s="10">
        <v>2</v>
      </c>
      <c r="AD71" s="1" t="s">
        <v>1224</v>
      </c>
      <c r="AE71" s="2">
        <v>84.813000000000002</v>
      </c>
      <c r="AF71" s="9" t="s">
        <v>1225</v>
      </c>
      <c r="AG71" s="10">
        <v>5</v>
      </c>
      <c r="AH71" s="30" t="s">
        <v>1234</v>
      </c>
      <c r="AI71" s="1">
        <v>82.856999999999999</v>
      </c>
      <c r="AJ71" s="9" t="s">
        <v>1235</v>
      </c>
      <c r="AK71" s="10">
        <v>5</v>
      </c>
      <c r="AL71" s="30" t="s">
        <v>1212</v>
      </c>
      <c r="AM71" s="2">
        <v>163.833</v>
      </c>
      <c r="AN71" s="31" t="s">
        <v>1245</v>
      </c>
      <c r="AO71" s="10">
        <v>1</v>
      </c>
      <c r="AP71" s="1" t="s">
        <v>302</v>
      </c>
      <c r="AQ71" s="2">
        <v>45.843000000000004</v>
      </c>
      <c r="AR71" s="38" t="s">
        <v>1255</v>
      </c>
      <c r="AS71" s="10">
        <v>4</v>
      </c>
      <c r="AT71" s="1" t="s">
        <v>529</v>
      </c>
      <c r="AU71" s="2">
        <v>38.034999999999997</v>
      </c>
      <c r="AV71" s="9" t="s">
        <v>1266</v>
      </c>
      <c r="AW71" s="10">
        <v>5</v>
      </c>
      <c r="AX71" s="30" t="s">
        <v>1212</v>
      </c>
      <c r="AY71" s="2"/>
    </row>
    <row r="72" spans="1:51" ht="80" x14ac:dyDescent="0.2">
      <c r="A72" s="2">
        <v>71</v>
      </c>
      <c r="B72" s="2" t="s">
        <v>1536</v>
      </c>
      <c r="C72" s="2">
        <v>6</v>
      </c>
      <c r="D72" s="2">
        <v>1</v>
      </c>
      <c r="E72" s="2" t="s">
        <v>278</v>
      </c>
      <c r="F72" s="2" t="str">
        <f t="shared" si="3"/>
        <v>BC</v>
      </c>
      <c r="G72" s="2">
        <v>323.28100000000001</v>
      </c>
      <c r="H72" s="9" t="s">
        <v>1413</v>
      </c>
      <c r="I72" s="10">
        <v>1</v>
      </c>
      <c r="J72" s="1" t="s">
        <v>1421</v>
      </c>
      <c r="K72" s="2">
        <v>317.88</v>
      </c>
      <c r="L72" s="9" t="s">
        <v>1422</v>
      </c>
      <c r="M72" s="10">
        <v>4</v>
      </c>
      <c r="N72" s="30" t="s">
        <v>1438</v>
      </c>
      <c r="O72" s="2">
        <v>273.34300000000002</v>
      </c>
      <c r="P72" s="9" t="s">
        <v>1439</v>
      </c>
      <c r="Q72" s="10">
        <v>5</v>
      </c>
      <c r="R72" s="30" t="s">
        <v>1448</v>
      </c>
      <c r="S72" s="1">
        <v>193.64099999999999</v>
      </c>
      <c r="T72" s="31" t="s">
        <v>1449</v>
      </c>
      <c r="U72" s="10">
        <v>5</v>
      </c>
      <c r="V72" s="30" t="s">
        <v>1464</v>
      </c>
      <c r="W72" s="1">
        <v>275.02499999999998</v>
      </c>
      <c r="X72" s="9" t="s">
        <v>1465</v>
      </c>
      <c r="Y72" s="10">
        <v>5</v>
      </c>
      <c r="Z72" s="30" t="s">
        <v>1478</v>
      </c>
      <c r="AA72" s="2">
        <v>140.286</v>
      </c>
      <c r="AB72" s="31" t="s">
        <v>1479</v>
      </c>
      <c r="AC72" s="10">
        <v>2</v>
      </c>
      <c r="AD72" s="1" t="s">
        <v>1438</v>
      </c>
      <c r="AE72" s="2">
        <v>370.399</v>
      </c>
      <c r="AF72" s="35" t="s">
        <v>1493</v>
      </c>
      <c r="AG72" s="10">
        <v>5</v>
      </c>
      <c r="AH72" s="30" t="s">
        <v>1501</v>
      </c>
      <c r="AI72" s="1">
        <v>61.981999999999999</v>
      </c>
      <c r="AJ72" s="31" t="s">
        <v>357</v>
      </c>
      <c r="AK72" s="10">
        <v>5</v>
      </c>
      <c r="AL72" s="30" t="s">
        <v>1478</v>
      </c>
      <c r="AM72" s="2">
        <v>161.678</v>
      </c>
      <c r="AN72" s="9" t="s">
        <v>1513</v>
      </c>
      <c r="AO72" s="10">
        <v>5</v>
      </c>
      <c r="AP72" s="1" t="s">
        <v>1519</v>
      </c>
      <c r="AQ72" s="2">
        <v>211.93799999999999</v>
      </c>
      <c r="AR72" s="9" t="s">
        <v>1520</v>
      </c>
      <c r="AS72" s="10">
        <v>5</v>
      </c>
      <c r="AT72" s="1" t="s">
        <v>1527</v>
      </c>
      <c r="AU72" s="2">
        <v>213.37299999999999</v>
      </c>
      <c r="AV72" s="9" t="s">
        <v>1528</v>
      </c>
      <c r="AW72" s="10">
        <v>5</v>
      </c>
      <c r="AX72" s="30" t="s">
        <v>1438</v>
      </c>
      <c r="AY72" s="2"/>
    </row>
    <row r="73" spans="1:51" ht="64" x14ac:dyDescent="0.2">
      <c r="A73" s="2">
        <v>72</v>
      </c>
      <c r="B73" s="2" t="s">
        <v>1536</v>
      </c>
      <c r="C73" s="2">
        <v>7</v>
      </c>
      <c r="D73" s="2">
        <v>4</v>
      </c>
      <c r="E73" s="2" t="s">
        <v>278</v>
      </c>
      <c r="F73" s="2" t="str">
        <f t="shared" si="3"/>
        <v>BC</v>
      </c>
      <c r="G73" s="2">
        <v>99.438999999999993</v>
      </c>
      <c r="H73" s="9" t="s">
        <v>974</v>
      </c>
      <c r="I73" s="10">
        <v>1</v>
      </c>
      <c r="J73" s="1" t="s">
        <v>1423</v>
      </c>
      <c r="K73" s="2">
        <v>64.031999999999996</v>
      </c>
      <c r="L73" s="9" t="s">
        <v>1424</v>
      </c>
      <c r="M73" s="10">
        <v>2</v>
      </c>
      <c r="N73" s="30" t="s">
        <v>1423</v>
      </c>
      <c r="O73" s="2">
        <v>42.466999999999999</v>
      </c>
      <c r="P73" s="9" t="s">
        <v>1440</v>
      </c>
      <c r="Q73" s="10">
        <v>1</v>
      </c>
      <c r="R73" s="30" t="s">
        <v>1423</v>
      </c>
      <c r="S73" s="1">
        <v>110.157</v>
      </c>
      <c r="T73" s="31" t="s">
        <v>1450</v>
      </c>
      <c r="U73" s="10">
        <v>5</v>
      </c>
      <c r="V73" s="30" t="s">
        <v>1423</v>
      </c>
      <c r="W73" s="1">
        <v>38.756</v>
      </c>
      <c r="X73" s="9" t="s">
        <v>1466</v>
      </c>
      <c r="Y73" s="10">
        <v>5</v>
      </c>
      <c r="Z73" s="30" t="s">
        <v>1423</v>
      </c>
      <c r="AA73" s="2">
        <v>97.364999999999995</v>
      </c>
      <c r="AB73" s="31" t="s">
        <v>1480</v>
      </c>
      <c r="AC73" s="10">
        <v>5</v>
      </c>
      <c r="AD73" s="1" t="s">
        <v>1423</v>
      </c>
      <c r="AE73" s="2">
        <v>102.13</v>
      </c>
      <c r="AF73" s="35" t="s">
        <v>1494</v>
      </c>
      <c r="AG73" s="10">
        <v>5</v>
      </c>
      <c r="AH73" s="30" t="s">
        <v>1423</v>
      </c>
      <c r="AI73" s="1">
        <v>84.448999999999998</v>
      </c>
      <c r="AJ73" s="31" t="s">
        <v>1502</v>
      </c>
      <c r="AK73" s="10">
        <v>5</v>
      </c>
      <c r="AL73" s="30" t="s">
        <v>1423</v>
      </c>
      <c r="AM73" s="2">
        <v>104.794</v>
      </c>
      <c r="AN73" s="9" t="s">
        <v>1514</v>
      </c>
      <c r="AO73" s="10">
        <v>4</v>
      </c>
      <c r="AP73" s="1" t="s">
        <v>1423</v>
      </c>
      <c r="AQ73" s="2">
        <v>85.953000000000003</v>
      </c>
      <c r="AR73" s="9" t="s">
        <v>1521</v>
      </c>
      <c r="AS73" s="10">
        <v>5</v>
      </c>
      <c r="AT73" s="1" t="s">
        <v>1423</v>
      </c>
      <c r="AU73" s="2">
        <v>104.813</v>
      </c>
      <c r="AV73" s="9" t="s">
        <v>1529</v>
      </c>
      <c r="AW73" s="10">
        <v>1</v>
      </c>
      <c r="AX73" s="30" t="s">
        <v>1423</v>
      </c>
    </row>
    <row r="74" spans="1:51" ht="112" x14ac:dyDescent="0.2">
      <c r="A74" s="2">
        <v>73</v>
      </c>
      <c r="B74" s="2" t="s">
        <v>1624</v>
      </c>
      <c r="C74" s="2">
        <v>3</v>
      </c>
      <c r="D74" s="2">
        <v>2</v>
      </c>
      <c r="E74" s="2" t="s">
        <v>278</v>
      </c>
      <c r="F74" s="2" t="str">
        <f t="shared" si="3"/>
        <v>BC</v>
      </c>
      <c r="G74" s="2">
        <v>203.77</v>
      </c>
      <c r="H74" s="9" t="s">
        <v>1539</v>
      </c>
      <c r="I74" s="10">
        <v>1</v>
      </c>
      <c r="J74" s="1" t="s">
        <v>283</v>
      </c>
      <c r="K74" s="2">
        <v>217.82599999999999</v>
      </c>
      <c r="L74" s="9" t="s">
        <v>1543</v>
      </c>
      <c r="M74" s="10">
        <v>5</v>
      </c>
      <c r="N74" s="30" t="s">
        <v>283</v>
      </c>
      <c r="O74" s="2">
        <v>284.93099999999998</v>
      </c>
      <c r="P74" s="9" t="s">
        <v>1551</v>
      </c>
      <c r="Q74" s="10">
        <v>5</v>
      </c>
      <c r="R74" s="30" t="s">
        <v>1557</v>
      </c>
      <c r="S74" s="1">
        <v>227.75200000000001</v>
      </c>
      <c r="T74" s="31" t="s">
        <v>1558</v>
      </c>
      <c r="U74" s="10">
        <v>3</v>
      </c>
      <c r="V74" s="30" t="s">
        <v>1566</v>
      </c>
      <c r="W74" s="1">
        <v>128.65700000000001</v>
      </c>
      <c r="X74" s="9" t="s">
        <v>1567</v>
      </c>
      <c r="Y74" s="10">
        <v>5</v>
      </c>
      <c r="Z74" s="30" t="s">
        <v>283</v>
      </c>
      <c r="AA74" s="2">
        <v>301.68200000000002</v>
      </c>
      <c r="AB74" s="31" t="s">
        <v>1577</v>
      </c>
      <c r="AC74" s="10">
        <v>5</v>
      </c>
      <c r="AD74" s="1" t="s">
        <v>283</v>
      </c>
      <c r="AE74" s="2">
        <v>414.05399999999997</v>
      </c>
      <c r="AF74" s="41" t="s">
        <v>1588</v>
      </c>
      <c r="AG74" s="10">
        <v>5</v>
      </c>
      <c r="AH74" s="30" t="s">
        <v>1594</v>
      </c>
      <c r="AI74" s="1">
        <v>138.56100000000001</v>
      </c>
      <c r="AJ74" s="31" t="s">
        <v>1595</v>
      </c>
      <c r="AK74" s="10">
        <v>5</v>
      </c>
      <c r="AL74" s="30" t="s">
        <v>283</v>
      </c>
      <c r="AM74" s="2">
        <v>194.339</v>
      </c>
      <c r="AN74" s="51" t="s">
        <v>1607</v>
      </c>
      <c r="AO74" s="10">
        <v>5</v>
      </c>
      <c r="AP74" s="1" t="s">
        <v>283</v>
      </c>
      <c r="AQ74" s="2">
        <v>226.20500000000001</v>
      </c>
      <c r="AR74" s="35" t="s">
        <v>1610</v>
      </c>
      <c r="AS74" s="10">
        <v>3</v>
      </c>
      <c r="AT74" s="1" t="s">
        <v>1616</v>
      </c>
      <c r="AU74" s="2">
        <v>204.685</v>
      </c>
      <c r="AV74" s="9" t="s">
        <v>1617</v>
      </c>
      <c r="AW74" s="10">
        <v>4</v>
      </c>
      <c r="AX74" s="30" t="s">
        <v>283</v>
      </c>
    </row>
    <row r="75" spans="1:51" ht="112" x14ac:dyDescent="0.2">
      <c r="A75" s="2">
        <v>74</v>
      </c>
      <c r="B75" s="2" t="s">
        <v>1767</v>
      </c>
      <c r="C75" s="2">
        <v>7</v>
      </c>
      <c r="D75" s="2">
        <v>2</v>
      </c>
      <c r="E75" s="2" t="s">
        <v>278</v>
      </c>
      <c r="F75" s="2" t="str">
        <f t="shared" si="3"/>
        <v>BC</v>
      </c>
      <c r="G75" s="2">
        <v>95.418999999999997</v>
      </c>
      <c r="H75" s="9" t="s">
        <v>1680</v>
      </c>
      <c r="I75" s="10">
        <v>1</v>
      </c>
      <c r="J75" s="1" t="s">
        <v>1653</v>
      </c>
      <c r="K75" s="2">
        <v>351.75700000000001</v>
      </c>
      <c r="L75" s="9" t="s">
        <v>1681</v>
      </c>
      <c r="M75" s="10">
        <v>4</v>
      </c>
      <c r="N75" s="30" t="s">
        <v>1682</v>
      </c>
      <c r="O75" s="2">
        <v>173.66</v>
      </c>
      <c r="P75" s="9" t="s">
        <v>1683</v>
      </c>
      <c r="Q75" s="10">
        <v>5</v>
      </c>
      <c r="R75" s="30" t="s">
        <v>744</v>
      </c>
      <c r="S75" s="1">
        <v>158.589</v>
      </c>
      <c r="T75" s="31" t="s">
        <v>1684</v>
      </c>
      <c r="U75" s="10">
        <v>5</v>
      </c>
      <c r="V75" s="30" t="s">
        <v>1685</v>
      </c>
      <c r="W75" s="1">
        <v>245.096</v>
      </c>
      <c r="X75" s="9" t="s">
        <v>1686</v>
      </c>
      <c r="Y75" s="10">
        <v>5</v>
      </c>
      <c r="Z75" s="30" t="s">
        <v>1687</v>
      </c>
      <c r="AA75" s="2">
        <v>208.179</v>
      </c>
      <c r="AB75" s="31" t="s">
        <v>1688</v>
      </c>
      <c r="AC75" s="10">
        <v>2</v>
      </c>
      <c r="AD75" s="1" t="s">
        <v>933</v>
      </c>
      <c r="AE75" s="2">
        <v>185.178</v>
      </c>
      <c r="AF75" s="41" t="s">
        <v>1689</v>
      </c>
      <c r="AG75" s="10">
        <v>1</v>
      </c>
      <c r="AH75" s="30" t="s">
        <v>933</v>
      </c>
      <c r="AI75" s="1">
        <v>125.428</v>
      </c>
      <c r="AJ75" s="31" t="s">
        <v>1690</v>
      </c>
      <c r="AK75" s="10">
        <v>5</v>
      </c>
      <c r="AL75" s="30" t="s">
        <v>744</v>
      </c>
      <c r="AM75" s="2">
        <v>161.483</v>
      </c>
      <c r="AN75" s="51" t="s">
        <v>1691</v>
      </c>
      <c r="AO75" s="10">
        <v>4</v>
      </c>
      <c r="AP75" s="1" t="s">
        <v>933</v>
      </c>
      <c r="AQ75" s="2">
        <v>105.16500000000001</v>
      </c>
      <c r="AR75" s="9" t="s">
        <v>1692</v>
      </c>
      <c r="AS75" s="10">
        <v>1</v>
      </c>
      <c r="AT75" s="1" t="s">
        <v>744</v>
      </c>
      <c r="AU75" s="2">
        <v>170.44200000000001</v>
      </c>
      <c r="AV75" s="9" t="s">
        <v>1693</v>
      </c>
      <c r="AW75" s="10">
        <v>5</v>
      </c>
      <c r="AX75" s="30" t="s">
        <v>744</v>
      </c>
    </row>
    <row r="76" spans="1:51" ht="48" x14ac:dyDescent="0.2">
      <c r="A76" s="2">
        <v>75</v>
      </c>
      <c r="B76" s="2" t="s">
        <v>1767</v>
      </c>
      <c r="C76" s="2">
        <v>8</v>
      </c>
      <c r="D76" s="2">
        <v>3</v>
      </c>
      <c r="E76" s="2" t="s">
        <v>278</v>
      </c>
      <c r="F76" s="2" t="str">
        <f t="shared" si="3"/>
        <v>BC</v>
      </c>
      <c r="G76" s="2">
        <v>173.834</v>
      </c>
      <c r="H76" s="9" t="s">
        <v>1694</v>
      </c>
      <c r="I76" s="10">
        <v>1</v>
      </c>
      <c r="J76" s="1" t="s">
        <v>354</v>
      </c>
      <c r="K76" s="2">
        <v>246.35</v>
      </c>
      <c r="L76" s="9" t="s">
        <v>1695</v>
      </c>
      <c r="M76" s="10">
        <v>3</v>
      </c>
      <c r="N76" s="30" t="s">
        <v>1696</v>
      </c>
      <c r="O76" s="2">
        <v>253.95500000000001</v>
      </c>
      <c r="P76" s="9" t="s">
        <v>1697</v>
      </c>
      <c r="Q76" s="10">
        <v>5</v>
      </c>
      <c r="R76" s="30" t="s">
        <v>1698</v>
      </c>
      <c r="S76" s="1">
        <v>139.673</v>
      </c>
      <c r="T76" s="31" t="s">
        <v>1699</v>
      </c>
      <c r="U76" s="10">
        <v>5</v>
      </c>
      <c r="V76" s="30" t="s">
        <v>1696</v>
      </c>
      <c r="W76" s="1">
        <v>266.56799999999998</v>
      </c>
      <c r="X76" s="9" t="s">
        <v>1700</v>
      </c>
      <c r="Y76" s="10">
        <v>5</v>
      </c>
      <c r="Z76" s="30" t="s">
        <v>1696</v>
      </c>
      <c r="AA76" s="2">
        <v>156.43700000000001</v>
      </c>
      <c r="AB76" s="31" t="s">
        <v>1701</v>
      </c>
      <c r="AC76" s="10">
        <v>5</v>
      </c>
      <c r="AD76" s="1" t="s">
        <v>1696</v>
      </c>
      <c r="AE76" s="2">
        <v>196.126</v>
      </c>
      <c r="AF76" s="41" t="s">
        <v>1702</v>
      </c>
      <c r="AG76" s="10">
        <v>1</v>
      </c>
      <c r="AH76" s="30" t="s">
        <v>1696</v>
      </c>
      <c r="AI76" s="1">
        <v>67.266000000000005</v>
      </c>
      <c r="AJ76" s="31" t="s">
        <v>1703</v>
      </c>
      <c r="AK76" s="10">
        <v>5</v>
      </c>
      <c r="AL76" s="30" t="s">
        <v>1696</v>
      </c>
      <c r="AM76" s="2">
        <v>82.5</v>
      </c>
      <c r="AN76" s="9" t="s">
        <v>1704</v>
      </c>
      <c r="AO76" s="10">
        <v>5</v>
      </c>
      <c r="AP76" s="1" t="s">
        <v>905</v>
      </c>
      <c r="AQ76" s="2">
        <v>78.441999999999993</v>
      </c>
      <c r="AR76" s="9" t="s">
        <v>1705</v>
      </c>
      <c r="AS76" s="10">
        <v>3</v>
      </c>
      <c r="AT76" s="1" t="s">
        <v>905</v>
      </c>
      <c r="AU76" s="2">
        <v>51.369</v>
      </c>
      <c r="AV76" s="9" t="s">
        <v>1706</v>
      </c>
      <c r="AW76" s="10">
        <v>3</v>
      </c>
      <c r="AX76" s="30" t="s">
        <v>1696</v>
      </c>
      <c r="AY76" s="2"/>
    </row>
    <row r="77" spans="1:51" ht="96" x14ac:dyDescent="0.2">
      <c r="A77" s="2">
        <v>76</v>
      </c>
      <c r="B77" s="2" t="s">
        <v>1767</v>
      </c>
      <c r="C77" s="2">
        <v>9</v>
      </c>
      <c r="D77" s="2">
        <v>8</v>
      </c>
      <c r="E77" s="2" t="s">
        <v>278</v>
      </c>
      <c r="F77" s="2" t="str">
        <f t="shared" si="3"/>
        <v>BC</v>
      </c>
      <c r="G77" s="2">
        <v>32.81</v>
      </c>
      <c r="H77" s="9" t="s">
        <v>282</v>
      </c>
      <c r="I77" s="10">
        <v>1</v>
      </c>
      <c r="J77" s="1" t="s">
        <v>1707</v>
      </c>
      <c r="K77" s="2">
        <v>63.56</v>
      </c>
      <c r="L77" s="9" t="s">
        <v>1708</v>
      </c>
      <c r="M77" s="10">
        <v>4</v>
      </c>
      <c r="N77" s="30" t="s">
        <v>283</v>
      </c>
      <c r="O77" s="2">
        <v>56.165999999999997</v>
      </c>
      <c r="P77" s="9" t="s">
        <v>1709</v>
      </c>
      <c r="Q77" s="10">
        <v>5</v>
      </c>
      <c r="R77" s="30" t="s">
        <v>508</v>
      </c>
      <c r="S77" s="1">
        <v>187.35499999999999</v>
      </c>
      <c r="T77" s="31" t="s">
        <v>282</v>
      </c>
      <c r="U77" s="10">
        <v>3</v>
      </c>
      <c r="V77" s="30" t="s">
        <v>288</v>
      </c>
      <c r="W77" s="1">
        <v>59.021999999999998</v>
      </c>
      <c r="X77" s="9" t="s">
        <v>1710</v>
      </c>
      <c r="Y77" s="10">
        <v>5</v>
      </c>
      <c r="Z77" s="30" t="s">
        <v>283</v>
      </c>
      <c r="AA77" s="2">
        <v>318.02699999999999</v>
      </c>
      <c r="AB77" s="31" t="s">
        <v>1711</v>
      </c>
      <c r="AC77" s="10">
        <v>5</v>
      </c>
      <c r="AD77" s="1" t="s">
        <v>283</v>
      </c>
      <c r="AE77" s="2">
        <v>535.00400000000002</v>
      </c>
      <c r="AF77" s="41" t="s">
        <v>1712</v>
      </c>
      <c r="AG77" s="10">
        <v>1</v>
      </c>
      <c r="AH77" s="30" t="s">
        <v>1713</v>
      </c>
      <c r="AI77" s="1">
        <v>171.631</v>
      </c>
      <c r="AJ77" s="31" t="s">
        <v>1714</v>
      </c>
      <c r="AK77" s="10">
        <v>1</v>
      </c>
      <c r="AL77" s="30" t="s">
        <v>288</v>
      </c>
      <c r="AM77" s="2">
        <v>111.57899999999999</v>
      </c>
      <c r="AN77" s="9" t="s">
        <v>1715</v>
      </c>
      <c r="AO77" s="10">
        <v>5</v>
      </c>
      <c r="AP77" s="1" t="s">
        <v>288</v>
      </c>
      <c r="AQ77" s="2">
        <v>73.522999999999996</v>
      </c>
      <c r="AR77" s="9" t="s">
        <v>1716</v>
      </c>
      <c r="AS77" s="10">
        <v>4</v>
      </c>
      <c r="AT77" s="1" t="s">
        <v>288</v>
      </c>
      <c r="AU77" s="2">
        <v>110.77</v>
      </c>
      <c r="AV77" s="9" t="s">
        <v>1717</v>
      </c>
      <c r="AW77" s="10">
        <v>5</v>
      </c>
      <c r="AX77" s="30" t="s">
        <v>544</v>
      </c>
      <c r="AY77" s="2"/>
    </row>
    <row r="78" spans="1:51" ht="32" x14ac:dyDescent="0.2">
      <c r="A78" s="2">
        <v>77</v>
      </c>
      <c r="B78" s="45" t="s">
        <v>1767</v>
      </c>
      <c r="C78" s="45">
        <v>10</v>
      </c>
      <c r="D78" s="45">
        <v>10</v>
      </c>
      <c r="E78" s="45" t="s">
        <v>278</v>
      </c>
      <c r="F78" s="2" t="str">
        <f t="shared" si="3"/>
        <v>BC</v>
      </c>
      <c r="G78" s="45">
        <v>35.74</v>
      </c>
      <c r="H78" s="47" t="s">
        <v>1718</v>
      </c>
      <c r="I78" s="10">
        <v>5</v>
      </c>
      <c r="J78" s="1" t="s">
        <v>479</v>
      </c>
      <c r="K78" s="2">
        <v>39.494999999999997</v>
      </c>
      <c r="L78" s="9" t="s">
        <v>1719</v>
      </c>
      <c r="M78" s="10">
        <v>3</v>
      </c>
      <c r="N78" s="30" t="s">
        <v>479</v>
      </c>
      <c r="O78" s="2">
        <v>11.989000000000001</v>
      </c>
      <c r="P78" s="9" t="s">
        <v>286</v>
      </c>
      <c r="Q78" s="10">
        <v>1</v>
      </c>
      <c r="R78" s="30" t="s">
        <v>479</v>
      </c>
      <c r="S78" s="1">
        <v>20.042999999999999</v>
      </c>
      <c r="T78" s="31" t="s">
        <v>1720</v>
      </c>
      <c r="U78" s="10">
        <v>3</v>
      </c>
      <c r="V78" s="30" t="s">
        <v>412</v>
      </c>
      <c r="W78" s="1">
        <v>11.351000000000001</v>
      </c>
      <c r="X78" s="9" t="s">
        <v>1721</v>
      </c>
      <c r="Y78" s="10">
        <v>3</v>
      </c>
      <c r="Z78" s="30" t="s">
        <v>479</v>
      </c>
      <c r="AA78" s="2">
        <v>80.088999999999999</v>
      </c>
      <c r="AB78" s="31" t="s">
        <v>1722</v>
      </c>
      <c r="AC78" s="10">
        <v>3</v>
      </c>
      <c r="AD78" s="1" t="s">
        <v>1653</v>
      </c>
      <c r="AE78" s="2">
        <v>22.151</v>
      </c>
      <c r="AF78" s="41" t="s">
        <v>286</v>
      </c>
      <c r="AG78" s="10">
        <v>1</v>
      </c>
      <c r="AH78" s="30" t="s">
        <v>479</v>
      </c>
      <c r="AI78" s="1">
        <v>27.617000000000001</v>
      </c>
      <c r="AJ78" s="31" t="s">
        <v>286</v>
      </c>
      <c r="AK78" s="10">
        <v>1</v>
      </c>
      <c r="AL78" s="30" t="s">
        <v>479</v>
      </c>
      <c r="AM78" s="2">
        <v>10.347</v>
      </c>
      <c r="AN78" s="9" t="s">
        <v>286</v>
      </c>
      <c r="AO78" s="10">
        <v>1</v>
      </c>
      <c r="AP78" s="1" t="s">
        <v>479</v>
      </c>
      <c r="AQ78" s="2">
        <v>10.385</v>
      </c>
      <c r="AR78" s="9" t="s">
        <v>286</v>
      </c>
      <c r="AS78" s="10">
        <v>1</v>
      </c>
      <c r="AT78" s="1" t="s">
        <v>479</v>
      </c>
      <c r="AU78" s="2">
        <v>21.146999999999998</v>
      </c>
      <c r="AV78" s="9" t="s">
        <v>300</v>
      </c>
      <c r="AW78" s="10">
        <v>1</v>
      </c>
      <c r="AX78" s="30" t="s">
        <v>479</v>
      </c>
      <c r="AY78" s="2"/>
    </row>
    <row r="79" spans="1:51" ht="64" x14ac:dyDescent="0.2">
      <c r="A79" s="2">
        <v>78</v>
      </c>
      <c r="B79" s="2" t="s">
        <v>1767</v>
      </c>
      <c r="C79" s="2">
        <v>11</v>
      </c>
      <c r="D79" s="2">
        <v>11</v>
      </c>
      <c r="E79" s="2" t="s">
        <v>278</v>
      </c>
      <c r="F79" s="2" t="str">
        <f t="shared" si="3"/>
        <v>BC</v>
      </c>
      <c r="G79" s="2">
        <v>97.707999999999998</v>
      </c>
      <c r="H79" s="9" t="s">
        <v>551</v>
      </c>
      <c r="I79" s="10">
        <v>5</v>
      </c>
      <c r="J79" s="1" t="s">
        <v>1723</v>
      </c>
      <c r="K79" s="2">
        <v>69.992000000000004</v>
      </c>
      <c r="L79" s="9" t="s">
        <v>1724</v>
      </c>
      <c r="M79" s="10">
        <v>4</v>
      </c>
      <c r="N79" s="30" t="s">
        <v>1423</v>
      </c>
      <c r="O79" s="2">
        <v>59.058</v>
      </c>
      <c r="P79" s="9" t="s">
        <v>1725</v>
      </c>
      <c r="Q79" s="10">
        <v>5</v>
      </c>
      <c r="R79" s="30" t="s">
        <v>1726</v>
      </c>
      <c r="S79" s="1">
        <v>52.975999999999999</v>
      </c>
      <c r="T79" s="31" t="s">
        <v>490</v>
      </c>
      <c r="U79" s="10">
        <v>3</v>
      </c>
      <c r="V79" s="30" t="s">
        <v>1723</v>
      </c>
      <c r="W79" s="1">
        <v>209.57499999999999</v>
      </c>
      <c r="X79" s="9" t="s">
        <v>1727</v>
      </c>
      <c r="Y79" s="10">
        <v>5</v>
      </c>
      <c r="Z79" s="30" t="s">
        <v>1728</v>
      </c>
      <c r="AA79" s="2">
        <v>136.30199999999999</v>
      </c>
      <c r="AB79" s="31" t="s">
        <v>1729</v>
      </c>
      <c r="AC79" s="10">
        <v>5</v>
      </c>
      <c r="AD79" s="1" t="s">
        <v>1423</v>
      </c>
      <c r="AE79" s="2">
        <v>89.149000000000001</v>
      </c>
      <c r="AF79" s="41" t="s">
        <v>1730</v>
      </c>
      <c r="AG79" s="10">
        <v>1</v>
      </c>
      <c r="AH79" s="30" t="s">
        <v>1423</v>
      </c>
      <c r="AI79" s="1">
        <v>82.994</v>
      </c>
      <c r="AJ79" s="31" t="s">
        <v>1368</v>
      </c>
      <c r="AK79" s="10">
        <v>5</v>
      </c>
      <c r="AL79" s="30" t="s">
        <v>1731</v>
      </c>
      <c r="AM79" s="2">
        <v>158.90799999999999</v>
      </c>
      <c r="AN79" s="9" t="s">
        <v>1732</v>
      </c>
      <c r="AO79" s="10">
        <v>5</v>
      </c>
      <c r="AP79" s="1" t="s">
        <v>1733</v>
      </c>
      <c r="AQ79" s="2">
        <v>144.267</v>
      </c>
      <c r="AR79" s="9" t="s">
        <v>1734</v>
      </c>
      <c r="AS79" s="10">
        <v>4</v>
      </c>
      <c r="AT79" s="1" t="s">
        <v>1735</v>
      </c>
      <c r="AU79" s="2">
        <v>140.386</v>
      </c>
      <c r="AV79" s="9" t="s">
        <v>1736</v>
      </c>
      <c r="AW79" s="10">
        <v>5</v>
      </c>
      <c r="AX79" s="30" t="s">
        <v>1726</v>
      </c>
      <c r="AY79" s="2"/>
    </row>
    <row r="80" spans="1:51" ht="80" x14ac:dyDescent="0.2">
      <c r="A80" s="2">
        <v>79</v>
      </c>
      <c r="B80" s="2" t="s">
        <v>1861</v>
      </c>
      <c r="C80" s="2">
        <v>7</v>
      </c>
      <c r="D80" s="2">
        <v>2</v>
      </c>
      <c r="E80" s="2" t="s">
        <v>278</v>
      </c>
      <c r="F80" s="2" t="str">
        <f t="shared" si="3"/>
        <v>BC</v>
      </c>
      <c r="G80" s="2">
        <v>130.22900000000001</v>
      </c>
      <c r="H80" s="9" t="s">
        <v>1819</v>
      </c>
      <c r="I80" s="10">
        <v>5</v>
      </c>
      <c r="J80" s="1" t="s">
        <v>1723</v>
      </c>
      <c r="K80" s="2">
        <v>188.87899999999999</v>
      </c>
      <c r="L80" s="9" t="s">
        <v>1820</v>
      </c>
      <c r="M80" s="10">
        <v>4</v>
      </c>
      <c r="N80" s="30" t="s">
        <v>1423</v>
      </c>
      <c r="O80" s="2">
        <v>135.41900000000001</v>
      </c>
      <c r="P80" s="9" t="s">
        <v>1821</v>
      </c>
      <c r="Q80" s="10">
        <v>5</v>
      </c>
      <c r="R80" s="30" t="s">
        <v>1726</v>
      </c>
      <c r="S80" s="1">
        <v>287.56799999999998</v>
      </c>
      <c r="T80" s="31" t="s">
        <v>1822</v>
      </c>
      <c r="U80" s="10">
        <v>3</v>
      </c>
      <c r="V80" s="30" t="s">
        <v>1723</v>
      </c>
      <c r="W80" s="1">
        <v>264.14299999999997</v>
      </c>
      <c r="X80" s="9" t="s">
        <v>1823</v>
      </c>
      <c r="Y80" s="10">
        <v>5</v>
      </c>
      <c r="Z80" s="30" t="s">
        <v>1423</v>
      </c>
      <c r="AA80" s="2">
        <v>382.77100000000002</v>
      </c>
      <c r="AB80" s="31" t="s">
        <v>1824</v>
      </c>
      <c r="AC80" s="10">
        <v>5</v>
      </c>
      <c r="AD80" s="1" t="s">
        <v>1723</v>
      </c>
      <c r="AE80" s="2">
        <v>223.76900000000001</v>
      </c>
      <c r="AF80" s="41" t="s">
        <v>1825</v>
      </c>
      <c r="AG80" s="10">
        <v>5</v>
      </c>
      <c r="AH80" s="30" t="s">
        <v>1813</v>
      </c>
      <c r="AI80" s="1">
        <v>167.14</v>
      </c>
      <c r="AJ80" s="31" t="s">
        <v>1826</v>
      </c>
      <c r="AK80" s="10">
        <v>5</v>
      </c>
      <c r="AL80" s="30" t="s">
        <v>1827</v>
      </c>
      <c r="AM80" s="2">
        <v>127.297</v>
      </c>
      <c r="AN80" s="9" t="s">
        <v>1828</v>
      </c>
      <c r="AO80" s="10">
        <v>5</v>
      </c>
      <c r="AP80" s="1" t="s">
        <v>1423</v>
      </c>
      <c r="AQ80" s="2">
        <v>83.379000000000005</v>
      </c>
      <c r="AR80" s="9" t="s">
        <v>1829</v>
      </c>
      <c r="AS80" s="10">
        <v>5</v>
      </c>
      <c r="AT80" s="1" t="s">
        <v>1723</v>
      </c>
      <c r="AU80" s="2">
        <v>175.42500000000001</v>
      </c>
      <c r="AV80" s="9" t="s">
        <v>1830</v>
      </c>
      <c r="AW80" s="10">
        <v>5</v>
      </c>
      <c r="AX80" s="30" t="s">
        <v>1423</v>
      </c>
      <c r="AY80" s="2"/>
    </row>
    <row r="81" spans="1:51" ht="32" x14ac:dyDescent="0.2">
      <c r="A81" s="2">
        <v>80</v>
      </c>
      <c r="B81" s="2" t="s">
        <v>1861</v>
      </c>
      <c r="C81" s="2">
        <v>8</v>
      </c>
      <c r="D81" s="2">
        <v>4</v>
      </c>
      <c r="E81" s="2" t="s">
        <v>278</v>
      </c>
      <c r="F81" s="2" t="str">
        <f t="shared" si="3"/>
        <v>BC</v>
      </c>
      <c r="G81" s="2">
        <v>284.94600000000003</v>
      </c>
      <c r="H81" s="9" t="s">
        <v>1831</v>
      </c>
      <c r="I81" s="10">
        <v>5</v>
      </c>
      <c r="J81" s="1" t="s">
        <v>1653</v>
      </c>
      <c r="K81" s="2">
        <v>22.856999999999999</v>
      </c>
      <c r="L81" s="9" t="s">
        <v>1832</v>
      </c>
      <c r="M81" s="10">
        <v>2</v>
      </c>
      <c r="N81" s="30" t="s">
        <v>1653</v>
      </c>
      <c r="O81" s="2">
        <v>92.468999999999994</v>
      </c>
      <c r="P81" s="9" t="s">
        <v>1833</v>
      </c>
      <c r="Q81" s="10">
        <v>5</v>
      </c>
      <c r="R81" s="30" t="s">
        <v>956</v>
      </c>
      <c r="S81" s="1">
        <v>111.15900000000001</v>
      </c>
      <c r="T81" s="31" t="s">
        <v>1834</v>
      </c>
      <c r="U81" s="10">
        <v>3</v>
      </c>
      <c r="V81" s="30" t="s">
        <v>1835</v>
      </c>
      <c r="W81" s="1">
        <v>50.36</v>
      </c>
      <c r="X81" s="9" t="s">
        <v>1836</v>
      </c>
      <c r="Y81" s="10">
        <v>5</v>
      </c>
      <c r="Z81" s="30" t="s">
        <v>1653</v>
      </c>
      <c r="AA81" s="2">
        <v>75.855000000000004</v>
      </c>
      <c r="AB81" s="31" t="s">
        <v>1837</v>
      </c>
      <c r="AC81" s="10">
        <v>3</v>
      </c>
      <c r="AD81" s="1" t="s">
        <v>1653</v>
      </c>
      <c r="AE81" s="2">
        <v>18.266999999999999</v>
      </c>
      <c r="AF81" s="41" t="s">
        <v>1838</v>
      </c>
      <c r="AG81" s="10">
        <v>5</v>
      </c>
      <c r="AH81" s="30" t="s">
        <v>1653</v>
      </c>
      <c r="AI81" s="1">
        <v>17.129000000000001</v>
      </c>
      <c r="AJ81" s="31" t="s">
        <v>1839</v>
      </c>
      <c r="AK81" s="10">
        <v>3</v>
      </c>
      <c r="AL81" s="30" t="s">
        <v>1653</v>
      </c>
      <c r="AM81" s="2">
        <v>16.18</v>
      </c>
      <c r="AN81" s="9" t="s">
        <v>1840</v>
      </c>
      <c r="AO81" s="10">
        <v>4</v>
      </c>
      <c r="AP81" s="1" t="s">
        <v>1653</v>
      </c>
      <c r="AQ81" s="2">
        <v>31.135999999999999</v>
      </c>
      <c r="AR81" s="9" t="s">
        <v>1841</v>
      </c>
      <c r="AS81" s="10">
        <v>2</v>
      </c>
      <c r="AT81" s="1" t="s">
        <v>1653</v>
      </c>
      <c r="AU81" s="2">
        <v>39.860999999999997</v>
      </c>
      <c r="AV81" s="9" t="s">
        <v>1842</v>
      </c>
      <c r="AW81" s="10">
        <v>3</v>
      </c>
      <c r="AX81" s="30" t="s">
        <v>1653</v>
      </c>
      <c r="AY81" s="2"/>
    </row>
    <row r="82" spans="1:51" ht="128" x14ac:dyDescent="0.2">
      <c r="A82" s="2">
        <v>81</v>
      </c>
      <c r="B82" s="2" t="s">
        <v>765</v>
      </c>
      <c r="C82" s="2">
        <v>7</v>
      </c>
      <c r="D82" s="2">
        <f>'Original data'!A7</f>
        <v>3</v>
      </c>
      <c r="E82" s="2" t="str">
        <f>'Original data'!S7</f>
        <v>FC</v>
      </c>
      <c r="F82" s="2" t="str">
        <f t="shared" ref="F82:F101" si="4">SUBSTITUTE(UPPER(E82),"F","")</f>
        <v>C</v>
      </c>
      <c r="G82" s="2">
        <f>'Original data'!AA7</f>
        <v>411.25700000000001</v>
      </c>
      <c r="H82" s="9" t="str">
        <f>'Original data'!AE7</f>
        <v>La pareja debe tener un usuario de ingreso al sistema. La pareja se autentica. La pareja selecciona solicitar crédito. La pareja diligencia el formulario. La pareja selecciona la opción guardar. La pareja adjunta un soporte. La pareja selecciona la opción Enviar.</v>
      </c>
      <c r="I82" s="10">
        <v>4</v>
      </c>
      <c r="J82" s="1" t="str">
        <f>'Original data'!AF7</f>
        <v>FMSG-Especificación de Casos de Uso</v>
      </c>
      <c r="K82" s="2">
        <f>'Original data'!AI7</f>
        <v>145.285</v>
      </c>
      <c r="L82" s="9" t="str">
        <f>'Original data'!AK7</f>
        <v>El analista de crédito. Revisa la información de la solicitud y contrastarla con los soportes, de forma que se pueda decidir si se envía a comité de crédito para su estudio o se devuelve a la pareja.</v>
      </c>
      <c r="M82" s="10">
        <v>5</v>
      </c>
      <c r="N82" s="30" t="str">
        <f>'Original data'!AL7</f>
        <v>FMSG-Caso de Estudio, FMSG-Especificación de Casos de Uso</v>
      </c>
      <c r="O82" s="2">
        <f>'Original data'!AO7</f>
        <v>77.236000000000004</v>
      </c>
      <c r="P82" s="9" t="str">
        <f>'Original data'!AQ7</f>
        <v>Pareja. Analista de crédito.</v>
      </c>
      <c r="Q82" s="10">
        <v>5</v>
      </c>
      <c r="R82" s="30" t="str">
        <f>'Original data'!AR7</f>
        <v>FMSG-Especificación de Casos de Uso</v>
      </c>
      <c r="S82" s="2">
        <f>'Original data'!AU7</f>
        <v>107.76600000000001</v>
      </c>
      <c r="T82" s="9" t="str">
        <f>'Original data'!AW7</f>
        <v>Falso</v>
      </c>
      <c r="U82" s="10">
        <v>5</v>
      </c>
      <c r="V82" s="1" t="str">
        <f>'Original data'!AY7</f>
        <v>FMSG-Caso de Estudio</v>
      </c>
      <c r="W82" s="2">
        <f>'Original data'!BB7</f>
        <v>355.26799999999997</v>
      </c>
      <c r="X82" s="9" t="str">
        <f>'Original data'!BD7</f>
        <v>El analista selecciona enviar a comité de crédito. El sistema envía un mensaje al área de comté de crédito. El sistema sistema retira la solicitud de la consulta de solicitudes validadas satisfactoriamente. El sistema agrega la solicitud a la consulta de solicitudes para comité de crédito.</v>
      </c>
      <c r="Y82" s="10">
        <v>2</v>
      </c>
      <c r="Z82" s="1" t="str">
        <f>'Original data'!BE7</f>
        <v>FMSG-Especificación de Casos de Uso</v>
      </c>
      <c r="AA82" s="2">
        <f>'Original data'!BH7</f>
        <v>352.84</v>
      </c>
      <c r="AB82" s="9" t="str">
        <f>'Original data'!BJ7</f>
        <v>Rechazado. Aprobado.</v>
      </c>
      <c r="AC82" s="10">
        <v>2</v>
      </c>
      <c r="AD82" s="1" t="str">
        <f>'Original data'!BK7</f>
        <v>FMSG-Caso de Estudio</v>
      </c>
      <c r="AE82" s="2">
        <f>'Original data'!BN7</f>
        <v>281.59699999999998</v>
      </c>
      <c r="AF82" s="35" t="str">
        <f>'Original data'!BP7</f>
        <v>El sistema agrega la solicitud a la consulta de solicitudes validadas satisfactoriamente o a la consulta de solicitudes con error en soporte.  Si se consulta la solicitud: El analista selecciona enviar a comité de crédito. El sistema envía un mensaje al área de comté de crédito. El sistema sistema retira la solicitud de la consulta de solicitudes validadas satisfactoriamente. El sistema agrega la solicitud a la consulta de solicitudes para comité de crédito.  Si se notifica de error. El analista selecciona una solicitud validada para notificar error en soportes. El analista selecciona notificar a pareja. El sistema envía un mensaje a la pareja. El sistema sistema retira la solicitud de la consulta de solicitudes validadas para notificar error en soportes. El sistema agrega la solicitud a la consulta de solicitudes pendientes de subsanar error en soportes.</v>
      </c>
      <c r="AG82" s="10">
        <v>1</v>
      </c>
      <c r="AH82" s="1" t="str">
        <f>'Original data'!BQ7</f>
        <v>FMSG-Especificación de Casos de Uso</v>
      </c>
      <c r="AI82" s="2">
        <f>'Original data'!BT7</f>
        <v>22.692</v>
      </c>
      <c r="AJ82" s="9" t="str">
        <f>'Original data'!BV7</f>
        <v>15 días</v>
      </c>
      <c r="AK82" s="10">
        <v>5</v>
      </c>
      <c r="AL82" s="1" t="str">
        <f>'Original data'!BX7</f>
        <v>FMSG-Caso de Estudio, FMSG-Especificación de Casos de Uso</v>
      </c>
      <c r="AM82" s="2">
        <f>'Original data'!CA7</f>
        <v>64.944999999999993</v>
      </c>
      <c r="AN82" s="9" t="str">
        <f>'Original data'!CD7</f>
        <v>Para que una solicitud sea aprobaba la fundación debe tener créditos disponibles.</v>
      </c>
      <c r="AO82" s="10">
        <v>1</v>
      </c>
      <c r="AP82" s="1" t="str">
        <f>'Original data'!CF7</f>
        <v>FMSG-Caso de Estudio, FMSG-Especificación de Casos de Uso</v>
      </c>
      <c r="AQ82" s="2">
        <f>'Original data'!CI7</f>
        <v>97.977000000000004</v>
      </c>
      <c r="AR82" s="32" t="str">
        <f>'Original data'!CK7</f>
        <v>Falso</v>
      </c>
      <c r="AS82" s="10">
        <v>5</v>
      </c>
      <c r="AT82" s="1" t="str">
        <f>'Original data'!CM7</f>
        <v>FMSG-Caso de Estudio</v>
      </c>
      <c r="AU82" s="2">
        <f>'Original data'!CP7</f>
        <v>42.947000000000003</v>
      </c>
      <c r="AV82" s="9" t="str">
        <f>'Original data'!CR7</f>
        <v>El comité de crédito,El sistema</v>
      </c>
      <c r="AW82" s="10">
        <v>2</v>
      </c>
      <c r="AX82" s="1" t="str">
        <f>'Original data'!CU7</f>
        <v>FMSG-Especificación de Casos de Uso</v>
      </c>
      <c r="AY82" s="2"/>
    </row>
    <row r="83" spans="1:51" ht="80" x14ac:dyDescent="0.2">
      <c r="A83" s="2">
        <v>82</v>
      </c>
      <c r="B83" s="2" t="s">
        <v>765</v>
      </c>
      <c r="C83" s="2">
        <v>8</v>
      </c>
      <c r="D83" s="2">
        <f>'Original data'!A15</f>
        <v>11</v>
      </c>
      <c r="E83" s="2" t="str">
        <f>'Original data'!S15</f>
        <v>FC</v>
      </c>
      <c r="F83" s="2" t="str">
        <f t="shared" si="4"/>
        <v>C</v>
      </c>
      <c r="G83" s="2">
        <f>'Original data'!AA15</f>
        <v>903.96100000000001</v>
      </c>
      <c r="H83" s="9" t="str">
        <f>'Original data'!AE15</f>
        <v>La pareja debera entrar al sistema seleccionar la opcion de pedir un credito, luego de esto diligenciar el formulario y esperar a que el sistema valide las condiciones del credito, si secumplen con las condiciones se habilitara la opcion para subir los soportes correspondientes para al final poder enviar su solicitud de credito</v>
      </c>
      <c r="I83" s="10">
        <v>5</v>
      </c>
      <c r="J83" s="1" t="str">
        <f>'Original data'!AF15</f>
        <v>Especificación de Casos de Uso</v>
      </c>
      <c r="K83" s="2">
        <f>'Original data'!AI15</f>
        <v>157.58500000000001</v>
      </c>
      <c r="L83" s="9" t="str">
        <f>'Original data'!AK15</f>
        <v>el analista de crédito validad si existen errores en los soportes enviados y de ser asi envia una notificacion a la pareja con los errores encontrados</v>
      </c>
      <c r="M83" s="10">
        <v>5</v>
      </c>
      <c r="N83" s="30" t="str">
        <f>'Original data'!AL15</f>
        <v>Especificación de Casos de Uso</v>
      </c>
      <c r="O83" s="2">
        <f>'Original data'!AO15</f>
        <v>82.986999999999995</v>
      </c>
      <c r="P83" s="9" t="str">
        <f>'Original data'!AQ15</f>
        <v>Parejas las cuales quieran adquirir vivienda propia atravez de un credito ofertado por la fundacion</v>
      </c>
      <c r="Q83" s="10">
        <v>2</v>
      </c>
      <c r="R83" s="30" t="str">
        <f>'Original data'!AR15</f>
        <v>Caso de Estudio</v>
      </c>
      <c r="S83" s="2">
        <f>'Original data'!AU15</f>
        <v>133.023</v>
      </c>
      <c r="T83" s="9" t="str">
        <f>'Original data'!AW15</f>
        <v>Falso</v>
      </c>
      <c r="U83" s="10">
        <v>5</v>
      </c>
      <c r="V83" s="1" t="str">
        <f>'Original data'!AY15</f>
        <v>Especificación de Casos de Uso y Caso de Estudio</v>
      </c>
      <c r="W83" s="2">
        <f>'Original data'!BB15</f>
        <v>186.102</v>
      </c>
      <c r="X83" s="9" t="str">
        <f>'Original data'!BD15</f>
        <v>luego de que se envia al comite la solicitud este puede negarla o aceptarla, en cualquier caso se registra en el sistema el resultado y se notifica a la pareja, ademas si fue aprobado se le informan las instrucciones de legaliacion y el sistema actualiza los fondos disponibles</v>
      </c>
      <c r="Y83" s="10">
        <v>5</v>
      </c>
      <c r="Z83" s="1" t="str">
        <f>'Original data'!BE15</f>
        <v>Especificación de Casos de Uso</v>
      </c>
      <c r="AA83" s="2">
        <f>'Original data'!BH15</f>
        <v>140.59399999999999</v>
      </c>
      <c r="AB83" s="9" t="str">
        <f>'Original data'!BJ15</f>
        <v>1) Anulacion debido a que se vencio el plazo de 15 dias para corregir los errores en los soportes  2) Negacion del credito por parte del comite 3) Aprobacion del credito por parte del comite</v>
      </c>
      <c r="AC83" s="10">
        <v>4</v>
      </c>
      <c r="AD83" s="1" t="str">
        <f>'Original data'!BK15</f>
        <v>Caso de Estudio</v>
      </c>
      <c r="AE83" s="2">
        <f>'Original data'!BN15</f>
        <v>95.543000000000006</v>
      </c>
      <c r="AF83" s="35" t="str">
        <f>'Original data'!BP15</f>
        <v>Luego de que se evalua la solicitud se registra en el sistema la respuesta y se le notifica a la pareja el resultado</v>
      </c>
      <c r="AG83" s="10">
        <v>5</v>
      </c>
      <c r="AH83" s="1" t="str">
        <f>'Original data'!BQ15</f>
        <v>Caso de Estudio</v>
      </c>
      <c r="AI83" s="2">
        <f>'Original data'!BT15</f>
        <v>15.108000000000001</v>
      </c>
      <c r="AJ83" s="9" t="str">
        <f>'Original data'!BV15</f>
        <v>15 días</v>
      </c>
      <c r="AK83" s="10">
        <v>5</v>
      </c>
      <c r="AL83" s="1" t="str">
        <f>'Original data'!BX15</f>
        <v>Caso de Estudio y Especificación de Casos de Uso</v>
      </c>
      <c r="AM83" s="2">
        <f>'Original data'!CA15</f>
        <v>46.841999999999999</v>
      </c>
      <c r="AN83" s="9" t="str">
        <f>'Original data'!CD15</f>
        <v>Ya que al aaprobar una solicutud de credito el sistema debe actualizar los fondos disponibles de la fundacion</v>
      </c>
      <c r="AO83" s="10">
        <v>5</v>
      </c>
      <c r="AP83" s="1" t="str">
        <f>'Original data'!CF15</f>
        <v>Especificación de Casos de Uso</v>
      </c>
      <c r="AQ83" s="2">
        <f>'Original data'!CI15</f>
        <v>62.878999999999998</v>
      </c>
      <c r="AR83" s="32" t="str">
        <f>'Original data'!CK15</f>
        <v>Falso</v>
      </c>
      <c r="AS83" s="10">
        <v>5</v>
      </c>
      <c r="AT83" s="1" t="str">
        <f>'Original data'!CM15</f>
        <v>Especificación de Casos de Uso</v>
      </c>
      <c r="AU83" s="2">
        <f>'Original data'!CP15</f>
        <v>109.45099999999999</v>
      </c>
      <c r="AV83" s="9" t="str">
        <f>'Original data'!CR15</f>
        <v>El comité de crédito,El sistema</v>
      </c>
      <c r="AW83" s="10">
        <v>2</v>
      </c>
      <c r="AX83" s="1" t="str">
        <f>'Original data'!CU15</f>
        <v>Especificación de Casos de Uso y Caso de Estudio</v>
      </c>
      <c r="AY83" s="2"/>
    </row>
    <row r="84" spans="1:51" ht="48" x14ac:dyDescent="0.2">
      <c r="A84" s="2">
        <v>83</v>
      </c>
      <c r="B84" s="2" t="s">
        <v>766</v>
      </c>
      <c r="C84" s="2">
        <v>7</v>
      </c>
      <c r="D84" s="2">
        <v>5</v>
      </c>
      <c r="E84" s="2" t="s">
        <v>327</v>
      </c>
      <c r="F84" s="2" t="str">
        <f t="shared" si="4"/>
        <v>C</v>
      </c>
      <c r="G84" s="2">
        <v>228.108</v>
      </c>
      <c r="H84" s="9" t="s">
        <v>685</v>
      </c>
      <c r="I84" s="10">
        <v>5</v>
      </c>
      <c r="J84" s="1" t="s">
        <v>694</v>
      </c>
      <c r="K84" s="2">
        <v>41.174999999999997</v>
      </c>
      <c r="L84" s="9" t="s">
        <v>692</v>
      </c>
      <c r="M84" s="10">
        <v>5</v>
      </c>
      <c r="N84" s="30" t="s">
        <v>741</v>
      </c>
      <c r="O84" s="2">
        <v>60.277000000000001</v>
      </c>
      <c r="P84" s="9" t="s">
        <v>742</v>
      </c>
      <c r="Q84" s="10">
        <v>5</v>
      </c>
      <c r="R84" s="30" t="s">
        <v>302</v>
      </c>
      <c r="S84" s="1">
        <v>67.905000000000001</v>
      </c>
      <c r="T84" s="31" t="s">
        <v>315</v>
      </c>
      <c r="U84" s="10">
        <v>1</v>
      </c>
      <c r="V84" s="30" t="s">
        <v>291</v>
      </c>
      <c r="W84" s="1">
        <v>123.48099999999999</v>
      </c>
      <c r="X84" s="9" t="s">
        <v>743</v>
      </c>
      <c r="Y84" s="10">
        <v>1</v>
      </c>
      <c r="Z84" s="2" t="s">
        <v>744</v>
      </c>
      <c r="AA84" s="2">
        <v>72.753</v>
      </c>
      <c r="AB84" s="32" t="s">
        <v>745</v>
      </c>
      <c r="AC84" s="10">
        <v>3</v>
      </c>
      <c r="AD84" s="1" t="s">
        <v>746</v>
      </c>
      <c r="AE84" s="2">
        <v>100.08499999999999</v>
      </c>
      <c r="AF84" s="35" t="s">
        <v>747</v>
      </c>
      <c r="AG84" s="10">
        <v>1</v>
      </c>
      <c r="AH84" s="30" t="s">
        <v>744</v>
      </c>
      <c r="AI84" s="1">
        <v>10.481999999999999</v>
      </c>
      <c r="AJ84" s="32" t="s">
        <v>319</v>
      </c>
      <c r="AK84" s="10">
        <v>5</v>
      </c>
      <c r="AL84" s="30" t="s">
        <v>744</v>
      </c>
      <c r="AM84" s="2">
        <v>50.15</v>
      </c>
      <c r="AN84" s="9" t="s">
        <v>748</v>
      </c>
      <c r="AO84" s="10">
        <v>1</v>
      </c>
      <c r="AP84" s="1" t="s">
        <v>749</v>
      </c>
      <c r="AQ84" s="2">
        <v>17.076000000000001</v>
      </c>
      <c r="AR84" s="32" t="s">
        <v>315</v>
      </c>
      <c r="AS84" s="10">
        <v>1</v>
      </c>
      <c r="AT84" s="1" t="s">
        <v>744</v>
      </c>
      <c r="AU84" s="2">
        <v>50.466999999999999</v>
      </c>
      <c r="AV84" s="9" t="s">
        <v>729</v>
      </c>
      <c r="AW84" s="10">
        <v>1</v>
      </c>
      <c r="AX84" s="30" t="s">
        <v>750</v>
      </c>
      <c r="AY84" s="2"/>
    </row>
    <row r="85" spans="1:51" ht="64" x14ac:dyDescent="0.2">
      <c r="A85" s="2">
        <v>84</v>
      </c>
      <c r="B85" s="2" t="s">
        <v>766</v>
      </c>
      <c r="C85" s="2">
        <v>8</v>
      </c>
      <c r="D85" s="2">
        <v>6</v>
      </c>
      <c r="E85" s="2" t="s">
        <v>327</v>
      </c>
      <c r="F85" s="2" t="str">
        <f t="shared" si="4"/>
        <v>C</v>
      </c>
      <c r="G85" s="2">
        <v>433.76600000000002</v>
      </c>
      <c r="H85" s="9" t="s">
        <v>686</v>
      </c>
      <c r="I85" s="10">
        <v>2</v>
      </c>
      <c r="J85" s="1" t="s">
        <v>695</v>
      </c>
      <c r="K85" s="2">
        <v>144.03</v>
      </c>
      <c r="L85" s="9" t="s">
        <v>696</v>
      </c>
      <c r="M85" s="10">
        <v>5</v>
      </c>
      <c r="N85" s="30" t="s">
        <v>751</v>
      </c>
      <c r="O85" s="2">
        <v>72.697999999999993</v>
      </c>
      <c r="P85" s="9" t="s">
        <v>752</v>
      </c>
      <c r="Q85" s="10">
        <v>5</v>
      </c>
      <c r="R85" s="30" t="s">
        <v>751</v>
      </c>
      <c r="S85" s="1">
        <v>126.664</v>
      </c>
      <c r="T85" s="31" t="s">
        <v>334</v>
      </c>
      <c r="U85" s="10">
        <v>5</v>
      </c>
      <c r="V85" s="30" t="s">
        <v>335</v>
      </c>
      <c r="W85" s="1">
        <v>91.754999999999995</v>
      </c>
      <c r="X85" s="9" t="s">
        <v>753</v>
      </c>
      <c r="Y85" s="10">
        <v>4</v>
      </c>
      <c r="Z85" s="2" t="s">
        <v>754</v>
      </c>
      <c r="AA85" s="2">
        <v>73.078999999999994</v>
      </c>
      <c r="AB85" s="32" t="s">
        <v>755</v>
      </c>
      <c r="AC85" s="10">
        <v>3</v>
      </c>
      <c r="AD85" s="1" t="s">
        <v>335</v>
      </c>
      <c r="AE85" s="2">
        <v>99.494</v>
      </c>
      <c r="AF85" s="35" t="s">
        <v>756</v>
      </c>
      <c r="AG85" s="10">
        <v>2</v>
      </c>
      <c r="AH85" s="30" t="s">
        <v>751</v>
      </c>
      <c r="AI85" s="1">
        <v>18.02</v>
      </c>
      <c r="AJ85" s="32" t="s">
        <v>319</v>
      </c>
      <c r="AK85" s="10">
        <v>5</v>
      </c>
      <c r="AL85" s="30" t="s">
        <v>335</v>
      </c>
      <c r="AM85" s="2">
        <v>61.052</v>
      </c>
      <c r="AN85" s="9" t="s">
        <v>757</v>
      </c>
      <c r="AO85" s="10">
        <v>1</v>
      </c>
      <c r="AP85" s="1" t="s">
        <v>335</v>
      </c>
      <c r="AQ85" s="2">
        <v>38.274000000000001</v>
      </c>
      <c r="AR85" s="32" t="s">
        <v>334</v>
      </c>
      <c r="AS85" s="10">
        <v>5</v>
      </c>
      <c r="AT85" s="1" t="s">
        <v>335</v>
      </c>
      <c r="AU85" s="2">
        <v>65.045000000000002</v>
      </c>
      <c r="AV85" s="9" t="s">
        <v>758</v>
      </c>
      <c r="AW85" s="10">
        <v>1</v>
      </c>
      <c r="AX85" s="30" t="s">
        <v>751</v>
      </c>
      <c r="AY85" s="2"/>
    </row>
    <row r="86" spans="1:51" ht="48" x14ac:dyDescent="0.2">
      <c r="A86" s="2">
        <v>85</v>
      </c>
      <c r="B86" s="2" t="s">
        <v>766</v>
      </c>
      <c r="C86" s="2">
        <v>9</v>
      </c>
      <c r="D86" s="2">
        <v>7</v>
      </c>
      <c r="E86" s="2" t="s">
        <v>327</v>
      </c>
      <c r="F86" s="2" t="str">
        <f t="shared" si="4"/>
        <v>C</v>
      </c>
      <c r="G86" s="2">
        <v>106.139</v>
      </c>
      <c r="H86" s="9" t="s">
        <v>687</v>
      </c>
      <c r="I86" s="10">
        <v>5</v>
      </c>
      <c r="J86" s="1" t="s">
        <v>697</v>
      </c>
      <c r="K86" s="2">
        <v>53.353999999999999</v>
      </c>
      <c r="L86" s="9" t="s">
        <v>698</v>
      </c>
      <c r="M86" s="10">
        <v>5</v>
      </c>
      <c r="N86" s="30" t="s">
        <v>697</v>
      </c>
      <c r="O86" s="2">
        <v>117.20399999999999</v>
      </c>
      <c r="P86" s="9" t="s">
        <v>759</v>
      </c>
      <c r="Q86" s="10">
        <v>5</v>
      </c>
      <c r="R86" s="30" t="s">
        <v>760</v>
      </c>
      <c r="S86" s="1">
        <v>20.931999999999999</v>
      </c>
      <c r="T86" s="31" t="s">
        <v>315</v>
      </c>
      <c r="U86" s="10">
        <v>1</v>
      </c>
      <c r="V86" s="30" t="s">
        <v>760</v>
      </c>
      <c r="W86" s="1">
        <v>116.77</v>
      </c>
      <c r="X86" s="9" t="s">
        <v>761</v>
      </c>
      <c r="Y86" s="10">
        <v>3</v>
      </c>
      <c r="Z86" s="2" t="s">
        <v>760</v>
      </c>
      <c r="AA86" s="2">
        <v>94.225999999999999</v>
      </c>
      <c r="AB86" s="32" t="s">
        <v>762</v>
      </c>
      <c r="AC86" s="10">
        <v>4</v>
      </c>
      <c r="AD86" s="1" t="s">
        <v>760</v>
      </c>
      <c r="AE86" s="2">
        <v>469.32299999999998</v>
      </c>
      <c r="AF86" s="35" t="s">
        <v>763</v>
      </c>
      <c r="AG86" s="10">
        <v>3</v>
      </c>
      <c r="AH86" s="30" t="s">
        <v>372</v>
      </c>
      <c r="AI86" s="1">
        <v>42.42</v>
      </c>
      <c r="AJ86" s="32" t="s">
        <v>319</v>
      </c>
      <c r="AK86" s="10">
        <v>5</v>
      </c>
      <c r="AL86" s="30" t="s">
        <v>335</v>
      </c>
      <c r="AM86" s="2">
        <v>92.6</v>
      </c>
      <c r="AN86" s="9" t="s">
        <v>764</v>
      </c>
      <c r="AO86" s="10">
        <v>1</v>
      </c>
      <c r="AP86" s="1" t="s">
        <v>335</v>
      </c>
      <c r="AQ86" s="2">
        <v>20.414000000000001</v>
      </c>
      <c r="AR86" s="32" t="s">
        <v>315</v>
      </c>
      <c r="AS86" s="10">
        <v>1</v>
      </c>
      <c r="AT86" s="1" t="s">
        <v>335</v>
      </c>
      <c r="AU86" s="2">
        <v>55.613999999999997</v>
      </c>
      <c r="AV86" s="9" t="s">
        <v>551</v>
      </c>
      <c r="AW86" s="10">
        <v>5</v>
      </c>
      <c r="AX86" s="30" t="s">
        <v>335</v>
      </c>
      <c r="AY86" s="2"/>
    </row>
    <row r="87" spans="1:51" ht="97.5" customHeight="1" x14ac:dyDescent="0.2">
      <c r="A87" s="2">
        <v>86</v>
      </c>
      <c r="B87" s="2" t="s">
        <v>973</v>
      </c>
      <c r="C87" s="2">
        <v>7</v>
      </c>
      <c r="D87" s="2">
        <v>3</v>
      </c>
      <c r="E87" s="2" t="s">
        <v>327</v>
      </c>
      <c r="F87" s="2" t="str">
        <f t="shared" si="4"/>
        <v>C</v>
      </c>
      <c r="G87" s="2">
        <v>237.00899999999999</v>
      </c>
      <c r="H87" s="9" t="s">
        <v>940</v>
      </c>
      <c r="I87" s="10">
        <v>5</v>
      </c>
      <c r="J87" s="1" t="s">
        <v>941</v>
      </c>
      <c r="K87" s="2">
        <v>50.527999999999999</v>
      </c>
      <c r="L87" s="9" t="s">
        <v>942</v>
      </c>
      <c r="M87" s="10">
        <v>5</v>
      </c>
      <c r="N87" s="30" t="s">
        <v>943</v>
      </c>
      <c r="O87" s="2">
        <v>89.804000000000002</v>
      </c>
      <c r="P87" s="9" t="s">
        <v>944</v>
      </c>
      <c r="Q87" s="10">
        <v>5</v>
      </c>
      <c r="R87" s="30" t="s">
        <v>941</v>
      </c>
      <c r="S87" s="1">
        <v>88.716999999999999</v>
      </c>
      <c r="T87" s="31" t="b">
        <v>1</v>
      </c>
      <c r="U87" s="10">
        <v>1</v>
      </c>
      <c r="V87" s="30" t="s">
        <v>744</v>
      </c>
      <c r="W87" s="1">
        <v>193.27699999999999</v>
      </c>
      <c r="X87" s="9" t="s">
        <v>945</v>
      </c>
      <c r="Y87" s="10">
        <v>3</v>
      </c>
      <c r="Z87" s="30" t="s">
        <v>744</v>
      </c>
      <c r="AA87" s="2">
        <v>38.661999999999999</v>
      </c>
      <c r="AB87" s="31" t="s">
        <v>946</v>
      </c>
      <c r="AC87" s="10">
        <v>2</v>
      </c>
      <c r="AD87" s="1" t="s">
        <v>744</v>
      </c>
      <c r="AE87" s="2">
        <v>66.504999999999995</v>
      </c>
      <c r="AF87" s="35" t="s">
        <v>947</v>
      </c>
      <c r="AG87" s="10">
        <v>3</v>
      </c>
      <c r="AH87" s="30" t="s">
        <v>744</v>
      </c>
      <c r="AI87" s="1">
        <v>26.093</v>
      </c>
      <c r="AJ87" s="31" t="s">
        <v>319</v>
      </c>
      <c r="AK87" s="10">
        <v>5</v>
      </c>
      <c r="AL87" s="30" t="s">
        <v>744</v>
      </c>
      <c r="AM87" s="2">
        <v>45.798000000000002</v>
      </c>
      <c r="AN87" s="9" t="s">
        <v>970</v>
      </c>
      <c r="AO87" s="10">
        <v>5</v>
      </c>
      <c r="AP87" s="1" t="s">
        <v>744</v>
      </c>
      <c r="AQ87" s="2">
        <v>57.777000000000001</v>
      </c>
      <c r="AR87" s="9" t="b">
        <v>0</v>
      </c>
      <c r="AS87" s="10">
        <v>5</v>
      </c>
      <c r="AT87" s="1" t="s">
        <v>744</v>
      </c>
      <c r="AU87" s="2">
        <v>70.653999999999996</v>
      </c>
      <c r="AV87" s="9" t="s">
        <v>551</v>
      </c>
      <c r="AW87" s="10">
        <v>5</v>
      </c>
      <c r="AX87" s="30" t="s">
        <v>948</v>
      </c>
      <c r="AY87" s="2"/>
    </row>
    <row r="88" spans="1:51" ht="64" x14ac:dyDescent="0.2">
      <c r="A88" s="2">
        <v>87</v>
      </c>
      <c r="B88" s="2" t="s">
        <v>973</v>
      </c>
      <c r="C88" s="2">
        <v>8</v>
      </c>
      <c r="D88" s="2">
        <v>4</v>
      </c>
      <c r="E88" s="2" t="s">
        <v>327</v>
      </c>
      <c r="F88" s="2" t="str">
        <f t="shared" si="4"/>
        <v>C</v>
      </c>
      <c r="G88" s="2">
        <v>378.976</v>
      </c>
      <c r="H88" s="9" t="s">
        <v>949</v>
      </c>
      <c r="I88" s="10">
        <v>5</v>
      </c>
      <c r="J88" s="1" t="s">
        <v>950</v>
      </c>
      <c r="K88" s="2">
        <v>193.63900000000001</v>
      </c>
      <c r="L88" s="9" t="s">
        <v>951</v>
      </c>
      <c r="M88" s="10">
        <v>5</v>
      </c>
      <c r="N88" s="30" t="s">
        <v>302</v>
      </c>
      <c r="O88" s="2">
        <v>75.98</v>
      </c>
      <c r="P88" s="9" t="s">
        <v>730</v>
      </c>
      <c r="Q88" s="10">
        <v>5</v>
      </c>
      <c r="R88" s="30" t="s">
        <v>302</v>
      </c>
      <c r="S88" s="1">
        <v>255.75</v>
      </c>
      <c r="T88" s="31" t="b">
        <v>0</v>
      </c>
      <c r="U88" s="10">
        <v>5</v>
      </c>
      <c r="V88" s="30" t="s">
        <v>374</v>
      </c>
      <c r="W88" s="1">
        <v>171.56</v>
      </c>
      <c r="X88" s="9" t="s">
        <v>952</v>
      </c>
      <c r="Y88" s="10">
        <v>1</v>
      </c>
      <c r="Z88" s="30" t="s">
        <v>291</v>
      </c>
      <c r="AA88" s="2">
        <v>67.269000000000005</v>
      </c>
      <c r="AB88" s="31" t="s">
        <v>953</v>
      </c>
      <c r="AC88" s="10">
        <v>3</v>
      </c>
      <c r="AD88" s="1" t="s">
        <v>291</v>
      </c>
      <c r="AE88" s="2">
        <v>121.902</v>
      </c>
      <c r="AF88" s="35" t="s">
        <v>954</v>
      </c>
      <c r="AG88" s="10">
        <v>1</v>
      </c>
      <c r="AH88" s="30" t="s">
        <v>291</v>
      </c>
      <c r="AI88" s="1">
        <v>25.640999999999998</v>
      </c>
      <c r="AJ88" s="31" t="s">
        <v>319</v>
      </c>
      <c r="AK88" s="10">
        <v>5</v>
      </c>
      <c r="AL88" s="30" t="s">
        <v>744</v>
      </c>
      <c r="AM88" s="2">
        <v>89.215999999999994</v>
      </c>
      <c r="AN88" s="9" t="s">
        <v>971</v>
      </c>
      <c r="AO88" s="10">
        <v>2</v>
      </c>
      <c r="AP88" s="1" t="s">
        <v>291</v>
      </c>
      <c r="AQ88" s="2">
        <v>40.36</v>
      </c>
      <c r="AR88" s="9" t="b">
        <v>1</v>
      </c>
      <c r="AS88" s="10">
        <v>1</v>
      </c>
      <c r="AT88" s="1" t="s">
        <v>291</v>
      </c>
      <c r="AU88" s="2">
        <v>33.6</v>
      </c>
      <c r="AV88" s="9" t="s">
        <v>541</v>
      </c>
      <c r="AW88" s="10">
        <v>1</v>
      </c>
      <c r="AX88" s="30" t="s">
        <v>291</v>
      </c>
      <c r="AY88" s="2"/>
    </row>
    <row r="89" spans="1:51" ht="160" x14ac:dyDescent="0.2">
      <c r="A89" s="2">
        <v>88</v>
      </c>
      <c r="B89" s="2" t="s">
        <v>973</v>
      </c>
      <c r="C89" s="2">
        <v>9</v>
      </c>
      <c r="D89" s="2">
        <v>9</v>
      </c>
      <c r="E89" s="2" t="s">
        <v>327</v>
      </c>
      <c r="F89" s="2" t="str">
        <f t="shared" si="4"/>
        <v>C</v>
      </c>
      <c r="G89" s="2">
        <v>527.27700000000004</v>
      </c>
      <c r="H89" s="9" t="s">
        <v>955</v>
      </c>
      <c r="I89" s="10">
        <v>2</v>
      </c>
      <c r="J89" s="1" t="s">
        <v>956</v>
      </c>
      <c r="K89" s="2">
        <v>75.661000000000001</v>
      </c>
      <c r="L89" s="9" t="s">
        <v>957</v>
      </c>
      <c r="M89" s="10">
        <v>1</v>
      </c>
      <c r="N89" s="30" t="s">
        <v>957</v>
      </c>
      <c r="O89" s="2">
        <v>235.67400000000001</v>
      </c>
      <c r="P89" s="9" t="s">
        <v>958</v>
      </c>
      <c r="Q89" s="10">
        <v>5</v>
      </c>
      <c r="R89" s="30" t="s">
        <v>746</v>
      </c>
      <c r="S89" s="1">
        <v>83.811000000000007</v>
      </c>
      <c r="T89" s="31" t="b">
        <v>0</v>
      </c>
      <c r="U89" s="10">
        <v>5</v>
      </c>
      <c r="V89" s="30" t="s">
        <v>959</v>
      </c>
      <c r="W89" s="1">
        <v>67.334000000000003</v>
      </c>
      <c r="X89" s="9" t="s">
        <v>960</v>
      </c>
      <c r="Y89" s="10">
        <v>1</v>
      </c>
      <c r="Z89" s="30" t="s">
        <v>961</v>
      </c>
      <c r="AA89" s="2">
        <v>145.14500000000001</v>
      </c>
      <c r="AB89" s="31" t="s">
        <v>962</v>
      </c>
      <c r="AC89" s="10">
        <v>2</v>
      </c>
      <c r="AD89" s="1" t="s">
        <v>963</v>
      </c>
      <c r="AE89" s="2">
        <v>36.981999999999999</v>
      </c>
      <c r="AF89" s="35" t="s">
        <v>964</v>
      </c>
      <c r="AG89" s="10">
        <v>1</v>
      </c>
      <c r="AH89" s="30" t="s">
        <v>965</v>
      </c>
      <c r="AI89" s="1">
        <v>17.899999999999999</v>
      </c>
      <c r="AJ89" s="31" t="s">
        <v>319</v>
      </c>
      <c r="AK89" s="10">
        <v>5</v>
      </c>
      <c r="AL89" s="30" t="s">
        <v>963</v>
      </c>
      <c r="AM89" s="2">
        <v>30.943000000000001</v>
      </c>
      <c r="AN89" s="9" t="s">
        <v>972</v>
      </c>
      <c r="AO89" s="10">
        <v>2</v>
      </c>
      <c r="AP89" s="1" t="s">
        <v>963</v>
      </c>
      <c r="AQ89" s="2">
        <v>45.14</v>
      </c>
      <c r="AR89" s="9" t="b">
        <v>0</v>
      </c>
      <c r="AS89" s="10">
        <v>5</v>
      </c>
      <c r="AT89" s="1" t="s">
        <v>963</v>
      </c>
      <c r="AU89" s="2">
        <v>23.908000000000001</v>
      </c>
      <c r="AV89" s="9" t="s">
        <v>758</v>
      </c>
      <c r="AW89" s="10">
        <v>3</v>
      </c>
      <c r="AX89" s="30" t="s">
        <v>963</v>
      </c>
      <c r="AY89" s="2"/>
    </row>
    <row r="90" spans="1:51" ht="96" x14ac:dyDescent="0.2">
      <c r="A90" s="2">
        <v>89</v>
      </c>
      <c r="B90" s="2" t="s">
        <v>1269</v>
      </c>
      <c r="C90" s="2">
        <v>7</v>
      </c>
      <c r="D90" s="2">
        <v>1</v>
      </c>
      <c r="E90" s="2" t="s">
        <v>327</v>
      </c>
      <c r="F90" s="2" t="str">
        <f t="shared" si="4"/>
        <v>C</v>
      </c>
      <c r="G90" s="2">
        <v>702.70399999999995</v>
      </c>
      <c r="H90" s="9" t="s">
        <v>1064</v>
      </c>
      <c r="I90" s="10">
        <v>1</v>
      </c>
      <c r="J90" s="1" t="s">
        <v>1075</v>
      </c>
      <c r="K90" s="2">
        <v>272.36700000000002</v>
      </c>
      <c r="L90" s="9" t="s">
        <v>1076</v>
      </c>
      <c r="M90" s="10">
        <v>5</v>
      </c>
      <c r="N90" s="30" t="s">
        <v>1085</v>
      </c>
      <c r="O90" s="2">
        <v>229.00200000000001</v>
      </c>
      <c r="P90" s="9" t="s">
        <v>1086</v>
      </c>
      <c r="Q90" s="10">
        <v>2</v>
      </c>
      <c r="R90" s="30" t="s">
        <v>1094</v>
      </c>
      <c r="S90" s="1">
        <v>115.90900000000001</v>
      </c>
      <c r="T90" s="31" t="b">
        <v>1</v>
      </c>
      <c r="U90" s="10">
        <v>1</v>
      </c>
      <c r="V90" s="30" t="s">
        <v>302</v>
      </c>
      <c r="W90" s="1">
        <v>358.56900000000002</v>
      </c>
      <c r="X90" s="9" t="s">
        <v>1104</v>
      </c>
      <c r="Y90" s="10">
        <v>5</v>
      </c>
      <c r="Z90" s="30" t="s">
        <v>741</v>
      </c>
      <c r="AA90" s="2">
        <v>177.477</v>
      </c>
      <c r="AB90" s="31" t="s">
        <v>1117</v>
      </c>
      <c r="AC90" s="10">
        <v>3</v>
      </c>
      <c r="AD90" s="1" t="s">
        <v>302</v>
      </c>
      <c r="AE90" s="2">
        <v>201.59</v>
      </c>
      <c r="AF90" s="35" t="s">
        <v>1129</v>
      </c>
      <c r="AG90" s="10">
        <v>3</v>
      </c>
      <c r="AH90" s="30" t="s">
        <v>291</v>
      </c>
      <c r="AI90" s="1">
        <v>70.344999999999999</v>
      </c>
      <c r="AJ90" s="31" t="s">
        <v>319</v>
      </c>
      <c r="AK90" s="10">
        <v>5</v>
      </c>
      <c r="AL90" s="30" t="s">
        <v>291</v>
      </c>
      <c r="AM90" s="2">
        <v>125.682</v>
      </c>
      <c r="AN90" s="9" t="s">
        <v>1144</v>
      </c>
      <c r="AO90" s="10">
        <v>1</v>
      </c>
      <c r="AP90" s="1" t="s">
        <v>291</v>
      </c>
      <c r="AQ90" s="2">
        <v>87.706999999999994</v>
      </c>
      <c r="AR90" s="9" t="b">
        <v>0</v>
      </c>
      <c r="AS90" s="10">
        <v>5</v>
      </c>
      <c r="AT90" s="1" t="s">
        <v>302</v>
      </c>
      <c r="AU90" s="2">
        <v>82.27</v>
      </c>
      <c r="AV90" s="9" t="s">
        <v>452</v>
      </c>
      <c r="AW90" s="10">
        <v>1</v>
      </c>
      <c r="AX90" s="4" t="s">
        <v>1154</v>
      </c>
      <c r="AY90" s="2"/>
    </row>
    <row r="91" spans="1:51" ht="64" x14ac:dyDescent="0.2">
      <c r="A91" s="2">
        <v>90</v>
      </c>
      <c r="B91" s="2" t="s">
        <v>1269</v>
      </c>
      <c r="C91" s="2">
        <v>8</v>
      </c>
      <c r="D91" s="2">
        <v>5</v>
      </c>
      <c r="E91" s="2" t="s">
        <v>327</v>
      </c>
      <c r="F91" s="2" t="str">
        <f t="shared" si="4"/>
        <v>C</v>
      </c>
      <c r="G91" s="2">
        <v>205.13399999999999</v>
      </c>
      <c r="H91" s="9" t="s">
        <v>1065</v>
      </c>
      <c r="I91" s="10">
        <v>5</v>
      </c>
      <c r="J91" s="1" t="s">
        <v>1077</v>
      </c>
      <c r="K91" s="2">
        <v>101.16200000000001</v>
      </c>
      <c r="L91" s="9" t="s">
        <v>692</v>
      </c>
      <c r="M91" s="10">
        <v>5</v>
      </c>
      <c r="N91" s="30" t="s">
        <v>1077</v>
      </c>
      <c r="O91" s="2">
        <v>120.43300000000001</v>
      </c>
      <c r="P91" s="9" t="s">
        <v>1087</v>
      </c>
      <c r="Q91" s="10">
        <v>3</v>
      </c>
      <c r="R91" s="30" t="s">
        <v>1077</v>
      </c>
      <c r="S91" s="1">
        <v>76.611999999999995</v>
      </c>
      <c r="T91" s="31" t="b">
        <v>0</v>
      </c>
      <c r="U91" s="10">
        <v>5</v>
      </c>
      <c r="V91" s="30" t="s">
        <v>335</v>
      </c>
      <c r="W91" s="1">
        <v>163.96</v>
      </c>
      <c r="X91" s="9" t="s">
        <v>1105</v>
      </c>
      <c r="Y91" s="10">
        <v>2</v>
      </c>
      <c r="Z91" s="30" t="s">
        <v>330</v>
      </c>
      <c r="AA91" s="2">
        <v>74.658000000000001</v>
      </c>
      <c r="AB91" s="31" t="s">
        <v>1118</v>
      </c>
      <c r="AC91" s="10">
        <v>3</v>
      </c>
      <c r="AD91" s="1" t="s">
        <v>1130</v>
      </c>
      <c r="AE91" s="2">
        <v>100.812</v>
      </c>
      <c r="AF91" s="35" t="s">
        <v>1131</v>
      </c>
      <c r="AG91" s="10">
        <v>5</v>
      </c>
      <c r="AH91" s="30" t="s">
        <v>751</v>
      </c>
      <c r="AI91" s="1">
        <v>12.949</v>
      </c>
      <c r="AJ91" s="31" t="s">
        <v>319</v>
      </c>
      <c r="AK91" s="10">
        <v>5</v>
      </c>
      <c r="AL91" s="30" t="s">
        <v>1145</v>
      </c>
      <c r="AM91" s="2">
        <v>67.495999999999995</v>
      </c>
      <c r="AN91" s="9" t="s">
        <v>1146</v>
      </c>
      <c r="AO91" s="10">
        <v>2</v>
      </c>
      <c r="AP91" s="1" t="s">
        <v>335</v>
      </c>
      <c r="AQ91" s="2">
        <v>38.645000000000003</v>
      </c>
      <c r="AR91" s="9" t="b">
        <v>1</v>
      </c>
      <c r="AS91" s="10">
        <v>1</v>
      </c>
      <c r="AT91" s="1" t="s">
        <v>335</v>
      </c>
      <c r="AU91" s="2">
        <v>147.17500000000001</v>
      </c>
      <c r="AV91" s="9" t="s">
        <v>551</v>
      </c>
      <c r="AW91" s="10">
        <v>5</v>
      </c>
      <c r="AX91" s="4" t="s">
        <v>751</v>
      </c>
      <c r="AY91" s="2"/>
    </row>
    <row r="92" spans="1:51" ht="192" x14ac:dyDescent="0.2">
      <c r="A92" s="2">
        <v>91</v>
      </c>
      <c r="B92" s="2" t="s">
        <v>1269</v>
      </c>
      <c r="C92" s="2">
        <v>9</v>
      </c>
      <c r="D92" s="2">
        <v>8</v>
      </c>
      <c r="E92" s="2" t="s">
        <v>327</v>
      </c>
      <c r="F92" s="2" t="str">
        <f t="shared" si="4"/>
        <v>C</v>
      </c>
      <c r="G92" s="2">
        <v>559.91899999999998</v>
      </c>
      <c r="H92" s="9" t="s">
        <v>1066</v>
      </c>
      <c r="I92" s="10">
        <v>1</v>
      </c>
      <c r="J92" s="1" t="s">
        <v>1077</v>
      </c>
      <c r="K92" s="2">
        <v>168.035</v>
      </c>
      <c r="L92" s="9" t="s">
        <v>458</v>
      </c>
      <c r="M92" s="10">
        <v>5</v>
      </c>
      <c r="N92" s="30" t="s">
        <v>1088</v>
      </c>
      <c r="O92" s="2">
        <v>116.702</v>
      </c>
      <c r="P92" s="9" t="s">
        <v>1089</v>
      </c>
      <c r="Q92" s="10">
        <v>3</v>
      </c>
      <c r="R92" s="30" t="s">
        <v>1077</v>
      </c>
      <c r="S92" s="1">
        <v>541.08100000000002</v>
      </c>
      <c r="T92" s="31" t="b">
        <v>0</v>
      </c>
      <c r="U92" s="10">
        <v>5</v>
      </c>
      <c r="V92" s="30" t="s">
        <v>1106</v>
      </c>
      <c r="W92" s="1">
        <v>465.12299999999999</v>
      </c>
      <c r="X92" s="9" t="s">
        <v>1107</v>
      </c>
      <c r="Y92" s="10">
        <v>1</v>
      </c>
      <c r="Z92" s="30" t="s">
        <v>751</v>
      </c>
      <c r="AA92" s="2">
        <v>220.001</v>
      </c>
      <c r="AB92" s="31" t="s">
        <v>1119</v>
      </c>
      <c r="AC92" s="10">
        <v>2</v>
      </c>
      <c r="AD92" s="1" t="s">
        <v>335</v>
      </c>
      <c r="AE92" s="2">
        <v>160.95400000000001</v>
      </c>
      <c r="AF92" s="35" t="s">
        <v>286</v>
      </c>
      <c r="AG92" s="10">
        <v>1</v>
      </c>
      <c r="AH92" s="30" t="s">
        <v>335</v>
      </c>
      <c r="AI92" s="1">
        <v>19.312999999999999</v>
      </c>
      <c r="AJ92" s="31" t="s">
        <v>319</v>
      </c>
      <c r="AK92" s="10">
        <v>5</v>
      </c>
      <c r="AL92" s="30" t="s">
        <v>335</v>
      </c>
      <c r="AM92" s="2">
        <v>77.765000000000001</v>
      </c>
      <c r="AN92" s="9" t="s">
        <v>1147</v>
      </c>
      <c r="AO92" s="10">
        <v>2</v>
      </c>
      <c r="AP92" s="1" t="s">
        <v>335</v>
      </c>
      <c r="AQ92" s="2">
        <v>23.457000000000001</v>
      </c>
      <c r="AR92" s="9" t="b">
        <v>1</v>
      </c>
      <c r="AS92" s="10">
        <v>1</v>
      </c>
      <c r="AT92" s="1" t="s">
        <v>335</v>
      </c>
      <c r="AU92" s="2">
        <v>82.286000000000001</v>
      </c>
      <c r="AV92" s="9" t="s">
        <v>551</v>
      </c>
      <c r="AW92" s="10">
        <v>5</v>
      </c>
      <c r="AX92" s="4" t="s">
        <v>751</v>
      </c>
      <c r="AY92" s="2"/>
    </row>
    <row r="93" spans="1:51" ht="80" x14ac:dyDescent="0.2">
      <c r="A93" s="2">
        <v>92</v>
      </c>
      <c r="B93" s="2" t="s">
        <v>1536</v>
      </c>
      <c r="C93" s="2">
        <v>2</v>
      </c>
      <c r="D93" s="2">
        <v>3</v>
      </c>
      <c r="E93" s="2" t="s">
        <v>327</v>
      </c>
      <c r="F93" s="2" t="str">
        <f t="shared" si="4"/>
        <v>C</v>
      </c>
      <c r="G93" s="2">
        <v>947.12099999999998</v>
      </c>
      <c r="H93" s="9" t="s">
        <v>1409</v>
      </c>
      <c r="I93" s="10">
        <v>5</v>
      </c>
      <c r="J93" s="1" t="s">
        <v>291</v>
      </c>
      <c r="K93" s="2">
        <v>84.474000000000004</v>
      </c>
      <c r="L93" s="9" t="s">
        <v>1417</v>
      </c>
      <c r="M93" s="10">
        <v>5</v>
      </c>
      <c r="N93" s="30" t="s">
        <v>291</v>
      </c>
      <c r="O93" s="2">
        <v>101.687</v>
      </c>
      <c r="P93" s="9" t="s">
        <v>1433</v>
      </c>
      <c r="Q93" s="10">
        <v>2</v>
      </c>
      <c r="R93" s="30" t="s">
        <v>902</v>
      </c>
      <c r="S93" s="1">
        <v>68.587000000000003</v>
      </c>
      <c r="T93" s="31" t="b">
        <v>1</v>
      </c>
      <c r="U93" s="10">
        <v>5</v>
      </c>
      <c r="V93" s="30" t="s">
        <v>291</v>
      </c>
      <c r="W93" s="1">
        <v>612.89499999999998</v>
      </c>
      <c r="X93" s="9" t="s">
        <v>1458</v>
      </c>
      <c r="Y93" s="10">
        <v>4</v>
      </c>
      <c r="Z93" s="30" t="s">
        <v>288</v>
      </c>
      <c r="AA93" s="2">
        <v>197.85</v>
      </c>
      <c r="AB93" s="31" t="s">
        <v>1473</v>
      </c>
      <c r="AC93" s="10">
        <v>3</v>
      </c>
      <c r="AD93" s="1" t="s">
        <v>288</v>
      </c>
      <c r="AE93" s="2">
        <v>123.289</v>
      </c>
      <c r="AF93" s="35" t="s">
        <v>1488</v>
      </c>
      <c r="AG93" s="10">
        <v>3</v>
      </c>
      <c r="AH93" s="30" t="s">
        <v>288</v>
      </c>
      <c r="AI93" s="1">
        <v>48.7</v>
      </c>
      <c r="AJ93" s="31" t="s">
        <v>319</v>
      </c>
      <c r="AK93" s="10">
        <v>5</v>
      </c>
      <c r="AL93" s="30" t="s">
        <v>288</v>
      </c>
      <c r="AM93" s="2">
        <v>90.623000000000005</v>
      </c>
      <c r="AN93" s="9" t="s">
        <v>1508</v>
      </c>
      <c r="AO93" s="10">
        <v>2</v>
      </c>
      <c r="AP93" s="1" t="s">
        <v>288</v>
      </c>
      <c r="AQ93" s="2">
        <v>43.094000000000001</v>
      </c>
      <c r="AR93" s="9" t="b">
        <v>1</v>
      </c>
      <c r="AS93" s="10">
        <v>1</v>
      </c>
      <c r="AT93" s="1" t="s">
        <v>288</v>
      </c>
      <c r="AU93" s="2">
        <v>74.08</v>
      </c>
      <c r="AV93" s="9" t="s">
        <v>729</v>
      </c>
      <c r="AW93" s="10">
        <v>2</v>
      </c>
      <c r="AX93" s="30" t="s">
        <v>288</v>
      </c>
    </row>
    <row r="94" spans="1:51" ht="112" x14ac:dyDescent="0.2">
      <c r="A94" s="2">
        <v>93</v>
      </c>
      <c r="B94" s="2" t="s">
        <v>1536</v>
      </c>
      <c r="C94" s="2">
        <v>3</v>
      </c>
      <c r="D94" s="2">
        <v>7</v>
      </c>
      <c r="E94" s="2" t="s">
        <v>327</v>
      </c>
      <c r="F94" s="2" t="str">
        <f t="shared" si="4"/>
        <v>C</v>
      </c>
      <c r="G94" s="2">
        <v>588.80100000000004</v>
      </c>
      <c r="H94" s="9" t="s">
        <v>1410</v>
      </c>
      <c r="I94" s="10">
        <v>3</v>
      </c>
      <c r="J94" s="1" t="s">
        <v>335</v>
      </c>
      <c r="K94" s="2">
        <v>129.46199999999999</v>
      </c>
      <c r="L94" s="9" t="s">
        <v>311</v>
      </c>
      <c r="M94" s="10">
        <v>5</v>
      </c>
      <c r="N94" s="30" t="s">
        <v>330</v>
      </c>
      <c r="O94" s="2">
        <v>124.99</v>
      </c>
      <c r="P94" s="9" t="s">
        <v>1434</v>
      </c>
      <c r="Q94" s="10">
        <v>2</v>
      </c>
      <c r="R94" s="30" t="s">
        <v>330</v>
      </c>
      <c r="S94" s="1">
        <v>229.56299999999999</v>
      </c>
      <c r="T94" s="31" t="b">
        <v>0</v>
      </c>
      <c r="U94" s="10">
        <v>5</v>
      </c>
      <c r="V94" s="30" t="s">
        <v>335</v>
      </c>
      <c r="W94" s="1">
        <v>606.99199999999996</v>
      </c>
      <c r="X94" s="9" t="s">
        <v>1459</v>
      </c>
      <c r="Y94" s="10">
        <v>1</v>
      </c>
      <c r="Z94" s="30" t="s">
        <v>335</v>
      </c>
      <c r="AA94" s="2">
        <v>182.184</v>
      </c>
      <c r="AB94" s="31" t="s">
        <v>1474</v>
      </c>
      <c r="AC94" s="10">
        <v>3</v>
      </c>
      <c r="AD94" s="1" t="s">
        <v>330</v>
      </c>
      <c r="AE94" s="2">
        <v>227.45500000000001</v>
      </c>
      <c r="AF94" s="35" t="s">
        <v>1489</v>
      </c>
      <c r="AG94" s="10">
        <v>1</v>
      </c>
      <c r="AH94" s="30" t="s">
        <v>330</v>
      </c>
      <c r="AI94" s="1">
        <v>32.345999999999997</v>
      </c>
      <c r="AJ94" s="31" t="s">
        <v>319</v>
      </c>
      <c r="AK94" s="10">
        <v>5</v>
      </c>
      <c r="AL94" s="30" t="s">
        <v>335</v>
      </c>
      <c r="AM94" s="2">
        <v>90.962000000000003</v>
      </c>
      <c r="AN94" s="9" t="s">
        <v>1509</v>
      </c>
      <c r="AO94" s="10">
        <v>2</v>
      </c>
      <c r="AP94" s="1" t="s">
        <v>335</v>
      </c>
      <c r="AQ94" s="2">
        <v>14.818</v>
      </c>
      <c r="AR94" s="9" t="b">
        <v>1</v>
      </c>
      <c r="AS94" s="10">
        <v>1</v>
      </c>
      <c r="AT94" s="1" t="s">
        <v>335</v>
      </c>
      <c r="AU94" s="2">
        <v>57.761000000000003</v>
      </c>
      <c r="AV94" s="9" t="s">
        <v>321</v>
      </c>
      <c r="AW94" s="10">
        <v>3</v>
      </c>
      <c r="AX94" s="30" t="s">
        <v>330</v>
      </c>
    </row>
    <row r="95" spans="1:51" ht="128" x14ac:dyDescent="0.2">
      <c r="A95" s="2">
        <v>94</v>
      </c>
      <c r="B95" s="2" t="s">
        <v>1536</v>
      </c>
      <c r="C95" s="2">
        <v>4</v>
      </c>
      <c r="D95" s="2">
        <v>8</v>
      </c>
      <c r="E95" s="2" t="s">
        <v>327</v>
      </c>
      <c r="F95" s="2" t="str">
        <f t="shared" si="4"/>
        <v>C</v>
      </c>
      <c r="G95" s="2">
        <v>380.68900000000002</v>
      </c>
      <c r="H95" s="9" t="s">
        <v>1411</v>
      </c>
      <c r="I95" s="10">
        <v>4</v>
      </c>
      <c r="J95" s="1" t="s">
        <v>1418</v>
      </c>
      <c r="K95" s="2">
        <v>128.62200000000001</v>
      </c>
      <c r="L95" s="9" t="s">
        <v>311</v>
      </c>
      <c r="M95" s="10">
        <v>5</v>
      </c>
      <c r="N95" s="30" t="s">
        <v>746</v>
      </c>
      <c r="O95" s="2">
        <v>84.228999999999999</v>
      </c>
      <c r="P95" s="9" t="s">
        <v>1435</v>
      </c>
      <c r="Q95" s="10">
        <v>5</v>
      </c>
      <c r="R95" s="30" t="s">
        <v>746</v>
      </c>
      <c r="S95" s="1">
        <v>135.017</v>
      </c>
      <c r="T95" s="31" t="b">
        <v>1</v>
      </c>
      <c r="U95" s="10">
        <v>1</v>
      </c>
      <c r="V95" s="30" t="s">
        <v>1460</v>
      </c>
      <c r="W95" s="1">
        <v>420.12700000000001</v>
      </c>
      <c r="X95" s="9" t="s">
        <v>1461</v>
      </c>
      <c r="Y95" s="10">
        <v>1</v>
      </c>
      <c r="Z95" s="30" t="s">
        <v>744</v>
      </c>
      <c r="AA95" s="2">
        <v>437.04300000000001</v>
      </c>
      <c r="AB95" s="31" t="s">
        <v>1475</v>
      </c>
      <c r="AC95" s="10">
        <v>2</v>
      </c>
      <c r="AD95" s="1" t="s">
        <v>744</v>
      </c>
      <c r="AE95" s="2">
        <v>405.089</v>
      </c>
      <c r="AF95" s="35" t="s">
        <v>1490</v>
      </c>
      <c r="AG95" s="10">
        <v>1</v>
      </c>
      <c r="AH95" s="30" t="s">
        <v>744</v>
      </c>
      <c r="AI95" s="1">
        <v>25.035</v>
      </c>
      <c r="AJ95" s="31" t="s">
        <v>319</v>
      </c>
      <c r="AK95" s="10">
        <v>5</v>
      </c>
      <c r="AL95" s="30" t="s">
        <v>1510</v>
      </c>
      <c r="AM95" s="2">
        <v>77.882999999999996</v>
      </c>
      <c r="AN95" s="9" t="s">
        <v>1511</v>
      </c>
      <c r="AO95" s="10">
        <v>2</v>
      </c>
      <c r="AP95" s="1" t="s">
        <v>744</v>
      </c>
      <c r="AQ95" s="2">
        <v>12.004</v>
      </c>
      <c r="AR95" s="9" t="b">
        <v>0</v>
      </c>
      <c r="AS95" s="10">
        <v>5</v>
      </c>
      <c r="AT95" s="1" t="s">
        <v>905</v>
      </c>
      <c r="AU95" s="2">
        <v>17.771000000000001</v>
      </c>
      <c r="AV95" s="9" t="s">
        <v>452</v>
      </c>
      <c r="AW95" s="10">
        <v>1</v>
      </c>
      <c r="AX95" s="30" t="s">
        <v>905</v>
      </c>
    </row>
    <row r="96" spans="1:51" ht="128" x14ac:dyDescent="0.2">
      <c r="A96" s="2">
        <v>95</v>
      </c>
      <c r="B96" s="2" t="s">
        <v>1536</v>
      </c>
      <c r="C96" s="2">
        <v>5</v>
      </c>
      <c r="D96" s="2">
        <v>10</v>
      </c>
      <c r="E96" s="2" t="s">
        <v>327</v>
      </c>
      <c r="F96" s="2" t="str">
        <f t="shared" si="4"/>
        <v>C</v>
      </c>
      <c r="G96" s="2">
        <v>390.28399999999999</v>
      </c>
      <c r="H96" s="9" t="s">
        <v>1412</v>
      </c>
      <c r="I96" s="10">
        <v>5</v>
      </c>
      <c r="J96" s="1" t="s">
        <v>1419</v>
      </c>
      <c r="K96" s="2">
        <v>626.53099999999995</v>
      </c>
      <c r="L96" s="9" t="s">
        <v>1420</v>
      </c>
      <c r="M96" s="10">
        <v>5</v>
      </c>
      <c r="N96" s="30" t="s">
        <v>1436</v>
      </c>
      <c r="O96" s="2">
        <v>85.341999999999999</v>
      </c>
      <c r="P96" s="9" t="s">
        <v>1437</v>
      </c>
      <c r="Q96" s="10">
        <v>2</v>
      </c>
      <c r="R96" s="30" t="s">
        <v>1447</v>
      </c>
      <c r="S96" s="1">
        <v>121.053</v>
      </c>
      <c r="T96" s="31" t="b">
        <v>1</v>
      </c>
      <c r="U96" s="10">
        <v>1</v>
      </c>
      <c r="V96" s="30" t="s">
        <v>1462</v>
      </c>
      <c r="W96" s="1">
        <v>361.18799999999999</v>
      </c>
      <c r="X96" s="9" t="s">
        <v>1463</v>
      </c>
      <c r="Y96" s="10">
        <v>5</v>
      </c>
      <c r="Z96" s="30" t="s">
        <v>1476</v>
      </c>
      <c r="AA96" s="2">
        <v>272.351</v>
      </c>
      <c r="AB96" s="31" t="s">
        <v>1477</v>
      </c>
      <c r="AC96" s="10">
        <v>1</v>
      </c>
      <c r="AD96" s="1" t="s">
        <v>1491</v>
      </c>
      <c r="AE96" s="2">
        <v>586.23900000000003</v>
      </c>
      <c r="AF96" s="35" t="s">
        <v>1492</v>
      </c>
      <c r="AG96" s="10">
        <v>1</v>
      </c>
      <c r="AH96" s="30" t="s">
        <v>330</v>
      </c>
      <c r="AI96" s="1">
        <v>29.276</v>
      </c>
      <c r="AJ96" s="31" t="s">
        <v>319</v>
      </c>
      <c r="AK96" s="10">
        <v>5</v>
      </c>
      <c r="AL96" s="30" t="s">
        <v>330</v>
      </c>
      <c r="AM96" s="2">
        <v>64.641999999999996</v>
      </c>
      <c r="AN96" s="9" t="s">
        <v>1512</v>
      </c>
      <c r="AO96" s="10">
        <v>2</v>
      </c>
      <c r="AP96" s="1" t="s">
        <v>330</v>
      </c>
      <c r="AQ96" s="2">
        <v>31.106000000000002</v>
      </c>
      <c r="AR96" s="9" t="b">
        <v>1</v>
      </c>
      <c r="AS96" s="10">
        <v>1</v>
      </c>
      <c r="AT96" s="1" t="s">
        <v>330</v>
      </c>
      <c r="AU96" s="2">
        <v>111.575</v>
      </c>
      <c r="AV96" s="9" t="s">
        <v>551</v>
      </c>
      <c r="AW96" s="10">
        <v>5</v>
      </c>
      <c r="AX96" s="30" t="s">
        <v>330</v>
      </c>
    </row>
    <row r="97" spans="1:50" ht="48" x14ac:dyDescent="0.2">
      <c r="A97" s="2">
        <v>96</v>
      </c>
      <c r="B97" s="2" t="s">
        <v>1624</v>
      </c>
      <c r="C97" s="2">
        <v>2</v>
      </c>
      <c r="D97" s="2">
        <v>6</v>
      </c>
      <c r="E97" s="2" t="s">
        <v>327</v>
      </c>
      <c r="F97" s="2" t="str">
        <f t="shared" si="4"/>
        <v>C</v>
      </c>
      <c r="G97" s="2">
        <v>220.6</v>
      </c>
      <c r="H97" s="9" t="s">
        <v>1538</v>
      </c>
      <c r="I97" s="10">
        <v>5</v>
      </c>
      <c r="J97" s="1" t="s">
        <v>522</v>
      </c>
      <c r="K97" s="2">
        <v>278.23700000000002</v>
      </c>
      <c r="L97" s="9" t="s">
        <v>1542</v>
      </c>
      <c r="M97" s="10">
        <v>1</v>
      </c>
      <c r="N97" s="30" t="s">
        <v>1133</v>
      </c>
      <c r="O97" s="2">
        <v>109.17100000000001</v>
      </c>
      <c r="P97" s="9" t="s">
        <v>1550</v>
      </c>
      <c r="Q97" s="10">
        <v>5</v>
      </c>
      <c r="R97" s="30" t="s">
        <v>510</v>
      </c>
      <c r="S97" s="1">
        <v>161.17099999999999</v>
      </c>
      <c r="T97" s="31" t="b">
        <v>0</v>
      </c>
      <c r="U97" s="10">
        <v>5</v>
      </c>
      <c r="V97" s="30" t="s">
        <v>522</v>
      </c>
      <c r="W97" s="1">
        <v>128.25800000000001</v>
      </c>
      <c r="X97" s="9" t="s">
        <v>1565</v>
      </c>
      <c r="Y97" s="10">
        <v>1</v>
      </c>
      <c r="Z97" s="30" t="s">
        <v>522</v>
      </c>
      <c r="AA97" s="2">
        <v>84.623000000000005</v>
      </c>
      <c r="AB97" s="31" t="s">
        <v>1576</v>
      </c>
      <c r="AC97" s="10">
        <v>3</v>
      </c>
      <c r="AD97" s="1" t="s">
        <v>522</v>
      </c>
      <c r="AE97" s="2">
        <v>188.03899999999999</v>
      </c>
      <c r="AF97" s="35" t="s">
        <v>1587</v>
      </c>
      <c r="AG97" s="10">
        <v>4</v>
      </c>
      <c r="AH97" s="30" t="s">
        <v>522</v>
      </c>
      <c r="AI97" s="1">
        <v>129.26300000000001</v>
      </c>
      <c r="AJ97" s="31" t="s">
        <v>319</v>
      </c>
      <c r="AK97" s="10">
        <v>5</v>
      </c>
      <c r="AL97" s="30" t="s">
        <v>510</v>
      </c>
      <c r="AM97" s="2">
        <v>103.842</v>
      </c>
      <c r="AN97" s="9" t="s">
        <v>1608</v>
      </c>
      <c r="AO97" s="10">
        <v>2</v>
      </c>
      <c r="AP97" s="1" t="s">
        <v>510</v>
      </c>
      <c r="AQ97" s="2">
        <v>23.513000000000002</v>
      </c>
      <c r="AR97" s="9" t="b">
        <v>1</v>
      </c>
      <c r="AS97" s="10">
        <v>1</v>
      </c>
      <c r="AT97" s="1" t="s">
        <v>1615</v>
      </c>
      <c r="AU97" s="2">
        <v>69.977999999999994</v>
      </c>
      <c r="AV97" s="9" t="s">
        <v>551</v>
      </c>
      <c r="AW97" s="10">
        <v>5</v>
      </c>
      <c r="AX97" s="30" t="s">
        <v>1615</v>
      </c>
    </row>
    <row r="98" spans="1:50" ht="96" x14ac:dyDescent="0.2">
      <c r="A98" s="2">
        <v>97</v>
      </c>
      <c r="B98" s="2" t="s">
        <v>1767</v>
      </c>
      <c r="C98" s="2">
        <v>4</v>
      </c>
      <c r="D98" s="2">
        <v>1</v>
      </c>
      <c r="E98" s="2" t="s">
        <v>327</v>
      </c>
      <c r="F98" s="2" t="str">
        <f t="shared" si="4"/>
        <v>C</v>
      </c>
      <c r="G98" s="2">
        <v>622.97799999999995</v>
      </c>
      <c r="H98" s="9" t="s">
        <v>1654</v>
      </c>
      <c r="I98" s="10">
        <v>4</v>
      </c>
      <c r="J98" s="1" t="s">
        <v>1655</v>
      </c>
      <c r="K98" s="2">
        <v>120.004</v>
      </c>
      <c r="L98" s="9" t="s">
        <v>692</v>
      </c>
      <c r="M98" s="10">
        <v>5</v>
      </c>
      <c r="N98" s="30" t="s">
        <v>1655</v>
      </c>
      <c r="O98" s="2">
        <v>114.932</v>
      </c>
      <c r="P98" s="9" t="s">
        <v>460</v>
      </c>
      <c r="Q98" s="10">
        <v>5</v>
      </c>
      <c r="R98" s="30" t="s">
        <v>1655</v>
      </c>
      <c r="S98" s="1">
        <v>346.149</v>
      </c>
      <c r="T98" s="31" t="b">
        <v>1</v>
      </c>
      <c r="U98" s="10">
        <v>1</v>
      </c>
      <c r="V98" s="30" t="s">
        <v>1655</v>
      </c>
      <c r="W98" s="1">
        <v>208.821</v>
      </c>
      <c r="X98" s="9" t="s">
        <v>1656</v>
      </c>
      <c r="Y98" s="10">
        <v>5</v>
      </c>
      <c r="Z98" s="30" t="s">
        <v>1655</v>
      </c>
      <c r="AA98" s="2">
        <v>172.767</v>
      </c>
      <c r="AB98" s="31" t="s">
        <v>1657</v>
      </c>
      <c r="AC98" s="10">
        <v>3</v>
      </c>
      <c r="AD98" s="1" t="s">
        <v>1655</v>
      </c>
      <c r="AE98" s="2">
        <v>220.66900000000001</v>
      </c>
      <c r="AF98" s="41" t="s">
        <v>1658</v>
      </c>
      <c r="AG98" s="10">
        <v>3</v>
      </c>
      <c r="AH98" s="30" t="s">
        <v>1655</v>
      </c>
      <c r="AI98" s="1">
        <v>84.116</v>
      </c>
      <c r="AJ98" s="31" t="s">
        <v>319</v>
      </c>
      <c r="AK98" s="10">
        <v>5</v>
      </c>
      <c r="AL98" s="30" t="s">
        <v>335</v>
      </c>
      <c r="AM98" s="2">
        <v>147.72200000000001</v>
      </c>
      <c r="AN98" s="9" t="s">
        <v>1659</v>
      </c>
      <c r="AO98" s="10">
        <v>4</v>
      </c>
      <c r="AP98" s="1" t="s">
        <v>1655</v>
      </c>
      <c r="AQ98" s="2">
        <v>77.994</v>
      </c>
      <c r="AR98" s="9" t="b">
        <v>0</v>
      </c>
      <c r="AS98" s="10">
        <v>5</v>
      </c>
      <c r="AT98" s="1" t="s">
        <v>1655</v>
      </c>
      <c r="AU98" s="2">
        <v>48.238</v>
      </c>
      <c r="AV98" s="9" t="s">
        <v>708</v>
      </c>
      <c r="AW98" s="10">
        <v>1</v>
      </c>
      <c r="AX98" s="30" t="s">
        <v>1655</v>
      </c>
    </row>
    <row r="99" spans="1:50" ht="32" x14ac:dyDescent="0.2">
      <c r="A99" s="2">
        <v>98</v>
      </c>
      <c r="B99" s="2" t="s">
        <v>1767</v>
      </c>
      <c r="C99" s="2">
        <v>5</v>
      </c>
      <c r="D99" s="2">
        <v>12</v>
      </c>
      <c r="E99" s="2" t="s">
        <v>327</v>
      </c>
      <c r="F99" s="2" t="str">
        <f t="shared" si="4"/>
        <v>C</v>
      </c>
      <c r="G99" s="2">
        <v>134.267</v>
      </c>
      <c r="H99" s="9" t="s">
        <v>1660</v>
      </c>
      <c r="I99" s="10">
        <v>5</v>
      </c>
      <c r="J99" s="1" t="s">
        <v>1661</v>
      </c>
      <c r="K99" s="2">
        <v>78.400000000000006</v>
      </c>
      <c r="L99" s="9" t="s">
        <v>692</v>
      </c>
      <c r="M99" s="10">
        <v>5</v>
      </c>
      <c r="N99" s="30" t="s">
        <v>374</v>
      </c>
      <c r="O99" s="2">
        <v>39.917000000000002</v>
      </c>
      <c r="P99" s="9" t="s">
        <v>1662</v>
      </c>
      <c r="Q99" s="10">
        <v>2</v>
      </c>
      <c r="R99" s="30" t="s">
        <v>529</v>
      </c>
      <c r="S99" s="1">
        <v>146.47</v>
      </c>
      <c r="T99" s="31" t="b">
        <v>1</v>
      </c>
      <c r="U99" s="10">
        <v>1</v>
      </c>
      <c r="V99" s="30" t="s">
        <v>291</v>
      </c>
      <c r="W99" s="1">
        <v>164.35</v>
      </c>
      <c r="X99" s="9" t="s">
        <v>1663</v>
      </c>
      <c r="Y99" s="10">
        <v>3</v>
      </c>
      <c r="Z99" s="30" t="s">
        <v>291</v>
      </c>
      <c r="AA99" s="2">
        <v>252.55099999999999</v>
      </c>
      <c r="AB99" s="31" t="s">
        <v>1664</v>
      </c>
      <c r="AC99" s="10">
        <v>2</v>
      </c>
      <c r="AD99" s="1" t="s">
        <v>291</v>
      </c>
      <c r="AE99" s="2">
        <v>291.90100000000001</v>
      </c>
      <c r="AF99" s="41" t="s">
        <v>1665</v>
      </c>
      <c r="AG99" s="10">
        <v>3</v>
      </c>
      <c r="AH99" s="30" t="s">
        <v>374</v>
      </c>
      <c r="AI99" s="1">
        <v>18.876999999999999</v>
      </c>
      <c r="AJ99" s="31" t="s">
        <v>319</v>
      </c>
      <c r="AK99" s="10">
        <v>5</v>
      </c>
      <c r="AL99" s="30" t="s">
        <v>1666</v>
      </c>
      <c r="AM99" s="2">
        <v>63.314999999999998</v>
      </c>
      <c r="AN99" s="9" t="s">
        <v>1667</v>
      </c>
      <c r="AO99" s="10">
        <v>4</v>
      </c>
      <c r="AP99" s="1" t="s">
        <v>291</v>
      </c>
      <c r="AQ99" s="2">
        <v>107.407</v>
      </c>
      <c r="AR99" s="9" t="b">
        <v>1</v>
      </c>
      <c r="AS99" s="10">
        <v>1</v>
      </c>
      <c r="AT99" s="1" t="s">
        <v>529</v>
      </c>
      <c r="AU99" s="2">
        <v>64.361000000000004</v>
      </c>
      <c r="AV99" s="9" t="s">
        <v>928</v>
      </c>
      <c r="AW99" s="10">
        <v>1</v>
      </c>
      <c r="AX99" s="30" t="s">
        <v>529</v>
      </c>
    </row>
    <row r="100" spans="1:50" ht="96" x14ac:dyDescent="0.2">
      <c r="A100" s="2">
        <v>99</v>
      </c>
      <c r="B100" s="2" t="s">
        <v>1767</v>
      </c>
      <c r="C100" s="2">
        <v>6</v>
      </c>
      <c r="D100" s="2">
        <v>13</v>
      </c>
      <c r="E100" s="2" t="s">
        <v>327</v>
      </c>
      <c r="F100" s="2" t="str">
        <f t="shared" si="4"/>
        <v>C</v>
      </c>
      <c r="G100" s="2">
        <v>212.01400000000001</v>
      </c>
      <c r="H100" s="9" t="s">
        <v>1668</v>
      </c>
      <c r="I100" s="10">
        <v>2</v>
      </c>
      <c r="J100" s="1" t="s">
        <v>1669</v>
      </c>
      <c r="K100" s="2">
        <v>101.57899999999999</v>
      </c>
      <c r="L100" s="9" t="s">
        <v>1417</v>
      </c>
      <c r="M100" s="10">
        <v>5</v>
      </c>
      <c r="N100" s="30" t="s">
        <v>1670</v>
      </c>
      <c r="O100" s="2">
        <v>94.85</v>
      </c>
      <c r="P100" s="9" t="s">
        <v>1671</v>
      </c>
      <c r="Q100" s="10">
        <v>2</v>
      </c>
      <c r="R100" s="30" t="s">
        <v>1672</v>
      </c>
      <c r="S100" s="1">
        <v>204.23599999999999</v>
      </c>
      <c r="T100" s="31" t="b">
        <v>1</v>
      </c>
      <c r="U100" s="10">
        <v>1</v>
      </c>
      <c r="V100" s="30" t="s">
        <v>1673</v>
      </c>
      <c r="W100" s="1">
        <v>203.83199999999999</v>
      </c>
      <c r="X100" s="9" t="s">
        <v>1674</v>
      </c>
      <c r="Y100" s="10">
        <v>3</v>
      </c>
      <c r="Z100" s="30" t="s">
        <v>1675</v>
      </c>
      <c r="AA100" s="2">
        <v>90.93</v>
      </c>
      <c r="AB100" s="31" t="s">
        <v>1676</v>
      </c>
      <c r="AC100" s="10">
        <v>3</v>
      </c>
      <c r="AD100" s="1" t="s">
        <v>1677</v>
      </c>
      <c r="AE100" s="2">
        <v>310.89999999999998</v>
      </c>
      <c r="AF100" s="41" t="s">
        <v>1678</v>
      </c>
      <c r="AG100" s="10">
        <v>1</v>
      </c>
      <c r="AH100" s="30" t="s">
        <v>1133</v>
      </c>
      <c r="AI100" s="1">
        <v>42.698999999999998</v>
      </c>
      <c r="AJ100" s="31" t="s">
        <v>319</v>
      </c>
      <c r="AK100" s="10">
        <v>5</v>
      </c>
      <c r="AL100" s="30" t="s">
        <v>1673</v>
      </c>
      <c r="AM100" s="2">
        <v>111.23099999999999</v>
      </c>
      <c r="AN100" s="9" t="s">
        <v>1679</v>
      </c>
      <c r="AO100" s="10">
        <v>2</v>
      </c>
      <c r="AP100" s="1" t="s">
        <v>291</v>
      </c>
      <c r="AQ100" s="2">
        <v>43.210999999999999</v>
      </c>
      <c r="AR100" s="9" t="b">
        <v>1</v>
      </c>
      <c r="AS100" s="10">
        <v>1</v>
      </c>
      <c r="AT100" s="1" t="s">
        <v>1673</v>
      </c>
      <c r="AU100" s="2">
        <v>149.517</v>
      </c>
      <c r="AV100" s="9" t="s">
        <v>708</v>
      </c>
      <c r="AW100" s="10">
        <v>1</v>
      </c>
      <c r="AX100" s="30" t="s">
        <v>1673</v>
      </c>
    </row>
    <row r="101" spans="1:50" ht="96" x14ac:dyDescent="0.2">
      <c r="A101" s="2">
        <v>100</v>
      </c>
      <c r="B101" s="2" t="s">
        <v>1861</v>
      </c>
      <c r="C101" s="2">
        <v>5</v>
      </c>
      <c r="D101" s="2">
        <v>1</v>
      </c>
      <c r="E101" s="2" t="s">
        <v>327</v>
      </c>
      <c r="F101" s="2" t="str">
        <f t="shared" si="4"/>
        <v>C</v>
      </c>
      <c r="G101" s="2">
        <v>503.32400000000001</v>
      </c>
      <c r="H101" s="9" t="s">
        <v>1802</v>
      </c>
      <c r="I101" s="10">
        <v>2</v>
      </c>
      <c r="J101" s="1" t="s">
        <v>330</v>
      </c>
      <c r="K101" s="2">
        <v>124.108</v>
      </c>
      <c r="L101" s="9" t="s">
        <v>541</v>
      </c>
      <c r="M101" s="10">
        <v>5</v>
      </c>
      <c r="N101" s="30" t="s">
        <v>330</v>
      </c>
      <c r="O101" s="2">
        <v>200.375</v>
      </c>
      <c r="P101" s="9" t="s">
        <v>635</v>
      </c>
      <c r="Q101" s="10">
        <v>5</v>
      </c>
      <c r="R101" s="30" t="s">
        <v>330</v>
      </c>
      <c r="S101" s="1">
        <v>97.756</v>
      </c>
      <c r="T101" s="31" t="b">
        <v>1</v>
      </c>
      <c r="U101" s="10">
        <v>1</v>
      </c>
      <c r="V101" s="30" t="s">
        <v>335</v>
      </c>
      <c r="W101" s="1">
        <v>664.41600000000005</v>
      </c>
      <c r="X101" s="9" t="s">
        <v>1803</v>
      </c>
      <c r="Y101" s="10">
        <v>4</v>
      </c>
      <c r="Z101" s="30" t="s">
        <v>330</v>
      </c>
      <c r="AA101" s="2">
        <v>492.49299999999999</v>
      </c>
      <c r="AB101" s="31" t="s">
        <v>1804</v>
      </c>
      <c r="AC101" s="10">
        <v>2</v>
      </c>
      <c r="AD101" s="1" t="s">
        <v>335</v>
      </c>
      <c r="AE101" s="2">
        <v>563.84500000000003</v>
      </c>
      <c r="AF101" s="41" t="s">
        <v>1805</v>
      </c>
      <c r="AG101" s="10">
        <v>5</v>
      </c>
      <c r="AH101" s="30" t="s">
        <v>1655</v>
      </c>
      <c r="AI101" s="1">
        <v>22.667000000000002</v>
      </c>
      <c r="AJ101" s="31" t="s">
        <v>319</v>
      </c>
      <c r="AK101" s="10">
        <v>5</v>
      </c>
      <c r="AL101" s="30" t="s">
        <v>1655</v>
      </c>
      <c r="AM101" s="2">
        <v>77.956999999999994</v>
      </c>
      <c r="AN101" s="9" t="s">
        <v>1806</v>
      </c>
      <c r="AO101" s="10">
        <v>2</v>
      </c>
      <c r="AP101" s="1" t="s">
        <v>335</v>
      </c>
      <c r="AQ101" s="2">
        <v>31.081</v>
      </c>
      <c r="AR101" s="9" t="b">
        <v>0</v>
      </c>
      <c r="AS101" s="10">
        <v>5</v>
      </c>
      <c r="AT101" s="1" t="s">
        <v>1655</v>
      </c>
      <c r="AU101" s="2">
        <v>57.045999999999999</v>
      </c>
      <c r="AV101" s="9" t="s">
        <v>928</v>
      </c>
      <c r="AW101" s="10">
        <v>1</v>
      </c>
      <c r="AX101" s="30" t="s">
        <v>335</v>
      </c>
    </row>
    <row r="102" spans="1:50" ht="80" x14ac:dyDescent="0.2">
      <c r="A102" s="2">
        <v>101</v>
      </c>
      <c r="B102" s="2" t="s">
        <v>765</v>
      </c>
      <c r="C102" s="2">
        <v>14</v>
      </c>
      <c r="D102" s="2">
        <f>'Original data'!A10</f>
        <v>6</v>
      </c>
      <c r="E102" s="2" t="str">
        <f>'Original data'!S10</f>
        <v>PC</v>
      </c>
      <c r="F102" s="2" t="str">
        <f t="shared" ref="F102:F121" si="5">SUBSTITUTE(UPPER(E102),"P","")</f>
        <v>C</v>
      </c>
      <c r="G102" s="2">
        <f>'Original data'!AA10</f>
        <v>375.76799999999997</v>
      </c>
      <c r="H102" s="9" t="str">
        <f>'Original data'!AE10</f>
        <v>El punto de venta, por orden del vendedor.</v>
      </c>
      <c r="I102" s="10">
        <v>3</v>
      </c>
      <c r="J102" s="1" t="str">
        <f>'Original data'!AF10</f>
        <v>especificaciones de caso</v>
      </c>
      <c r="K102" s="2">
        <f>'Original data'!AI10</f>
        <v>366.08499999999998</v>
      </c>
      <c r="L102" s="9" t="str">
        <f>'Original data'!AK10</f>
        <v>se imprime recibo, y se envia señal al inventario</v>
      </c>
      <c r="M102" s="10">
        <v>2</v>
      </c>
      <c r="N102" s="30" t="str">
        <f>'Original data'!AL10</f>
        <v>en ambos documentos</v>
      </c>
      <c r="O102" s="2">
        <f>'Original data'!AO10</f>
        <v>143.08000000000001</v>
      </c>
      <c r="P102" s="9" t="str">
        <f>'Original data'!AQ10</f>
        <v>Por medio del codigo de barras, mostrando el nombre y el precio</v>
      </c>
      <c r="Q102" s="10">
        <v>5</v>
      </c>
      <c r="R102" s="1" t="str">
        <f>'Original data'!AR10</f>
        <v>en el documento sistema punto de venta</v>
      </c>
      <c r="S102" s="2">
        <f>'Original data'!AU10</f>
        <v>101.68899999999999</v>
      </c>
      <c r="T102" s="9" t="str">
        <f>'Original data'!AX10</f>
        <v>Cliente, el sistema de inventario, el cajero, catalogo, autorizacion de pagos</v>
      </c>
      <c r="U102" s="10">
        <v>1</v>
      </c>
      <c r="V102" s="1" t="str">
        <f>'Original data'!AY10</f>
        <v>en el documento de especificacion de caso de uso</v>
      </c>
      <c r="W102" s="2">
        <f>'Original data'!BB10</f>
        <v>207.749</v>
      </c>
      <c r="X102" s="9" t="str">
        <f>'Original data'!BD10</f>
        <v>cuando el cliente paga y si es el caso de ser por tarjeta espererar la autorizacion del pago, ademas de enviar la actualizacion al sistrema de inventario</v>
      </c>
      <c r="Y102" s="10">
        <v>4</v>
      </c>
      <c r="Z102" s="1" t="str">
        <f>'Original data'!BE10</f>
        <v>documento de especificacion de caso de uso</v>
      </c>
      <c r="AA102" s="2">
        <f>'Original data'!BH10</f>
        <v>222.65100000000001</v>
      </c>
      <c r="AB102" s="9" t="str">
        <f>'Original data'!BJ10</f>
        <v>El cajero inicia una nueva venta</v>
      </c>
      <c r="AC102" s="10">
        <v>1</v>
      </c>
      <c r="AD102" s="1" t="str">
        <f>'Original data'!BK10</f>
        <v>NINGUNO</v>
      </c>
      <c r="AE102" s="2">
        <f>'Original data'!BN10</f>
        <v>250.501</v>
      </c>
      <c r="AF102" s="9" t="str">
        <f>'Original data'!BP10</f>
        <v>Si punto de venta es igual a caja, entonces el sistema inicia una nueva venta, y empieza leyendo el codigo de barras de los productos que quiero comprar</v>
      </c>
      <c r="AG102" s="10">
        <v>5</v>
      </c>
      <c r="AH102" s="1" t="str">
        <f>'Original data'!BQ10</f>
        <v>Documento caso de estudio y en especificaciones tambien</v>
      </c>
      <c r="AI102" s="2">
        <f>'Original data'!BT10</f>
        <v>215.73500000000001</v>
      </c>
      <c r="AJ102" s="9" t="str">
        <f>'Original data'!BW10</f>
        <v>El cajero ingresa el valor con el que se pagó y el sistema muestra el valor a devolver segun sea el caso, abre la caja de efectivo , el cajero entrega las devueltas. y despues imprime el recibo y envia señal al sistema de inventarios</v>
      </c>
      <c r="AK102" s="10">
        <v>5</v>
      </c>
      <c r="AL102" s="1" t="str">
        <f>'Original data'!BX10</f>
        <v>especificaciones del caso</v>
      </c>
      <c r="AM102" s="2">
        <f>'Original data'!CA10</f>
        <v>193.68799999999999</v>
      </c>
      <c r="AN102" s="9" t="str">
        <f>'Original data'!CE10</f>
        <v>Forma alternativa de pagar o cancelar la venta e imprime el cupon de descuento</v>
      </c>
      <c r="AO102" s="10">
        <v>3</v>
      </c>
      <c r="AP102" s="1" t="str">
        <f>'Original data'!CF10</f>
        <v>especificaciones de caso</v>
      </c>
      <c r="AQ102" s="2">
        <f>'Original data'!CI10</f>
        <v>182.06</v>
      </c>
      <c r="AR102" s="35" t="str">
        <f>'Original data'!CL10</f>
        <v>El sistema da el valor a devolver y abre el cajon del efectivo</v>
      </c>
      <c r="AS102" s="10">
        <v>5</v>
      </c>
      <c r="AT102" s="1" t="str">
        <f>'Original data'!CM10</f>
        <v>documento caso de estudio</v>
      </c>
      <c r="AU102" s="2">
        <f>'Original data'!CP10</f>
        <v>85.188000000000002</v>
      </c>
      <c r="AV102" s="9" t="str">
        <f>'Original data'!CS10</f>
        <v>Si</v>
      </c>
      <c r="AW102" s="10">
        <v>2</v>
      </c>
      <c r="AX102" s="1" t="str">
        <f>'Original data'!CU10</f>
        <v>docuemento caso de estudio</v>
      </c>
    </row>
    <row r="103" spans="1:50" ht="112" x14ac:dyDescent="0.2">
      <c r="A103" s="2">
        <v>102</v>
      </c>
      <c r="B103" s="2" t="s">
        <v>765</v>
      </c>
      <c r="C103" s="2">
        <v>15</v>
      </c>
      <c r="D103" s="2">
        <f>'Original data'!A17</f>
        <v>13</v>
      </c>
      <c r="E103" s="2" t="str">
        <f>'Original data'!S17</f>
        <v>PC</v>
      </c>
      <c r="F103" s="2" t="str">
        <f t="shared" si="5"/>
        <v>C</v>
      </c>
      <c r="G103" s="2">
        <f>'Original data'!AA17</f>
        <v>498.83</v>
      </c>
      <c r="H103" s="9" t="str">
        <f>'Original data'!AE17</f>
        <v>El sistema esta configurado para que luego del pago genere el recibo con los impuestos calculados automáticamente.</v>
      </c>
      <c r="I103" s="10">
        <v>5</v>
      </c>
      <c r="J103" s="1" t="str">
        <f>'Original data'!AF17</f>
        <v>En el diagrama de casos de uso, aunque no esta específica la respuesta como tal.</v>
      </c>
      <c r="K103" s="2">
        <f>'Original data'!AI17</f>
        <v>188.72200000000001</v>
      </c>
      <c r="L103" s="9" t="str">
        <f>'Original data'!AK17</f>
        <v>El cajero registra el valor recibido en efectivo, el sistema muestra el valor a devolver y abre el cajón con efectivo. Calcula los impuestos y actualiza la contabilidad.</v>
      </c>
      <c r="M103" s="10">
        <v>1</v>
      </c>
      <c r="N103" s="30" t="str">
        <f>'Original data'!AL17</f>
        <v>Diagrama de Casos de Uso.</v>
      </c>
      <c r="O103" s="2">
        <f>'Original data'!AO17</f>
        <v>51.619</v>
      </c>
      <c r="P103" s="9" t="str">
        <f>'Original data'!AQ17</f>
        <v>Leyendo el código de barras del artículo.  El sistema reconoce el nombre y el valor de cada artículo.</v>
      </c>
      <c r="Q103" s="10">
        <v>5</v>
      </c>
      <c r="R103" s="1" t="str">
        <f>'Original data'!AR17</f>
        <v>Caso de estudio.</v>
      </c>
      <c r="S103" s="2">
        <f>'Original data'!AU17</f>
        <v>156.85300000000001</v>
      </c>
      <c r="T103" s="9" t="str">
        <f>'Original data'!AX17</f>
        <v>Cajeros del punto de venta</v>
      </c>
      <c r="U103" s="10">
        <v>2</v>
      </c>
      <c r="V103" s="1" t="str">
        <f>'Original data'!AY17</f>
        <v>Diagrama de casos de uso.</v>
      </c>
      <c r="W103" s="2">
        <f>'Original data'!BB17</f>
        <v>172.92500000000001</v>
      </c>
      <c r="X103" s="9" t="str">
        <f>'Original data'!BD17</f>
        <v>Se ha totalizado una compra. Que se haya confirmado el pago, y se haya hecho el descuento de inventario en el stock.</v>
      </c>
      <c r="Y103" s="10">
        <v>3</v>
      </c>
      <c r="Z103" s="1" t="str">
        <f>'Original data'!BE17</f>
        <v>Casos de uso.</v>
      </c>
      <c r="AA103" s="2">
        <f>'Original data'!BH17</f>
        <v>196.32900000000001</v>
      </c>
      <c r="AB103" s="9" t="str">
        <f>'Original data'!BJ17</f>
        <v>Registrar el pago y luego de que el sistema calcula las vueltas y se hace toda la transacción, es decir, calcula impuestos y actualiza contabilidad le entrega el cambio al cliente.</v>
      </c>
      <c r="AC103" s="10">
        <v>2</v>
      </c>
      <c r="AD103" s="1" t="str">
        <f>'Original data'!BK17</f>
        <v>Casos de uso.</v>
      </c>
      <c r="AE103" s="2">
        <f>'Original data'!BN17</f>
        <v>112.395</v>
      </c>
      <c r="AF103" s="9" t="str">
        <f>'Original data'!BP17</f>
        <v>El cajero inicia una nueva venta. El cajero ingresa el identificador el artículo. El sistema recupera la información del artículo desde el sistema del catálogo, registra la venta del artículo y presenta la descripción del artículo, precio y el total de la cuenta hasta el momento. El escenario 3 continúa hasta que el cliente indica que ha terminado El sistema calcula y presenta el precio total El cajero informa al cliente total y le solicita el pago El cliente paga El sistema de PdV usa Pagar con efectivo o Pagar con tarjeta de crédito El sistema registra la venta completada y envía la información al sistema externo de Inventario para actualizar el stock. El sistema de PdV imprime el recibo usando Imprimir recibo El cliente se va con el recibo y los bienes.</v>
      </c>
      <c r="AG103" s="10">
        <v>3</v>
      </c>
      <c r="AH103" s="1" t="str">
        <f>'Original data'!BQ17</f>
        <v>Casos de uso</v>
      </c>
      <c r="AI103" s="2">
        <f>'Original data'!BT17</f>
        <v>58.898000000000003</v>
      </c>
      <c r="AJ103" s="9" t="str">
        <f>'Original data'!BW17</f>
        <v>El cajero registra el valor del efectivo en el sistema. El sistema calcula el valor a devolver. El sistema abre la caja de efectivo. El cajero entrega al cliente su cambio.</v>
      </c>
      <c r="AK103" s="10">
        <v>5</v>
      </c>
      <c r="AL103" s="1" t="str">
        <f>'Original data'!BX17</f>
        <v>Casos de uso</v>
      </c>
      <c r="AM103" s="2">
        <f>'Original data'!CA17</f>
        <v>156.18799999999999</v>
      </c>
      <c r="AN103" s="9" t="str">
        <f>'Original data'!CE17</f>
        <v>1. El cajeron informa al cliente la falta de comunicación.</v>
      </c>
      <c r="AO103" s="10">
        <v>5</v>
      </c>
      <c r="AP103" s="1" t="str">
        <f>'Original data'!CF17</f>
        <v>Casos de uso.</v>
      </c>
      <c r="AQ103" s="2">
        <f>'Original data'!CI17</f>
        <v>66.385000000000005</v>
      </c>
      <c r="AR103" s="35" t="str">
        <f>'Original data'!CL17</f>
        <v>1. El cajero registra el valor del efectivo en el sistema. 2. El sistema calcula el valor a devolver. 3. El sistema abre la caja de efectivo. 4. El cajero entrega al cliente su cambio.</v>
      </c>
      <c r="AS103" s="10">
        <v>5</v>
      </c>
      <c r="AT103" s="1" t="str">
        <f>'Original data'!CM17</f>
        <v>Casos de uso.</v>
      </c>
      <c r="AU103" s="2">
        <f>'Original data'!CP17</f>
        <v>260.33100000000002</v>
      </c>
      <c r="AV103" s="9" t="str">
        <f>'Original data'!CT17</f>
        <v>El cajero envía una solicitud de descuento e ingresa la identificación del cliente, luego el sistema presenta un total de descuento basado en las reglas de descuento</v>
      </c>
      <c r="AW103" s="10">
        <v>5</v>
      </c>
      <c r="AX103" s="1" t="str">
        <f>'Original data'!CU17</f>
        <v>Descripcion del caso de estudio.</v>
      </c>
    </row>
    <row r="104" spans="1:50" ht="80" x14ac:dyDescent="0.2">
      <c r="A104" s="2">
        <v>103</v>
      </c>
      <c r="B104" s="2" t="s">
        <v>765</v>
      </c>
      <c r="C104" s="2">
        <v>16</v>
      </c>
      <c r="D104" s="2">
        <f>'Original data'!A18</f>
        <v>14</v>
      </c>
      <c r="E104" s="2" t="str">
        <f>'Original data'!S18</f>
        <v>PC</v>
      </c>
      <c r="F104" s="2" t="str">
        <f t="shared" si="5"/>
        <v>C</v>
      </c>
      <c r="G104" s="2">
        <f>'Original data'!AA18</f>
        <v>193.584</v>
      </c>
      <c r="H104" s="9" t="str">
        <f>'Original data'!AE18</f>
        <v>El sistema genera la factura</v>
      </c>
      <c r="I104" s="10">
        <v>5</v>
      </c>
      <c r="J104" s="1" t="str">
        <f>'Original data'!AF18</f>
        <v>Diagrama de casos de uso</v>
      </c>
      <c r="K104" s="2">
        <f>'Original data'!AI18</f>
        <v>102.051</v>
      </c>
      <c r="L104" s="9" t="str">
        <f>'Original data'!AK18</f>
        <v>Una vez el pago se realice exitosamente, este se registra. En caso de ser en efectivo se entrega el cambio al cliente.</v>
      </c>
      <c r="M104" s="10">
        <v>1</v>
      </c>
      <c r="N104" s="30" t="str">
        <f>'Original data'!AL18</f>
        <v>Especificaciones del caso de uso</v>
      </c>
      <c r="O104" s="2">
        <f>'Original data'!AO18</f>
        <v>81.069999999999993</v>
      </c>
      <c r="P104" s="9" t="str">
        <f>'Original data'!AQ18</f>
        <v>Por medio del código de barras del producto y del lector de códigos de barras, se identifica qué artículo es el que se va a comprar</v>
      </c>
      <c r="Q104" s="10">
        <v>5</v>
      </c>
      <c r="R104" s="1" t="str">
        <f>'Original data'!AR18</f>
        <v>Caso de estudio</v>
      </c>
      <c r="S104" s="2">
        <f>'Original data'!AU18</f>
        <v>67.061999999999998</v>
      </c>
      <c r="T104" s="9" t="str">
        <f>'Original data'!AX18</f>
        <v>Cajeros del punto de venta al que pertenece el sistema</v>
      </c>
      <c r="U104" s="10">
        <v>2</v>
      </c>
      <c r="V104" s="1" t="str">
        <f>'Original data'!AY18</f>
        <v>Caso de estudio</v>
      </c>
      <c r="W104" s="2">
        <f>'Original data'!BB18</f>
        <v>191.126</v>
      </c>
      <c r="X104" s="9" t="str">
        <f>'Original data'!BD18</f>
        <v>Cuando la transacción y el pago se hayan realizado exitosamente</v>
      </c>
      <c r="Y104" s="10">
        <v>3</v>
      </c>
      <c r="Z104" s="1" t="str">
        <f>'Original data'!BE18</f>
        <v>Caso de Estudio</v>
      </c>
      <c r="AA104" s="2">
        <f>'Original data'!BH18</f>
        <v>263.15499999999997</v>
      </c>
      <c r="AB104" s="9" t="str">
        <f>'Original data'!BJ18</f>
        <v>Si el pago se hizo en efectivo, el cajero ingresa el monto que entregó el cliente y le entrega a este el cambio que el sistema muestra. Luego, procede a imprimir la factura que genera el sistema.  Si el pago se hizo con tarjeta y fue exitoso, simplemente procede a imprimir la factura.</v>
      </c>
      <c r="AC104" s="10">
        <v>5</v>
      </c>
      <c r="AD104" s="1" t="str">
        <f>'Original data'!BK18</f>
        <v>Especificaciones de casos de uso</v>
      </c>
      <c r="AE104" s="2">
        <f>'Original data'!BN18</f>
        <v>164.41800000000001</v>
      </c>
      <c r="AF104" s="9" t="str">
        <f>'Original data'!BP18</f>
        <v>Cuando me acerco al punto de venta, un cajero me atiende, recibe los artículos que llevo y los hace pasar por un identificador de códigos de barra para que el sistema los reconozca y proceda a calcular el precio total de mi compra</v>
      </c>
      <c r="AG104" s="10">
        <v>1</v>
      </c>
      <c r="AH104" s="1" t="str">
        <f>'Original data'!BQ18</f>
        <v>Caso de estudio</v>
      </c>
      <c r="AI104" s="2">
        <f>'Original data'!BT18</f>
        <v>126.46299999999999</v>
      </c>
      <c r="AJ104" s="9" t="str">
        <f>'Original data'!BW18</f>
        <v>1. El cajero registra el valor del efectivo 2. El sistema calcula el valor a devolver 3. El sistema abre la caja 4. El cajero entrega el cambio al cliente</v>
      </c>
      <c r="AK104" s="10">
        <v>5</v>
      </c>
      <c r="AL104" s="1" t="str">
        <f>'Original data'!BX18</f>
        <v>Especificación de casos de uso</v>
      </c>
      <c r="AM104" s="2">
        <f>'Original data'!CA18</f>
        <v>140.899</v>
      </c>
      <c r="AN104" s="9" t="str">
        <f>'Original data'!CE18</f>
        <v>El cajero informa al cliente la falta de comunicación: 1. El cliente paga en efectivo 2. El cliente cancela la compra</v>
      </c>
      <c r="AO104" s="10">
        <v>5</v>
      </c>
      <c r="AP104" s="1" t="str">
        <f>'Original data'!CF18</f>
        <v>Tabla de especificación del pago con tarjeta (Extensiones de los escenarios)</v>
      </c>
      <c r="AQ104" s="2">
        <f>'Original data'!CI18</f>
        <v>119.03100000000001</v>
      </c>
      <c r="AR104" s="35" t="str">
        <f>'Original data'!CL18</f>
        <v>Cuando hay cambio, el sistema arroja el monto a devolver y el cajero reacciona sacando dicho monto de la caja y entregándoselo al cliente</v>
      </c>
      <c r="AS104" s="10">
        <v>4</v>
      </c>
      <c r="AT104" s="1" t="str">
        <f>'Original data'!CM18</f>
        <v>Caso de Estudio y Especificación de casos de uso</v>
      </c>
      <c r="AU104" s="2">
        <f>'Original data'!CP18</f>
        <v>155.18799999999999</v>
      </c>
      <c r="AV104" s="9" t="str">
        <f>'Original data'!CT18</f>
        <v>El cliente entrega el cupón al cajero, el cajero. El cajero ingresa el número de identificación del cliente para iniciar una solicitud de descuento. Este se realiza sobre el monto total de la compra, dependiendo de las reglas de descuentos.</v>
      </c>
      <c r="AW104" s="10">
        <v>5</v>
      </c>
      <c r="AX104" s="1" t="str">
        <f>'Original data'!CU18</f>
        <v>Caso de estudio</v>
      </c>
    </row>
    <row r="105" spans="1:50" ht="48" x14ac:dyDescent="0.2">
      <c r="A105" s="2">
        <v>104</v>
      </c>
      <c r="B105" s="2" t="s">
        <v>766</v>
      </c>
      <c r="C105" s="2">
        <v>16</v>
      </c>
      <c r="D105" s="2">
        <v>3</v>
      </c>
      <c r="E105" s="2" t="s">
        <v>844</v>
      </c>
      <c r="F105" s="2" t="str">
        <f t="shared" si="5"/>
        <v>C</v>
      </c>
      <c r="G105" s="2">
        <v>51.554000000000002</v>
      </c>
      <c r="H105" s="9" t="s">
        <v>845</v>
      </c>
      <c r="I105" s="10">
        <v>5</v>
      </c>
      <c r="J105" s="2" t="s">
        <v>846</v>
      </c>
      <c r="K105" s="2">
        <v>109.60899999999999</v>
      </c>
      <c r="L105" s="9" t="s">
        <v>847</v>
      </c>
      <c r="M105" s="10">
        <v>1</v>
      </c>
      <c r="N105" s="30" t="s">
        <v>848</v>
      </c>
      <c r="O105" s="2">
        <v>25.035</v>
      </c>
      <c r="P105" s="9" t="s">
        <v>849</v>
      </c>
      <c r="Q105" s="10">
        <v>5</v>
      </c>
      <c r="R105" s="1" t="s">
        <v>850</v>
      </c>
      <c r="S105" s="2">
        <v>21.183</v>
      </c>
      <c r="T105" s="31">
        <v>0</v>
      </c>
      <c r="U105" s="10">
        <v>1</v>
      </c>
      <c r="V105" s="1" t="s">
        <v>291</v>
      </c>
      <c r="W105" s="2">
        <v>58.527000000000001</v>
      </c>
      <c r="X105" s="9" t="s">
        <v>851</v>
      </c>
      <c r="Y105" s="10">
        <v>1</v>
      </c>
      <c r="Z105" s="2" t="s">
        <v>852</v>
      </c>
      <c r="AA105" s="2">
        <v>47.540999999999997</v>
      </c>
      <c r="AB105" s="31" t="s">
        <v>853</v>
      </c>
      <c r="AC105" s="10">
        <v>2</v>
      </c>
      <c r="AD105" s="1" t="s">
        <v>854</v>
      </c>
      <c r="AE105" s="2">
        <v>131.49100000000001</v>
      </c>
      <c r="AF105" s="9" t="s">
        <v>855</v>
      </c>
      <c r="AG105" s="10">
        <v>1</v>
      </c>
      <c r="AH105" s="30" t="s">
        <v>856</v>
      </c>
      <c r="AI105" s="1">
        <v>54.805</v>
      </c>
      <c r="AJ105" s="9" t="s">
        <v>857</v>
      </c>
      <c r="AK105" s="10">
        <v>5</v>
      </c>
      <c r="AL105" s="30" t="s">
        <v>858</v>
      </c>
      <c r="AM105" s="2">
        <v>100.85899999999999</v>
      </c>
      <c r="AN105" s="31" t="s">
        <v>859</v>
      </c>
      <c r="AO105" s="10">
        <v>4</v>
      </c>
      <c r="AP105" s="1" t="s">
        <v>302</v>
      </c>
      <c r="AQ105" s="2">
        <v>94.096999999999994</v>
      </c>
      <c r="AR105" s="38" t="s">
        <v>860</v>
      </c>
      <c r="AS105" s="10">
        <v>4</v>
      </c>
      <c r="AT105" s="1" t="s">
        <v>302</v>
      </c>
      <c r="AU105" s="2">
        <v>40.444000000000003</v>
      </c>
      <c r="AV105" s="9" t="s">
        <v>861</v>
      </c>
      <c r="AW105" s="10">
        <v>4</v>
      </c>
      <c r="AX105" s="30" t="s">
        <v>862</v>
      </c>
    </row>
    <row r="106" spans="1:50" ht="32" x14ac:dyDescent="0.2">
      <c r="A106" s="2">
        <v>105</v>
      </c>
      <c r="B106" s="2" t="s">
        <v>766</v>
      </c>
      <c r="C106" s="2">
        <v>17</v>
      </c>
      <c r="D106" s="2">
        <v>10</v>
      </c>
      <c r="E106" s="2" t="s">
        <v>385</v>
      </c>
      <c r="F106" s="2" t="str">
        <f t="shared" si="5"/>
        <v>C</v>
      </c>
      <c r="G106" s="2">
        <v>274.09100000000001</v>
      </c>
      <c r="H106" s="9" t="s">
        <v>399</v>
      </c>
      <c r="I106" s="10">
        <v>1</v>
      </c>
      <c r="J106" s="2" t="s">
        <v>399</v>
      </c>
      <c r="K106" s="2">
        <v>174.49799999999999</v>
      </c>
      <c r="L106" s="9" t="s">
        <v>863</v>
      </c>
      <c r="M106" s="10">
        <v>1</v>
      </c>
      <c r="N106" s="30" t="s">
        <v>864</v>
      </c>
      <c r="O106" s="2">
        <v>48.585999999999999</v>
      </c>
      <c r="P106" s="9" t="s">
        <v>865</v>
      </c>
      <c r="Q106" s="10">
        <v>5</v>
      </c>
      <c r="R106" s="1" t="s">
        <v>291</v>
      </c>
      <c r="S106" s="2">
        <v>88.283000000000001</v>
      </c>
      <c r="T106" s="31" t="s">
        <v>866</v>
      </c>
      <c r="U106" s="10">
        <v>1</v>
      </c>
      <c r="V106" s="1" t="s">
        <v>867</v>
      </c>
      <c r="W106" s="2">
        <v>135.113</v>
      </c>
      <c r="X106" s="9" t="s">
        <v>399</v>
      </c>
      <c r="Y106" s="10">
        <v>1</v>
      </c>
      <c r="Z106" s="2" t="s">
        <v>399</v>
      </c>
      <c r="AA106" s="2">
        <v>99.745999999999995</v>
      </c>
      <c r="AB106" s="31" t="s">
        <v>868</v>
      </c>
      <c r="AC106" s="10">
        <v>2</v>
      </c>
      <c r="AD106" s="1" t="s">
        <v>867</v>
      </c>
      <c r="AE106" s="2">
        <v>76.738</v>
      </c>
      <c r="AF106" s="9" t="s">
        <v>869</v>
      </c>
      <c r="AG106" s="10">
        <v>1</v>
      </c>
      <c r="AH106" s="30" t="s">
        <v>291</v>
      </c>
      <c r="AI106" s="1">
        <v>59.151000000000003</v>
      </c>
      <c r="AJ106" s="9" t="s">
        <v>870</v>
      </c>
      <c r="AK106" s="10">
        <v>2</v>
      </c>
      <c r="AL106" s="30" t="s">
        <v>867</v>
      </c>
      <c r="AM106" s="2">
        <v>38.168999999999997</v>
      </c>
      <c r="AN106" s="31" t="s">
        <v>871</v>
      </c>
      <c r="AO106" s="10">
        <v>4</v>
      </c>
      <c r="AP106" s="1" t="s">
        <v>872</v>
      </c>
      <c r="AQ106" s="2">
        <v>74.174999999999997</v>
      </c>
      <c r="AR106" s="38" t="s">
        <v>873</v>
      </c>
      <c r="AS106" s="10">
        <v>5</v>
      </c>
      <c r="AT106" s="1" t="s">
        <v>874</v>
      </c>
      <c r="AU106" s="2">
        <v>94.105000000000004</v>
      </c>
      <c r="AV106" s="9" t="s">
        <v>875</v>
      </c>
      <c r="AW106" s="10">
        <v>1</v>
      </c>
      <c r="AX106" s="30" t="s">
        <v>876</v>
      </c>
    </row>
    <row r="107" spans="1:50" ht="64" x14ac:dyDescent="0.2">
      <c r="A107" s="2">
        <v>106</v>
      </c>
      <c r="B107" s="2" t="s">
        <v>973</v>
      </c>
      <c r="C107" s="2">
        <v>15</v>
      </c>
      <c r="D107" s="2">
        <v>2</v>
      </c>
      <c r="E107" s="2" t="s">
        <v>385</v>
      </c>
      <c r="F107" s="2" t="str">
        <f t="shared" si="5"/>
        <v>C</v>
      </c>
      <c r="G107" s="2">
        <v>358.51600000000002</v>
      </c>
      <c r="H107" s="9" t="s">
        <v>986</v>
      </c>
      <c r="I107" s="10">
        <v>5</v>
      </c>
      <c r="J107" s="30" t="s">
        <v>987</v>
      </c>
      <c r="K107" s="2">
        <v>217.995</v>
      </c>
      <c r="L107" s="9" t="s">
        <v>988</v>
      </c>
      <c r="M107" s="10">
        <v>2</v>
      </c>
      <c r="N107" s="30" t="s">
        <v>374</v>
      </c>
      <c r="O107" s="2">
        <v>106.58199999999999</v>
      </c>
      <c r="P107" s="9" t="s">
        <v>996</v>
      </c>
      <c r="Q107" s="10">
        <v>5</v>
      </c>
      <c r="R107" s="1" t="s">
        <v>744</v>
      </c>
      <c r="S107" s="2">
        <v>129.26900000000001</v>
      </c>
      <c r="T107" s="31" t="s">
        <v>1004</v>
      </c>
      <c r="U107" s="10">
        <v>3</v>
      </c>
      <c r="V107" s="1" t="s">
        <v>374</v>
      </c>
      <c r="W107" s="2">
        <v>166.16900000000001</v>
      </c>
      <c r="X107" s="9" t="s">
        <v>1011</v>
      </c>
      <c r="Y107" s="10">
        <v>5</v>
      </c>
      <c r="Z107" s="2" t="s">
        <v>741</v>
      </c>
      <c r="AA107" s="2">
        <v>123.729</v>
      </c>
      <c r="AB107" s="31" t="s">
        <v>1017</v>
      </c>
      <c r="AC107" s="10">
        <v>3</v>
      </c>
      <c r="AD107" s="1" t="s">
        <v>1022</v>
      </c>
      <c r="AE107" s="2">
        <v>105.717</v>
      </c>
      <c r="AF107" s="9" t="s">
        <v>1023</v>
      </c>
      <c r="AG107" s="10">
        <v>5</v>
      </c>
      <c r="AH107" s="30" t="s">
        <v>744</v>
      </c>
      <c r="AI107" s="1">
        <v>67.715000000000003</v>
      </c>
      <c r="AJ107" s="9" t="s">
        <v>1031</v>
      </c>
      <c r="AK107" s="10">
        <v>5</v>
      </c>
      <c r="AL107" s="30" t="s">
        <v>1033</v>
      </c>
      <c r="AM107" s="2">
        <v>61.945</v>
      </c>
      <c r="AN107" s="31" t="s">
        <v>1039</v>
      </c>
      <c r="AO107" s="10">
        <v>4</v>
      </c>
      <c r="AP107" s="1" t="s">
        <v>1040</v>
      </c>
      <c r="AQ107" s="2">
        <v>52.073999999999998</v>
      </c>
      <c r="AR107" s="38" t="s">
        <v>1046</v>
      </c>
      <c r="AS107" s="10">
        <v>5</v>
      </c>
      <c r="AT107" s="1" t="s">
        <v>1049</v>
      </c>
      <c r="AU107" s="2">
        <v>37.381</v>
      </c>
      <c r="AV107" s="9" t="s">
        <v>1051</v>
      </c>
      <c r="AW107" s="10">
        <v>2</v>
      </c>
      <c r="AX107" s="30" t="s">
        <v>1049</v>
      </c>
    </row>
    <row r="108" spans="1:50" ht="112" x14ac:dyDescent="0.2">
      <c r="A108" s="2">
        <v>107</v>
      </c>
      <c r="B108" s="2" t="s">
        <v>1269</v>
      </c>
      <c r="C108" s="2">
        <v>16</v>
      </c>
      <c r="D108" s="2">
        <v>4</v>
      </c>
      <c r="E108" s="2" t="s">
        <v>385</v>
      </c>
      <c r="F108" s="2" t="str">
        <f t="shared" si="5"/>
        <v>C</v>
      </c>
      <c r="G108" s="2">
        <v>227.70400000000001</v>
      </c>
      <c r="H108" s="9" t="s">
        <v>490</v>
      </c>
      <c r="I108" s="10">
        <v>1</v>
      </c>
      <c r="J108" s="30" t="s">
        <v>1168</v>
      </c>
      <c r="K108" s="2">
        <v>194.71</v>
      </c>
      <c r="L108" s="9" t="s">
        <v>1169</v>
      </c>
      <c r="M108" s="10">
        <v>1</v>
      </c>
      <c r="N108" s="30" t="s">
        <v>1180</v>
      </c>
      <c r="O108" s="2">
        <v>68.12</v>
      </c>
      <c r="P108" s="9" t="s">
        <v>1181</v>
      </c>
      <c r="Q108" s="10">
        <v>5</v>
      </c>
      <c r="R108" s="30" t="s">
        <v>1192</v>
      </c>
      <c r="S108" s="2">
        <v>74.125</v>
      </c>
      <c r="T108" s="31" t="s">
        <v>282</v>
      </c>
      <c r="U108" s="10">
        <v>3</v>
      </c>
      <c r="V108" s="1" t="s">
        <v>1203</v>
      </c>
      <c r="W108" s="2">
        <v>168.904</v>
      </c>
      <c r="X108" s="9" t="s">
        <v>1204</v>
      </c>
      <c r="Y108" s="10">
        <v>1</v>
      </c>
      <c r="Z108" s="2" t="s">
        <v>1214</v>
      </c>
      <c r="AA108" s="2">
        <v>109.13800000000001</v>
      </c>
      <c r="AB108" s="31" t="s">
        <v>1215</v>
      </c>
      <c r="AC108" s="10">
        <v>3</v>
      </c>
      <c r="AD108" s="1" t="s">
        <v>1226</v>
      </c>
      <c r="AE108" s="2">
        <v>290.04300000000001</v>
      </c>
      <c r="AF108" s="9" t="s">
        <v>1227</v>
      </c>
      <c r="AG108" s="10">
        <v>1</v>
      </c>
      <c r="AH108" s="30" t="s">
        <v>1214</v>
      </c>
      <c r="AI108" s="1">
        <v>63.822000000000003</v>
      </c>
      <c r="AJ108" s="9" t="s">
        <v>1236</v>
      </c>
      <c r="AK108" s="10">
        <v>1</v>
      </c>
      <c r="AL108" s="30" t="s">
        <v>1246</v>
      </c>
      <c r="AM108" s="2">
        <v>155.995</v>
      </c>
      <c r="AN108" s="31" t="s">
        <v>1247</v>
      </c>
      <c r="AO108" s="10">
        <v>4</v>
      </c>
      <c r="AP108" s="1" t="s">
        <v>1214</v>
      </c>
      <c r="AQ108" s="2">
        <v>83.131</v>
      </c>
      <c r="AR108" s="38" t="s">
        <v>1256</v>
      </c>
      <c r="AS108" s="10">
        <v>5</v>
      </c>
      <c r="AT108" s="1" t="s">
        <v>1246</v>
      </c>
      <c r="AU108" s="2">
        <v>97.581999999999994</v>
      </c>
      <c r="AV108" s="9" t="s">
        <v>1267</v>
      </c>
      <c r="AW108" s="10">
        <v>1</v>
      </c>
      <c r="AX108" s="30" t="s">
        <v>291</v>
      </c>
    </row>
    <row r="109" spans="1:50" ht="112" x14ac:dyDescent="0.2">
      <c r="A109" s="2">
        <v>108</v>
      </c>
      <c r="B109" s="2" t="s">
        <v>1269</v>
      </c>
      <c r="C109" s="2">
        <v>17</v>
      </c>
      <c r="D109" s="2">
        <v>15</v>
      </c>
      <c r="E109" s="2" t="s">
        <v>385</v>
      </c>
      <c r="F109" s="2" t="str">
        <f t="shared" si="5"/>
        <v>C</v>
      </c>
      <c r="G109" s="2">
        <v>116.624</v>
      </c>
      <c r="H109" s="9" t="s">
        <v>1158</v>
      </c>
      <c r="I109" s="10">
        <v>5</v>
      </c>
      <c r="J109" s="30" t="s">
        <v>744</v>
      </c>
      <c r="K109" s="2">
        <v>76.236000000000004</v>
      </c>
      <c r="L109" s="9" t="s">
        <v>1170</v>
      </c>
      <c r="M109" s="10">
        <v>2</v>
      </c>
      <c r="N109" s="30" t="s">
        <v>1033</v>
      </c>
      <c r="O109" s="2">
        <v>67.86</v>
      </c>
      <c r="P109" s="9" t="s">
        <v>1182</v>
      </c>
      <c r="Q109" s="10">
        <v>5</v>
      </c>
      <c r="R109" s="30" t="s">
        <v>1193</v>
      </c>
      <c r="S109" s="2">
        <v>110.899</v>
      </c>
      <c r="T109" s="31" t="s">
        <v>1194</v>
      </c>
      <c r="U109" s="10">
        <v>2</v>
      </c>
      <c r="V109" s="1" t="s">
        <v>302</v>
      </c>
      <c r="W109" s="2">
        <v>64.802000000000007</v>
      </c>
      <c r="X109" s="9" t="s">
        <v>1205</v>
      </c>
      <c r="Y109" s="10">
        <v>2</v>
      </c>
      <c r="Z109" s="2" t="s">
        <v>302</v>
      </c>
      <c r="AA109" s="2">
        <v>87.253</v>
      </c>
      <c r="AB109" s="31" t="s">
        <v>1216</v>
      </c>
      <c r="AC109" s="10">
        <v>3</v>
      </c>
      <c r="AD109" s="1" t="s">
        <v>302</v>
      </c>
      <c r="AE109" s="2">
        <v>103.348</v>
      </c>
      <c r="AF109" s="9" t="s">
        <v>1228</v>
      </c>
      <c r="AG109" s="10">
        <v>1</v>
      </c>
      <c r="AH109" s="30" t="s">
        <v>302</v>
      </c>
      <c r="AI109" s="1">
        <v>430.09100000000001</v>
      </c>
      <c r="AJ109" s="9" t="s">
        <v>1237</v>
      </c>
      <c r="AK109" s="10">
        <v>5</v>
      </c>
      <c r="AL109" s="30" t="s">
        <v>302</v>
      </c>
      <c r="AM109" s="2">
        <v>92.144999999999996</v>
      </c>
      <c r="AN109" s="31" t="s">
        <v>1248</v>
      </c>
      <c r="AO109" s="10">
        <v>2</v>
      </c>
      <c r="AP109" s="1" t="s">
        <v>286</v>
      </c>
      <c r="AQ109" s="2">
        <v>42.499000000000002</v>
      </c>
      <c r="AR109" s="38" t="s">
        <v>1257</v>
      </c>
      <c r="AS109" s="10">
        <v>5</v>
      </c>
      <c r="AT109" s="1" t="s">
        <v>302</v>
      </c>
      <c r="AU109" s="2">
        <v>32.466000000000001</v>
      </c>
      <c r="AV109" s="9" t="s">
        <v>300</v>
      </c>
      <c r="AW109" s="10">
        <v>1</v>
      </c>
      <c r="AX109" s="30" t="s">
        <v>291</v>
      </c>
    </row>
    <row r="110" spans="1:50" ht="64" x14ac:dyDescent="0.2">
      <c r="A110" s="2">
        <v>109</v>
      </c>
      <c r="B110" s="2" t="s">
        <v>1269</v>
      </c>
      <c r="C110" s="2">
        <v>18</v>
      </c>
      <c r="D110" s="2">
        <v>17</v>
      </c>
      <c r="E110" s="2" t="s">
        <v>385</v>
      </c>
      <c r="F110" s="2" t="str">
        <f t="shared" si="5"/>
        <v>C</v>
      </c>
      <c r="G110" s="2">
        <v>82.364000000000004</v>
      </c>
      <c r="H110" s="9" t="s">
        <v>863</v>
      </c>
      <c r="I110" s="10">
        <v>1</v>
      </c>
      <c r="J110" s="30" t="s">
        <v>1171</v>
      </c>
      <c r="K110" s="2">
        <v>61.293999999999997</v>
      </c>
      <c r="L110" s="9" t="s">
        <v>1172</v>
      </c>
      <c r="M110" s="10">
        <v>3</v>
      </c>
      <c r="N110" s="30" t="s">
        <v>1033</v>
      </c>
      <c r="O110" s="2">
        <v>60.329000000000001</v>
      </c>
      <c r="P110" s="9" t="s">
        <v>1183</v>
      </c>
      <c r="Q110" s="10">
        <v>5</v>
      </c>
      <c r="R110" s="30" t="s">
        <v>744</v>
      </c>
      <c r="S110" s="2">
        <v>73.73</v>
      </c>
      <c r="T110" s="31" t="s">
        <v>1195</v>
      </c>
      <c r="U110" s="10">
        <v>5</v>
      </c>
      <c r="V110" s="1" t="s">
        <v>744</v>
      </c>
      <c r="W110" s="2">
        <v>37.366999999999997</v>
      </c>
      <c r="X110" s="9" t="s">
        <v>863</v>
      </c>
      <c r="Y110" s="10">
        <v>1</v>
      </c>
      <c r="Z110" s="2" t="s">
        <v>1033</v>
      </c>
      <c r="AA110" s="2">
        <v>76.632999999999996</v>
      </c>
      <c r="AB110" s="31" t="s">
        <v>1217</v>
      </c>
      <c r="AC110" s="10">
        <v>1</v>
      </c>
      <c r="AD110" s="1" t="s">
        <v>1033</v>
      </c>
      <c r="AE110" s="2">
        <v>62.777999999999999</v>
      </c>
      <c r="AF110" s="9" t="s">
        <v>1229</v>
      </c>
      <c r="AG110" s="10">
        <v>5</v>
      </c>
      <c r="AH110" s="30" t="s">
        <v>744</v>
      </c>
      <c r="AI110" s="1">
        <v>54.719000000000001</v>
      </c>
      <c r="AJ110" s="9" t="s">
        <v>1238</v>
      </c>
      <c r="AK110" s="10">
        <v>5</v>
      </c>
      <c r="AL110" s="30" t="s">
        <v>744</v>
      </c>
      <c r="AM110" s="2">
        <v>67.453000000000003</v>
      </c>
      <c r="AN110" s="31" t="s">
        <v>1249</v>
      </c>
      <c r="AO110" s="10">
        <v>5</v>
      </c>
      <c r="AP110" s="1" t="s">
        <v>1033</v>
      </c>
      <c r="AQ110" s="2">
        <v>128.523</v>
      </c>
      <c r="AR110" s="38" t="s">
        <v>1258</v>
      </c>
      <c r="AS110" s="10">
        <v>3</v>
      </c>
      <c r="AT110" s="1" t="s">
        <v>744</v>
      </c>
      <c r="AU110" s="2">
        <v>30.12</v>
      </c>
      <c r="AV110" s="9" t="s">
        <v>501</v>
      </c>
      <c r="AW110" s="10">
        <v>5</v>
      </c>
      <c r="AX110" s="30" t="s">
        <v>744</v>
      </c>
    </row>
    <row r="111" spans="1:50" ht="64" x14ac:dyDescent="0.2">
      <c r="A111" s="2">
        <v>110</v>
      </c>
      <c r="B111" s="2" t="s">
        <v>1536</v>
      </c>
      <c r="C111" s="2">
        <v>8</v>
      </c>
      <c r="D111" s="2">
        <v>2</v>
      </c>
      <c r="E111" s="2" t="s">
        <v>844</v>
      </c>
      <c r="F111" s="2" t="str">
        <f t="shared" si="5"/>
        <v>C</v>
      </c>
      <c r="G111" s="2">
        <v>260.14499999999998</v>
      </c>
      <c r="H111" s="9" t="s">
        <v>1414</v>
      </c>
      <c r="I111" s="10">
        <v>1</v>
      </c>
      <c r="J111" s="1" t="s">
        <v>1425</v>
      </c>
      <c r="K111" s="2">
        <v>248.19499999999999</v>
      </c>
      <c r="L111" s="9" t="s">
        <v>1426</v>
      </c>
      <c r="M111" s="10">
        <v>2</v>
      </c>
      <c r="N111" s="30" t="s">
        <v>302</v>
      </c>
      <c r="O111" s="2">
        <v>202.04599999999999</v>
      </c>
      <c r="P111" s="9" t="s">
        <v>1441</v>
      </c>
      <c r="Q111" s="10">
        <v>5</v>
      </c>
      <c r="R111" s="30" t="s">
        <v>508</v>
      </c>
      <c r="S111" s="1">
        <v>292.66000000000003</v>
      </c>
      <c r="T111" s="31" t="s">
        <v>1451</v>
      </c>
      <c r="U111" s="10">
        <v>3</v>
      </c>
      <c r="V111" s="30" t="s">
        <v>302</v>
      </c>
      <c r="W111" s="1">
        <v>224.54499999999999</v>
      </c>
      <c r="X111" s="9" t="s">
        <v>1467</v>
      </c>
      <c r="Y111" s="10">
        <v>5</v>
      </c>
      <c r="Z111" s="30" t="s">
        <v>1481</v>
      </c>
      <c r="AA111" s="2">
        <v>412.37599999999998</v>
      </c>
      <c r="AB111" s="31" t="s">
        <v>1482</v>
      </c>
      <c r="AC111" s="10">
        <v>3</v>
      </c>
      <c r="AD111" s="1" t="s">
        <v>1495</v>
      </c>
      <c r="AE111" s="2">
        <v>120.075</v>
      </c>
      <c r="AF111" s="35" t="s">
        <v>1496</v>
      </c>
      <c r="AG111" s="10">
        <v>1</v>
      </c>
      <c r="AH111" s="30" t="s">
        <v>508</v>
      </c>
      <c r="AI111" s="1">
        <v>206.79499999999999</v>
      </c>
      <c r="AJ111" s="31" t="s">
        <v>1503</v>
      </c>
      <c r="AK111" s="10">
        <v>5</v>
      </c>
      <c r="AL111" s="30" t="s">
        <v>1495</v>
      </c>
      <c r="AM111" s="2">
        <v>218.26</v>
      </c>
      <c r="AN111" s="9" t="s">
        <v>1515</v>
      </c>
      <c r="AO111" s="10">
        <v>5</v>
      </c>
      <c r="AP111" s="1" t="s">
        <v>1495</v>
      </c>
      <c r="AQ111" s="2">
        <v>82.837999999999994</v>
      </c>
      <c r="AR111" s="9" t="s">
        <v>1522</v>
      </c>
      <c r="AS111" s="10">
        <v>5</v>
      </c>
      <c r="AT111" s="1" t="s">
        <v>1495</v>
      </c>
      <c r="AU111" s="2">
        <v>84.238</v>
      </c>
      <c r="AV111" s="9" t="s">
        <v>1530</v>
      </c>
      <c r="AW111" s="10">
        <v>1</v>
      </c>
      <c r="AX111" s="30" t="s">
        <v>508</v>
      </c>
    </row>
    <row r="112" spans="1:50" ht="80" x14ac:dyDescent="0.2">
      <c r="A112" s="2">
        <v>111</v>
      </c>
      <c r="B112" s="2" t="s">
        <v>1536</v>
      </c>
      <c r="C112" s="2">
        <v>9</v>
      </c>
      <c r="D112" s="2">
        <v>5</v>
      </c>
      <c r="E112" s="2" t="s">
        <v>844</v>
      </c>
      <c r="F112" s="2" t="str">
        <f t="shared" si="5"/>
        <v>C</v>
      </c>
      <c r="G112" s="2">
        <v>45.061999999999998</v>
      </c>
      <c r="H112" s="9" t="s">
        <v>1415</v>
      </c>
      <c r="I112" s="10">
        <v>5</v>
      </c>
      <c r="J112" s="1" t="s">
        <v>950</v>
      </c>
      <c r="K112" s="2">
        <v>132.32300000000001</v>
      </c>
      <c r="L112" s="9" t="s">
        <v>1427</v>
      </c>
      <c r="M112" s="10">
        <v>2</v>
      </c>
      <c r="N112" s="30" t="s">
        <v>1442</v>
      </c>
      <c r="O112" s="2">
        <v>101.599</v>
      </c>
      <c r="P112" s="9" t="s">
        <v>1443</v>
      </c>
      <c r="Q112" s="10">
        <v>5</v>
      </c>
      <c r="R112" s="30" t="s">
        <v>1452</v>
      </c>
      <c r="S112" s="1">
        <v>95.35</v>
      </c>
      <c r="T112" s="31" t="s">
        <v>1453</v>
      </c>
      <c r="U112" s="10">
        <v>3</v>
      </c>
      <c r="V112" s="30" t="s">
        <v>1468</v>
      </c>
      <c r="W112" s="1">
        <v>119.012</v>
      </c>
      <c r="X112" s="9" t="s">
        <v>1469</v>
      </c>
      <c r="Y112" s="10">
        <v>4</v>
      </c>
      <c r="Z112" s="30" t="s">
        <v>1483</v>
      </c>
      <c r="AA112" s="2">
        <v>51.704000000000001</v>
      </c>
      <c r="AB112" s="31" t="s">
        <v>1484</v>
      </c>
      <c r="AC112" s="10">
        <v>2</v>
      </c>
      <c r="AD112" s="1" t="s">
        <v>1497</v>
      </c>
      <c r="AE112" s="2">
        <v>203.762</v>
      </c>
      <c r="AF112" s="35" t="s">
        <v>1498</v>
      </c>
      <c r="AG112" s="10">
        <v>1</v>
      </c>
      <c r="AH112" s="30" t="s">
        <v>291</v>
      </c>
      <c r="AI112" s="1">
        <v>120.617</v>
      </c>
      <c r="AJ112" s="31" t="s">
        <v>1504</v>
      </c>
      <c r="AK112" s="10">
        <v>5</v>
      </c>
      <c r="AL112" s="30" t="s">
        <v>508</v>
      </c>
      <c r="AM112" s="2">
        <v>148.52099999999999</v>
      </c>
      <c r="AN112" s="9" t="s">
        <v>1516</v>
      </c>
      <c r="AO112" s="10">
        <v>3</v>
      </c>
      <c r="AP112" s="1" t="s">
        <v>1523</v>
      </c>
      <c r="AQ112" s="2">
        <v>177.87299999999999</v>
      </c>
      <c r="AR112" s="9" t="s">
        <v>1524</v>
      </c>
      <c r="AS112" s="10">
        <v>5</v>
      </c>
      <c r="AT112" s="1" t="s">
        <v>1531</v>
      </c>
      <c r="AU112" s="2">
        <v>151.69</v>
      </c>
      <c r="AV112" s="9" t="s">
        <v>1532</v>
      </c>
      <c r="AW112" s="10">
        <v>1</v>
      </c>
      <c r="AX112" s="30" t="s">
        <v>291</v>
      </c>
    </row>
    <row r="113" spans="1:50" ht="48" x14ac:dyDescent="0.2">
      <c r="A113" s="2">
        <v>112</v>
      </c>
      <c r="B113" s="2" t="s">
        <v>1536</v>
      </c>
      <c r="C113" s="2">
        <v>10</v>
      </c>
      <c r="D113" s="2">
        <v>6</v>
      </c>
      <c r="E113" s="2" t="s">
        <v>385</v>
      </c>
      <c r="F113" s="2" t="str">
        <f t="shared" si="5"/>
        <v>C</v>
      </c>
      <c r="G113" s="2">
        <v>59.825000000000003</v>
      </c>
      <c r="H113" s="9" t="s">
        <v>490</v>
      </c>
      <c r="I113" s="10">
        <v>1</v>
      </c>
      <c r="J113" s="1" t="s">
        <v>1428</v>
      </c>
      <c r="K113" s="2">
        <v>109.88</v>
      </c>
      <c r="L113" s="9" t="s">
        <v>1429</v>
      </c>
      <c r="M113" s="10">
        <v>1</v>
      </c>
      <c r="N113" s="30" t="s">
        <v>1428</v>
      </c>
      <c r="O113" s="2">
        <v>13.670999999999999</v>
      </c>
      <c r="P113" s="9" t="s">
        <v>1444</v>
      </c>
      <c r="Q113" s="10">
        <v>5</v>
      </c>
      <c r="R113" s="30" t="s">
        <v>1428</v>
      </c>
      <c r="S113" s="1">
        <v>22.401</v>
      </c>
      <c r="T113" s="31" t="s">
        <v>1454</v>
      </c>
      <c r="U113" s="10">
        <v>3</v>
      </c>
      <c r="V113" s="30" t="s">
        <v>302</v>
      </c>
      <c r="W113" s="1">
        <v>68.888999999999996</v>
      </c>
      <c r="X113" s="9" t="s">
        <v>1470</v>
      </c>
      <c r="Y113" s="10">
        <v>5</v>
      </c>
      <c r="Z113" s="30" t="s">
        <v>1428</v>
      </c>
      <c r="AA113" s="2">
        <v>47.33</v>
      </c>
      <c r="AB113" s="31" t="s">
        <v>1485</v>
      </c>
      <c r="AC113" s="10">
        <v>2</v>
      </c>
      <c r="AD113" s="1" t="s">
        <v>302</v>
      </c>
      <c r="AE113" s="2">
        <v>18.135999999999999</v>
      </c>
      <c r="AF113" s="35" t="s">
        <v>1499</v>
      </c>
      <c r="AG113" s="10">
        <v>1</v>
      </c>
      <c r="AH113" s="30" t="s">
        <v>1428</v>
      </c>
      <c r="AI113" s="1">
        <v>36.097999999999999</v>
      </c>
      <c r="AJ113" s="31" t="s">
        <v>1505</v>
      </c>
      <c r="AK113" s="10">
        <v>1</v>
      </c>
      <c r="AL113" s="30" t="s">
        <v>1428</v>
      </c>
      <c r="AM113" s="2">
        <v>63.42</v>
      </c>
      <c r="AN113" s="9" t="s">
        <v>1517</v>
      </c>
      <c r="AO113" s="10">
        <v>5</v>
      </c>
      <c r="AP113" s="1" t="s">
        <v>302</v>
      </c>
      <c r="AQ113" s="2">
        <v>164.816</v>
      </c>
      <c r="AR113" s="9" t="s">
        <v>1525</v>
      </c>
      <c r="AS113" s="10">
        <v>2</v>
      </c>
      <c r="AT113" s="1" t="s">
        <v>1428</v>
      </c>
      <c r="AU113" s="2">
        <v>74.933999999999997</v>
      </c>
      <c r="AV113" s="9" t="s">
        <v>1533</v>
      </c>
      <c r="AW113" s="10">
        <v>4</v>
      </c>
      <c r="AX113" s="30" t="s">
        <v>1428</v>
      </c>
    </row>
    <row r="114" spans="1:50" ht="112" x14ac:dyDescent="0.2">
      <c r="A114" s="45">
        <v>113</v>
      </c>
      <c r="B114" s="2" t="s">
        <v>1536</v>
      </c>
      <c r="C114" s="2">
        <v>11</v>
      </c>
      <c r="D114" s="2">
        <v>11</v>
      </c>
      <c r="E114" s="2" t="s">
        <v>385</v>
      </c>
      <c r="F114" s="2" t="str">
        <f t="shared" si="5"/>
        <v>C</v>
      </c>
      <c r="G114" s="2">
        <v>142.65600000000001</v>
      </c>
      <c r="H114" s="9" t="s">
        <v>1416</v>
      </c>
      <c r="I114" s="10">
        <v>5</v>
      </c>
      <c r="J114" s="1" t="s">
        <v>1430</v>
      </c>
      <c r="K114" s="2">
        <v>169.36500000000001</v>
      </c>
      <c r="L114" s="9" t="s">
        <v>1431</v>
      </c>
      <c r="M114" s="10">
        <v>5</v>
      </c>
      <c r="N114" s="30" t="s">
        <v>302</v>
      </c>
      <c r="O114" s="2">
        <v>181.65600000000001</v>
      </c>
      <c r="P114" s="9" t="s">
        <v>1445</v>
      </c>
      <c r="Q114" s="10">
        <v>5</v>
      </c>
      <c r="R114" s="30" t="s">
        <v>1455</v>
      </c>
      <c r="S114" s="1">
        <v>111.673</v>
      </c>
      <c r="T114" s="31" t="s">
        <v>1456</v>
      </c>
      <c r="U114" s="10">
        <v>3</v>
      </c>
      <c r="V114" s="30" t="s">
        <v>302</v>
      </c>
      <c r="W114" s="1">
        <v>144.04300000000001</v>
      </c>
      <c r="X114" s="9" t="s">
        <v>1471</v>
      </c>
      <c r="Y114" s="10">
        <v>5</v>
      </c>
      <c r="Z114" s="30" t="s">
        <v>1430</v>
      </c>
      <c r="AA114" s="2">
        <v>206.333</v>
      </c>
      <c r="AB114" s="31" t="s">
        <v>1486</v>
      </c>
      <c r="AC114" s="10">
        <v>4</v>
      </c>
      <c r="AD114" s="1" t="s">
        <v>302</v>
      </c>
      <c r="AE114" s="2">
        <v>144.923</v>
      </c>
      <c r="AF114" s="35" t="s">
        <v>1500</v>
      </c>
      <c r="AG114" s="10">
        <v>5</v>
      </c>
      <c r="AH114" s="30" t="s">
        <v>302</v>
      </c>
      <c r="AI114" s="1">
        <v>102.434</v>
      </c>
      <c r="AJ114" s="31" t="s">
        <v>1506</v>
      </c>
      <c r="AK114" s="10">
        <v>5</v>
      </c>
      <c r="AL114" s="30" t="s">
        <v>302</v>
      </c>
      <c r="AM114" s="2">
        <v>97.414000000000001</v>
      </c>
      <c r="AN114" s="9" t="s">
        <v>1518</v>
      </c>
      <c r="AO114" s="10">
        <v>3</v>
      </c>
      <c r="AP114" s="1" t="s">
        <v>302</v>
      </c>
      <c r="AQ114" s="2">
        <v>71.02</v>
      </c>
      <c r="AR114" s="9" t="s">
        <v>1526</v>
      </c>
      <c r="AS114" s="10">
        <v>5</v>
      </c>
      <c r="AT114" s="1" t="s">
        <v>302</v>
      </c>
      <c r="AU114" s="2">
        <v>179.09100000000001</v>
      </c>
      <c r="AV114" s="9" t="s">
        <v>1534</v>
      </c>
      <c r="AW114" s="10">
        <v>5</v>
      </c>
      <c r="AX114" s="30" t="s">
        <v>291</v>
      </c>
    </row>
    <row r="115" spans="1:50" ht="96" x14ac:dyDescent="0.2">
      <c r="A115" s="2">
        <v>114</v>
      </c>
      <c r="B115" s="2" t="s">
        <v>1624</v>
      </c>
      <c r="C115" s="2">
        <v>4</v>
      </c>
      <c r="D115" s="2">
        <v>3</v>
      </c>
      <c r="E115" s="2" t="s">
        <v>385</v>
      </c>
      <c r="F115" s="2" t="str">
        <f t="shared" si="5"/>
        <v>C</v>
      </c>
      <c r="G115" s="2">
        <v>122.95399999999999</v>
      </c>
      <c r="H115" s="9" t="s">
        <v>1540</v>
      </c>
      <c r="I115" s="10">
        <v>1</v>
      </c>
      <c r="J115" s="1" t="s">
        <v>1544</v>
      </c>
      <c r="K115" s="2">
        <v>147.66999999999999</v>
      </c>
      <c r="L115" s="9" t="s">
        <v>1545</v>
      </c>
      <c r="M115" s="10">
        <v>3</v>
      </c>
      <c r="N115" s="30" t="s">
        <v>1552</v>
      </c>
      <c r="O115" s="2">
        <v>132.51900000000001</v>
      </c>
      <c r="P115" s="9" t="s">
        <v>1553</v>
      </c>
      <c r="Q115" s="10">
        <v>5</v>
      </c>
      <c r="R115" s="30" t="s">
        <v>1559</v>
      </c>
      <c r="S115" s="1">
        <v>145.30000000000001</v>
      </c>
      <c r="T115" s="31" t="s">
        <v>1560</v>
      </c>
      <c r="U115" s="10">
        <v>3</v>
      </c>
      <c r="V115" s="30" t="s">
        <v>1568</v>
      </c>
      <c r="W115" s="1">
        <v>145.73599999999999</v>
      </c>
      <c r="X115" s="9" t="s">
        <v>1569</v>
      </c>
      <c r="Y115" s="10">
        <v>5</v>
      </c>
      <c r="Z115" s="30" t="s">
        <v>1578</v>
      </c>
      <c r="AA115" s="2">
        <v>351.49099999999999</v>
      </c>
      <c r="AB115" s="31" t="s">
        <v>1579</v>
      </c>
      <c r="AC115" s="10">
        <v>5</v>
      </c>
      <c r="AD115" s="1" t="s">
        <v>1589</v>
      </c>
      <c r="AE115" s="2">
        <v>167.43799999999999</v>
      </c>
      <c r="AF115" s="41" t="s">
        <v>1590</v>
      </c>
      <c r="AG115" s="10">
        <v>5</v>
      </c>
      <c r="AH115" s="30" t="s">
        <v>1559</v>
      </c>
      <c r="AI115" s="1">
        <v>192.63900000000001</v>
      </c>
      <c r="AJ115" s="31" t="s">
        <v>1596</v>
      </c>
      <c r="AK115" s="10">
        <v>5</v>
      </c>
      <c r="AL115" s="30" t="s">
        <v>1606</v>
      </c>
      <c r="AM115" s="2">
        <v>190.11799999999999</v>
      </c>
      <c r="AN115" s="9" t="s">
        <v>1605</v>
      </c>
      <c r="AO115" s="10">
        <v>4</v>
      </c>
      <c r="AP115" s="1" t="s">
        <v>1611</v>
      </c>
      <c r="AQ115" s="2">
        <v>115.527</v>
      </c>
      <c r="AR115" s="35" t="s">
        <v>1612</v>
      </c>
      <c r="AS115" s="10">
        <v>4</v>
      </c>
      <c r="AT115" s="1" t="s">
        <v>1557</v>
      </c>
      <c r="AU115" s="2">
        <v>150.12799999999999</v>
      </c>
      <c r="AV115" s="9" t="s">
        <v>1618</v>
      </c>
      <c r="AW115" s="10">
        <v>5</v>
      </c>
      <c r="AX115" s="30" t="s">
        <v>1623</v>
      </c>
    </row>
    <row r="116" spans="1:50" ht="64" x14ac:dyDescent="0.2">
      <c r="A116" s="2">
        <v>115</v>
      </c>
      <c r="B116" s="2" t="s">
        <v>1624</v>
      </c>
      <c r="C116" s="2">
        <v>5</v>
      </c>
      <c r="D116" s="2">
        <v>4</v>
      </c>
      <c r="E116" s="2" t="s">
        <v>385</v>
      </c>
      <c r="F116" s="2" t="str">
        <f t="shared" si="5"/>
        <v>C</v>
      </c>
      <c r="G116" s="2">
        <v>439.48200000000003</v>
      </c>
      <c r="H116" s="9" t="s">
        <v>490</v>
      </c>
      <c r="I116" s="10">
        <v>1</v>
      </c>
      <c r="J116" s="1" t="s">
        <v>524</v>
      </c>
      <c r="K116" s="2">
        <v>168.81399999999999</v>
      </c>
      <c r="L116" s="9" t="s">
        <v>1546</v>
      </c>
      <c r="M116" s="10">
        <v>1</v>
      </c>
      <c r="N116" s="30" t="s">
        <v>524</v>
      </c>
      <c r="O116" s="2">
        <v>111.26600000000001</v>
      </c>
      <c r="P116" s="9" t="s">
        <v>1554</v>
      </c>
      <c r="Q116" s="10">
        <v>5</v>
      </c>
      <c r="R116" s="30" t="s">
        <v>524</v>
      </c>
      <c r="S116" s="1">
        <v>117.23099999999999</v>
      </c>
      <c r="T116" s="31" t="s">
        <v>282</v>
      </c>
      <c r="U116" s="10">
        <v>3</v>
      </c>
      <c r="V116" s="30" t="s">
        <v>524</v>
      </c>
      <c r="W116" s="1">
        <v>78.804000000000002</v>
      </c>
      <c r="X116" s="9" t="s">
        <v>1570</v>
      </c>
      <c r="Y116" s="10">
        <v>5</v>
      </c>
      <c r="Z116" s="30" t="s">
        <v>1580</v>
      </c>
      <c r="AA116" s="2">
        <v>68.894999999999996</v>
      </c>
      <c r="AB116" s="31" t="s">
        <v>1581</v>
      </c>
      <c r="AC116" s="10">
        <v>4</v>
      </c>
      <c r="AD116" s="1" t="s">
        <v>524</v>
      </c>
      <c r="AE116" s="2">
        <v>102.883</v>
      </c>
      <c r="AF116" s="41" t="s">
        <v>1591</v>
      </c>
      <c r="AG116" s="10">
        <v>5</v>
      </c>
      <c r="AH116" s="30" t="s">
        <v>1580</v>
      </c>
      <c r="AI116" s="1">
        <v>55.527999999999999</v>
      </c>
      <c r="AJ116" s="31" t="s">
        <v>1597</v>
      </c>
      <c r="AK116" s="10">
        <v>5</v>
      </c>
      <c r="AL116" s="30" t="s">
        <v>524</v>
      </c>
      <c r="AM116" s="2">
        <v>79.040999999999997</v>
      </c>
      <c r="AN116" s="9" t="s">
        <v>1604</v>
      </c>
      <c r="AO116" s="10">
        <v>5</v>
      </c>
      <c r="AP116" s="1" t="s">
        <v>524</v>
      </c>
      <c r="AQ116" s="2">
        <v>109.78</v>
      </c>
      <c r="AR116" s="35" t="s">
        <v>1613</v>
      </c>
      <c r="AS116" s="10">
        <v>4</v>
      </c>
      <c r="AT116" s="1" t="s">
        <v>524</v>
      </c>
      <c r="AU116" s="2">
        <v>129.47900000000001</v>
      </c>
      <c r="AV116" s="9" t="s">
        <v>1619</v>
      </c>
      <c r="AW116" s="10">
        <v>2</v>
      </c>
      <c r="AX116" s="30" t="s">
        <v>524</v>
      </c>
    </row>
    <row r="117" spans="1:50" ht="96" x14ac:dyDescent="0.2">
      <c r="A117" s="2">
        <v>116</v>
      </c>
      <c r="B117" s="2" t="s">
        <v>1624</v>
      </c>
      <c r="C117" s="2">
        <v>6</v>
      </c>
      <c r="D117" s="2">
        <v>5</v>
      </c>
      <c r="E117" s="2" t="s">
        <v>385</v>
      </c>
      <c r="F117" s="2" t="str">
        <f t="shared" si="5"/>
        <v>C</v>
      </c>
      <c r="G117" s="2">
        <v>167.44499999999999</v>
      </c>
      <c r="H117" s="9" t="s">
        <v>1002</v>
      </c>
      <c r="I117" s="10">
        <v>1</v>
      </c>
      <c r="J117" s="1" t="s">
        <v>846</v>
      </c>
      <c r="K117" s="2">
        <v>199.36500000000001</v>
      </c>
      <c r="L117" s="9" t="s">
        <v>1547</v>
      </c>
      <c r="M117" s="10">
        <v>5</v>
      </c>
      <c r="N117" s="30" t="s">
        <v>1040</v>
      </c>
      <c r="O117" s="2">
        <v>184.142</v>
      </c>
      <c r="P117" s="9" t="s">
        <v>1555</v>
      </c>
      <c r="Q117" s="10">
        <v>5</v>
      </c>
      <c r="R117" s="30" t="s">
        <v>1561</v>
      </c>
      <c r="S117" s="1">
        <v>121.381</v>
      </c>
      <c r="T117" s="31" t="s">
        <v>1002</v>
      </c>
      <c r="U117" s="10">
        <v>3</v>
      </c>
      <c r="V117" s="30" t="s">
        <v>1571</v>
      </c>
      <c r="W117" s="1">
        <v>168.262</v>
      </c>
      <c r="X117" s="9" t="s">
        <v>1572</v>
      </c>
      <c r="Y117" s="10">
        <v>5</v>
      </c>
      <c r="Z117" s="30" t="s">
        <v>1582</v>
      </c>
      <c r="AA117" s="2">
        <v>384.03699999999998</v>
      </c>
      <c r="AB117" s="31" t="s">
        <v>1583</v>
      </c>
      <c r="AC117" s="10">
        <v>5</v>
      </c>
      <c r="AD117" s="1" t="s">
        <v>744</v>
      </c>
      <c r="AE117" s="2">
        <v>130.09800000000001</v>
      </c>
      <c r="AF117" s="41" t="s">
        <v>1592</v>
      </c>
      <c r="AG117" s="10">
        <v>5</v>
      </c>
      <c r="AH117" s="30" t="s">
        <v>1598</v>
      </c>
      <c r="AI117" s="1">
        <v>151.11799999999999</v>
      </c>
      <c r="AJ117" s="31" t="s">
        <v>1599</v>
      </c>
      <c r="AK117" s="10">
        <v>5</v>
      </c>
      <c r="AL117" s="30" t="s">
        <v>1603</v>
      </c>
      <c r="AM117" s="2">
        <v>139.39099999999999</v>
      </c>
      <c r="AN117" s="9" t="s">
        <v>1602</v>
      </c>
      <c r="AO117" s="10">
        <v>5</v>
      </c>
      <c r="AP117" s="1" t="s">
        <v>846</v>
      </c>
      <c r="AQ117" s="2">
        <v>140.529</v>
      </c>
      <c r="AR117" s="35" t="s">
        <v>1614</v>
      </c>
      <c r="AS117" s="10">
        <v>5</v>
      </c>
      <c r="AT117" s="1" t="s">
        <v>1620</v>
      </c>
      <c r="AU117" s="2">
        <v>189.494</v>
      </c>
      <c r="AV117" s="9" t="s">
        <v>1621</v>
      </c>
      <c r="AW117" s="10">
        <v>5</v>
      </c>
      <c r="AX117" s="30" t="s">
        <v>291</v>
      </c>
    </row>
    <row r="118" spans="1:50" ht="64" x14ac:dyDescent="0.2">
      <c r="A118" s="2">
        <v>117</v>
      </c>
      <c r="B118" s="2" t="s">
        <v>1624</v>
      </c>
      <c r="C118" s="2">
        <v>7</v>
      </c>
      <c r="D118" s="2">
        <v>7</v>
      </c>
      <c r="E118" s="2" t="s">
        <v>385</v>
      </c>
      <c r="F118" s="2" t="str">
        <f t="shared" si="5"/>
        <v>C</v>
      </c>
      <c r="G118" s="2">
        <v>261.84300000000002</v>
      </c>
      <c r="H118" s="9" t="s">
        <v>1541</v>
      </c>
      <c r="I118" s="10">
        <v>5</v>
      </c>
      <c r="J118" s="1" t="s">
        <v>1133</v>
      </c>
      <c r="K118" s="2">
        <v>562.32299999999998</v>
      </c>
      <c r="L118" s="9" t="s">
        <v>1548</v>
      </c>
      <c r="M118" s="10">
        <v>4</v>
      </c>
      <c r="N118" s="30" t="s">
        <v>529</v>
      </c>
      <c r="O118" s="2">
        <v>349.15899999999999</v>
      </c>
      <c r="P118" s="9" t="s">
        <v>1556</v>
      </c>
      <c r="Q118" s="10">
        <v>5</v>
      </c>
      <c r="R118" s="30" t="s">
        <v>1562</v>
      </c>
      <c r="S118" s="1">
        <v>158.74799999999999</v>
      </c>
      <c r="T118" s="31" t="s">
        <v>1563</v>
      </c>
      <c r="U118" s="10">
        <v>5</v>
      </c>
      <c r="V118" s="30" t="s">
        <v>1573</v>
      </c>
      <c r="W118" s="1">
        <v>282.00400000000002</v>
      </c>
      <c r="X118" s="9" t="s">
        <v>1574</v>
      </c>
      <c r="Y118" s="10">
        <v>5</v>
      </c>
      <c r="Z118" s="30" t="s">
        <v>1584</v>
      </c>
      <c r="AA118" s="2">
        <v>364.26900000000001</v>
      </c>
      <c r="AB118" s="31" t="s">
        <v>1585</v>
      </c>
      <c r="AC118" s="10">
        <v>5</v>
      </c>
      <c r="AD118" s="1" t="s">
        <v>529</v>
      </c>
      <c r="AE118" s="2">
        <v>151.78700000000001</v>
      </c>
      <c r="AF118" s="41" t="s">
        <v>1593</v>
      </c>
      <c r="AG118" s="10">
        <v>1</v>
      </c>
      <c r="AH118" s="30" t="s">
        <v>288</v>
      </c>
      <c r="AI118" s="1">
        <v>196.261</v>
      </c>
      <c r="AJ118" s="31" t="s">
        <v>1600</v>
      </c>
      <c r="AK118" s="10">
        <v>5</v>
      </c>
      <c r="AL118" s="30" t="s">
        <v>1601</v>
      </c>
      <c r="AM118" s="2">
        <v>90.004999999999995</v>
      </c>
      <c r="AN118" s="9" t="s">
        <v>286</v>
      </c>
      <c r="AO118" s="10">
        <v>1</v>
      </c>
      <c r="AP118" s="1" t="s">
        <v>399</v>
      </c>
      <c r="AQ118" s="2">
        <v>60.168999999999997</v>
      </c>
      <c r="AR118" s="35" t="s">
        <v>286</v>
      </c>
      <c r="AS118" s="10">
        <v>1</v>
      </c>
      <c r="AT118" s="1" t="s">
        <v>399</v>
      </c>
      <c r="AU118" s="2">
        <v>199.774</v>
      </c>
      <c r="AV118" s="9" t="s">
        <v>1622</v>
      </c>
      <c r="AW118" s="10">
        <v>5</v>
      </c>
      <c r="AX118" s="30" t="s">
        <v>291</v>
      </c>
    </row>
    <row r="119" spans="1:50" ht="96" x14ac:dyDescent="0.2">
      <c r="A119" s="2">
        <v>118</v>
      </c>
      <c r="B119" s="2" t="s">
        <v>1767</v>
      </c>
      <c r="C119" s="2">
        <v>12</v>
      </c>
      <c r="D119" s="2">
        <v>4</v>
      </c>
      <c r="E119" s="2" t="s">
        <v>385</v>
      </c>
      <c r="F119" s="2" t="str">
        <f t="shared" si="5"/>
        <v>C</v>
      </c>
      <c r="G119" s="2">
        <v>609.74800000000005</v>
      </c>
      <c r="H119" s="9" t="s">
        <v>1737</v>
      </c>
      <c r="I119" s="10">
        <v>5</v>
      </c>
      <c r="J119" s="1" t="s">
        <v>1212</v>
      </c>
      <c r="K119" s="2">
        <v>255.22300000000001</v>
      </c>
      <c r="L119" s="9" t="s">
        <v>1738</v>
      </c>
      <c r="M119" s="10">
        <v>2</v>
      </c>
      <c r="N119" s="30" t="s">
        <v>1739</v>
      </c>
      <c r="O119" s="2">
        <v>70.992999999999995</v>
      </c>
      <c r="P119" s="9" t="s">
        <v>1740</v>
      </c>
      <c r="Q119" s="10">
        <v>5</v>
      </c>
      <c r="R119" s="30" t="s">
        <v>1741</v>
      </c>
      <c r="S119" s="1">
        <v>111.164</v>
      </c>
      <c r="T119" s="31" t="s">
        <v>1742</v>
      </c>
      <c r="U119" s="10">
        <v>5</v>
      </c>
      <c r="V119" s="30" t="s">
        <v>522</v>
      </c>
      <c r="W119" s="1">
        <v>94.171000000000006</v>
      </c>
      <c r="X119" s="9" t="s">
        <v>1743</v>
      </c>
      <c r="Y119" s="10">
        <v>5</v>
      </c>
      <c r="Z119" s="30" t="s">
        <v>1744</v>
      </c>
      <c r="AA119" s="2">
        <v>207.30099999999999</v>
      </c>
      <c r="AB119" s="31" t="s">
        <v>1745</v>
      </c>
      <c r="AC119" s="10">
        <v>3</v>
      </c>
      <c r="AD119" s="1" t="s">
        <v>1746</v>
      </c>
      <c r="AE119" s="2">
        <v>68.489999999999995</v>
      </c>
      <c r="AF119" s="41" t="s">
        <v>1747</v>
      </c>
      <c r="AG119" s="10">
        <v>1</v>
      </c>
      <c r="AH119" s="30" t="s">
        <v>1748</v>
      </c>
      <c r="AI119" s="1">
        <v>301.60700000000003</v>
      </c>
      <c r="AJ119" s="31" t="s">
        <v>1749</v>
      </c>
      <c r="AK119" s="10">
        <v>5</v>
      </c>
      <c r="AL119" s="30" t="s">
        <v>1750</v>
      </c>
      <c r="AM119" s="2">
        <v>115.503</v>
      </c>
      <c r="AN119" s="9" t="s">
        <v>1751</v>
      </c>
      <c r="AO119" s="10">
        <v>5</v>
      </c>
      <c r="AP119" s="1" t="s">
        <v>1752</v>
      </c>
      <c r="AQ119" s="2">
        <v>89.701999999999998</v>
      </c>
      <c r="AR119" s="9" t="s">
        <v>1753</v>
      </c>
      <c r="AS119" s="10">
        <v>5</v>
      </c>
      <c r="AT119" s="1" t="s">
        <v>1754</v>
      </c>
      <c r="AU119" s="2">
        <v>210.98500000000001</v>
      </c>
      <c r="AV119" s="9" t="s">
        <v>1755</v>
      </c>
      <c r="AW119" s="10">
        <v>5</v>
      </c>
      <c r="AX119" s="30" t="s">
        <v>744</v>
      </c>
    </row>
    <row r="120" spans="1:50" ht="112" x14ac:dyDescent="0.2">
      <c r="A120" s="2">
        <v>119</v>
      </c>
      <c r="B120" s="2" t="s">
        <v>1767</v>
      </c>
      <c r="C120" s="2">
        <v>13</v>
      </c>
      <c r="D120" s="2">
        <v>7</v>
      </c>
      <c r="E120" s="2" t="s">
        <v>385</v>
      </c>
      <c r="F120" s="2" t="str">
        <f t="shared" si="5"/>
        <v>C</v>
      </c>
      <c r="G120" s="2">
        <v>258.36200000000002</v>
      </c>
      <c r="H120" s="9" t="s">
        <v>1756</v>
      </c>
      <c r="I120" s="10">
        <v>5</v>
      </c>
      <c r="J120" s="1" t="s">
        <v>1757</v>
      </c>
      <c r="K120" s="2">
        <v>74.686999999999998</v>
      </c>
      <c r="L120" s="9" t="s">
        <v>1758</v>
      </c>
      <c r="M120" s="10">
        <v>2</v>
      </c>
      <c r="N120" s="30" t="s">
        <v>1757</v>
      </c>
      <c r="O120" s="2">
        <v>63.506999999999998</v>
      </c>
      <c r="P120" s="9" t="s">
        <v>1759</v>
      </c>
      <c r="Q120" s="10">
        <v>5</v>
      </c>
      <c r="R120" s="30" t="s">
        <v>1726</v>
      </c>
      <c r="S120" s="1">
        <v>117.30500000000001</v>
      </c>
      <c r="T120" s="31" t="s">
        <v>1760</v>
      </c>
      <c r="U120" s="10">
        <v>5</v>
      </c>
      <c r="V120" s="30" t="s">
        <v>1726</v>
      </c>
      <c r="W120" s="1">
        <v>86.061000000000007</v>
      </c>
      <c r="X120" s="9" t="s">
        <v>1761</v>
      </c>
      <c r="Y120" s="10">
        <v>5</v>
      </c>
      <c r="Z120" s="30" t="s">
        <v>1757</v>
      </c>
      <c r="AA120" s="2">
        <v>161.761</v>
      </c>
      <c r="AB120" s="31" t="s">
        <v>1762</v>
      </c>
      <c r="AC120" s="10">
        <v>5</v>
      </c>
      <c r="AD120" s="1" t="s">
        <v>1726</v>
      </c>
      <c r="AE120" s="2">
        <v>207.63499999999999</v>
      </c>
      <c r="AF120" s="41" t="s">
        <v>1763</v>
      </c>
      <c r="AG120" s="10">
        <v>1</v>
      </c>
      <c r="AH120" s="30" t="s">
        <v>1726</v>
      </c>
      <c r="AI120" s="1">
        <v>205.36699999999999</v>
      </c>
      <c r="AJ120" s="31" t="s">
        <v>357</v>
      </c>
      <c r="AK120" s="10">
        <v>5</v>
      </c>
      <c r="AL120" s="30" t="s">
        <v>1726</v>
      </c>
      <c r="AM120" s="2">
        <v>71.534999999999997</v>
      </c>
      <c r="AN120" s="9" t="s">
        <v>1764</v>
      </c>
      <c r="AO120" s="10">
        <v>5</v>
      </c>
      <c r="AP120" s="1" t="s">
        <v>1757</v>
      </c>
      <c r="AQ120" s="2">
        <v>64.778000000000006</v>
      </c>
      <c r="AR120" s="9" t="s">
        <v>1765</v>
      </c>
      <c r="AS120" s="10">
        <v>5</v>
      </c>
      <c r="AT120" s="1" t="s">
        <v>1726</v>
      </c>
      <c r="AU120" s="2">
        <v>43.902000000000001</v>
      </c>
      <c r="AV120" s="9" t="s">
        <v>1766</v>
      </c>
      <c r="AW120" s="10">
        <v>2</v>
      </c>
      <c r="AX120" s="30" t="s">
        <v>1726</v>
      </c>
    </row>
    <row r="121" spans="1:50" ht="80" x14ac:dyDescent="0.2">
      <c r="A121" s="2">
        <v>120</v>
      </c>
      <c r="B121" s="2" t="s">
        <v>1861</v>
      </c>
      <c r="C121" s="2">
        <v>9</v>
      </c>
      <c r="D121" s="2">
        <v>7</v>
      </c>
      <c r="E121" s="2" t="s">
        <v>844</v>
      </c>
      <c r="F121" s="2" t="str">
        <f t="shared" si="5"/>
        <v>C</v>
      </c>
      <c r="G121" s="2">
        <v>251.49600000000001</v>
      </c>
      <c r="H121" s="9" t="s">
        <v>978</v>
      </c>
      <c r="I121" s="10">
        <v>5</v>
      </c>
      <c r="J121" s="1" t="s">
        <v>1843</v>
      </c>
      <c r="K121" s="2">
        <v>181.50899999999999</v>
      </c>
      <c r="L121" s="9" t="s">
        <v>1844</v>
      </c>
      <c r="M121" s="10">
        <v>2</v>
      </c>
      <c r="N121" s="30" t="s">
        <v>1845</v>
      </c>
      <c r="O121" s="2">
        <v>133.66800000000001</v>
      </c>
      <c r="P121" s="9" t="s">
        <v>286</v>
      </c>
      <c r="Q121" s="10">
        <v>1</v>
      </c>
      <c r="R121" s="30" t="s">
        <v>399</v>
      </c>
      <c r="S121" s="1">
        <v>83.376999999999995</v>
      </c>
      <c r="T121" s="31" t="s">
        <v>1846</v>
      </c>
      <c r="U121" s="10">
        <v>5</v>
      </c>
      <c r="V121" s="30" t="s">
        <v>1847</v>
      </c>
      <c r="W121" s="1">
        <v>84.138000000000005</v>
      </c>
      <c r="X121" s="9" t="s">
        <v>1848</v>
      </c>
      <c r="Y121" s="10">
        <v>1</v>
      </c>
      <c r="Z121" s="30" t="s">
        <v>1849</v>
      </c>
      <c r="AA121" s="2">
        <v>73.438999999999993</v>
      </c>
      <c r="AB121" s="31" t="s">
        <v>1850</v>
      </c>
      <c r="AC121" s="10">
        <v>1</v>
      </c>
      <c r="AD121" s="1" t="s">
        <v>1851</v>
      </c>
      <c r="AE121" s="2">
        <v>325.78199999999998</v>
      </c>
      <c r="AF121" s="41" t="s">
        <v>1852</v>
      </c>
      <c r="AG121" s="10">
        <v>1</v>
      </c>
      <c r="AH121" s="30" t="s">
        <v>1853</v>
      </c>
      <c r="AI121" s="1">
        <v>197.85300000000001</v>
      </c>
      <c r="AJ121" s="31" t="s">
        <v>1854</v>
      </c>
      <c r="AK121" s="10">
        <v>5</v>
      </c>
      <c r="AL121" s="30" t="s">
        <v>1855</v>
      </c>
      <c r="AM121" s="2">
        <v>525.71199999999999</v>
      </c>
      <c r="AN121" s="9" t="s">
        <v>1856</v>
      </c>
      <c r="AO121" s="10">
        <v>1</v>
      </c>
      <c r="AP121" s="1" t="s">
        <v>1857</v>
      </c>
      <c r="AQ121" s="2">
        <v>425.58</v>
      </c>
      <c r="AR121" s="9" t="s">
        <v>1858</v>
      </c>
      <c r="AS121" s="10">
        <v>4</v>
      </c>
      <c r="AT121" s="1" t="s">
        <v>1859</v>
      </c>
      <c r="AU121" s="2">
        <v>276.14</v>
      </c>
      <c r="AV121" s="9" t="s">
        <v>1860</v>
      </c>
      <c r="AW121" s="10">
        <v>2</v>
      </c>
      <c r="AX121" s="30" t="s">
        <v>905</v>
      </c>
    </row>
  </sheetData>
  <sortState ref="B2:AX121">
    <sortCondition ref="F2:F12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M122"/>
  <sheetViews>
    <sheetView topLeftCell="A64" workbookViewId="0">
      <selection sqref="A1:M122"/>
    </sheetView>
  </sheetViews>
  <sheetFormatPr baseColWidth="10" defaultColWidth="11" defaultRowHeight="16" x14ac:dyDescent="0.2"/>
  <cols>
    <col min="2" max="13" width="8.5" style="49" customWidth="1"/>
  </cols>
  <sheetData>
    <row r="2" spans="1:13" x14ac:dyDescent="0.2">
      <c r="A2" s="2" t="s">
        <v>1866</v>
      </c>
      <c r="B2" s="2" t="s">
        <v>1867</v>
      </c>
      <c r="C2" s="2" t="s">
        <v>655</v>
      </c>
      <c r="D2" s="2" t="s">
        <v>658</v>
      </c>
      <c r="E2" s="2" t="s">
        <v>659</v>
      </c>
      <c r="F2" s="2" t="s">
        <v>660</v>
      </c>
      <c r="G2" s="2" t="s">
        <v>577</v>
      </c>
      <c r="H2" s="2" t="s">
        <v>578</v>
      </c>
      <c r="I2" s="2" t="s">
        <v>579</v>
      </c>
      <c r="J2" s="2" t="s">
        <v>580</v>
      </c>
      <c r="K2" s="2" t="s">
        <v>581</v>
      </c>
      <c r="L2" s="2" t="s">
        <v>582</v>
      </c>
      <c r="M2" s="2" t="s">
        <v>583</v>
      </c>
    </row>
    <row r="3" spans="1:13" x14ac:dyDescent="0.2">
      <c r="A3">
        <f>RCQScoreOrderedTwoCS!A2</f>
        <v>1</v>
      </c>
      <c r="B3" s="49" t="str">
        <f>RCQScoreOrderedTwoCS!F2</f>
        <v>B</v>
      </c>
      <c r="C3" s="49">
        <f>RCQScoreOrderedTwoCS!I2</f>
        <v>3</v>
      </c>
      <c r="D3" s="49">
        <f>RCQScoreOrderedTwoCS!M2</f>
        <v>5</v>
      </c>
      <c r="E3" s="49">
        <f>RCQScoreOrderedTwoCS!U2</f>
        <v>1</v>
      </c>
      <c r="F3" s="49">
        <f>RCQScoreOrderedTwoCS!U2</f>
        <v>1</v>
      </c>
      <c r="G3" s="49">
        <f>RCQScoreOrderedTwoCS!Y2</f>
        <v>3</v>
      </c>
      <c r="H3" s="49">
        <f>RCQScoreOrderedTwoCS!AC2</f>
        <v>5</v>
      </c>
      <c r="I3" s="49">
        <f>RCQScoreOrderedTwoCS!AG2</f>
        <v>4</v>
      </c>
      <c r="J3" s="49">
        <f>RCQScoreOrderedTwoCS!AK2</f>
        <v>5</v>
      </c>
      <c r="K3" s="49">
        <f>RCQScoreOrderedTwoCS!AO2</f>
        <v>5</v>
      </c>
      <c r="L3" s="49">
        <f>RCQScoreOrderedTwoCS!AS2</f>
        <v>1</v>
      </c>
      <c r="M3" s="49">
        <f>RCQScoreOrderedTwoCS!AW2</f>
        <v>2</v>
      </c>
    </row>
    <row r="4" spans="1:13" x14ac:dyDescent="0.2">
      <c r="A4">
        <f>RCQScoreOrderedTwoCS!A3</f>
        <v>2</v>
      </c>
      <c r="B4" s="49" t="str">
        <f>RCQScoreOrderedTwoCS!F3</f>
        <v>B</v>
      </c>
      <c r="C4" s="49">
        <f>RCQScoreOrderedTwoCS!I3</f>
        <v>5</v>
      </c>
      <c r="D4" s="49">
        <f>RCQScoreOrderedTwoCS!M3</f>
        <v>5</v>
      </c>
      <c r="E4" s="49">
        <f>RCQScoreOrderedTwoCS!U3</f>
        <v>1</v>
      </c>
      <c r="F4" s="49">
        <f>RCQScoreOrderedTwoCS!U3</f>
        <v>1</v>
      </c>
      <c r="G4" s="49">
        <f>RCQScoreOrderedTwoCS!Y3</f>
        <v>5</v>
      </c>
      <c r="H4" s="49">
        <f>RCQScoreOrderedTwoCS!AC3</f>
        <v>3</v>
      </c>
      <c r="I4" s="49">
        <f>RCQScoreOrderedTwoCS!AG3</f>
        <v>5</v>
      </c>
      <c r="J4" s="49">
        <f>RCQScoreOrderedTwoCS!AK3</f>
        <v>5</v>
      </c>
      <c r="K4" s="49">
        <f>RCQScoreOrderedTwoCS!AO3</f>
        <v>1</v>
      </c>
      <c r="L4" s="49">
        <f>RCQScoreOrderedTwoCS!AS3</f>
        <v>5</v>
      </c>
      <c r="M4" s="49">
        <f>RCQScoreOrderedTwoCS!AW3</f>
        <v>2</v>
      </c>
    </row>
    <row r="5" spans="1:13" x14ac:dyDescent="0.2">
      <c r="A5">
        <f>RCQScoreOrderedTwoCS!A4</f>
        <v>3</v>
      </c>
      <c r="B5" s="49" t="str">
        <f>RCQScoreOrderedTwoCS!F4</f>
        <v>B</v>
      </c>
      <c r="C5" s="49">
        <f>RCQScoreOrderedTwoCS!I4</f>
        <v>5</v>
      </c>
      <c r="D5" s="49">
        <f>RCQScoreOrderedTwoCS!M4</f>
        <v>2</v>
      </c>
      <c r="E5" s="49">
        <f>RCQScoreOrderedTwoCS!U4</f>
        <v>5</v>
      </c>
      <c r="F5" s="49">
        <f>RCQScoreOrderedTwoCS!U4</f>
        <v>5</v>
      </c>
      <c r="G5" s="49">
        <f>RCQScoreOrderedTwoCS!Y4</f>
        <v>5</v>
      </c>
      <c r="H5" s="49">
        <f>RCQScoreOrderedTwoCS!AC4</f>
        <v>4</v>
      </c>
      <c r="I5" s="49">
        <f>RCQScoreOrderedTwoCS!AG4</f>
        <v>5</v>
      </c>
      <c r="J5" s="49">
        <f>RCQScoreOrderedTwoCS!AK4</f>
        <v>5</v>
      </c>
      <c r="K5" s="49">
        <f>RCQScoreOrderedTwoCS!AO4</f>
        <v>1</v>
      </c>
      <c r="L5" s="49">
        <f>RCQScoreOrderedTwoCS!AS4</f>
        <v>5</v>
      </c>
      <c r="M5" s="49">
        <f>RCQScoreOrderedTwoCS!AW4</f>
        <v>1</v>
      </c>
    </row>
    <row r="6" spans="1:13" x14ac:dyDescent="0.2">
      <c r="A6">
        <f>RCQScoreOrderedTwoCS!A5</f>
        <v>4</v>
      </c>
      <c r="B6" s="49" t="str">
        <f>RCQScoreOrderedTwoCS!F5</f>
        <v>B</v>
      </c>
      <c r="C6" s="49">
        <f>RCQScoreOrderedTwoCS!I5</f>
        <v>4</v>
      </c>
      <c r="D6" s="49">
        <f>RCQScoreOrderedTwoCS!M5</f>
        <v>5</v>
      </c>
      <c r="E6" s="49">
        <f>RCQScoreOrderedTwoCS!U5</f>
        <v>5</v>
      </c>
      <c r="F6" s="49">
        <f>RCQScoreOrderedTwoCS!U5</f>
        <v>5</v>
      </c>
      <c r="G6" s="49">
        <f>RCQScoreOrderedTwoCS!Y5</f>
        <v>4</v>
      </c>
      <c r="H6" s="49">
        <f>RCQScoreOrderedTwoCS!AC5</f>
        <v>2</v>
      </c>
      <c r="I6" s="49">
        <f>RCQScoreOrderedTwoCS!AG5</f>
        <v>1</v>
      </c>
      <c r="J6" s="49">
        <f>RCQScoreOrderedTwoCS!AK5</f>
        <v>5</v>
      </c>
      <c r="K6" s="49">
        <f>RCQScoreOrderedTwoCS!AO5</f>
        <v>1</v>
      </c>
      <c r="L6" s="49">
        <f>RCQScoreOrderedTwoCS!AS5</f>
        <v>1</v>
      </c>
      <c r="M6" s="49">
        <f>RCQScoreOrderedTwoCS!AW5</f>
        <v>1</v>
      </c>
    </row>
    <row r="7" spans="1:13" x14ac:dyDescent="0.2">
      <c r="A7">
        <f>RCQScoreOrderedTwoCS!A6</f>
        <v>5</v>
      </c>
      <c r="B7" s="49" t="str">
        <f>RCQScoreOrderedTwoCS!F6</f>
        <v>B</v>
      </c>
      <c r="C7" s="49">
        <f>RCQScoreOrderedTwoCS!I6</f>
        <v>5</v>
      </c>
      <c r="D7" s="49">
        <f>RCQScoreOrderedTwoCS!M6</f>
        <v>5</v>
      </c>
      <c r="E7" s="49">
        <f>RCQScoreOrderedTwoCS!U6</f>
        <v>5</v>
      </c>
      <c r="F7" s="49">
        <f>RCQScoreOrderedTwoCS!U6</f>
        <v>5</v>
      </c>
      <c r="G7" s="49">
        <f>RCQScoreOrderedTwoCS!Y6</f>
        <v>5</v>
      </c>
      <c r="H7" s="49">
        <f>RCQScoreOrderedTwoCS!AC6</f>
        <v>3</v>
      </c>
      <c r="I7" s="49">
        <f>RCQScoreOrderedTwoCS!AG6</f>
        <v>2</v>
      </c>
      <c r="J7" s="49">
        <f>RCQScoreOrderedTwoCS!AK6</f>
        <v>5</v>
      </c>
      <c r="K7" s="49">
        <f>RCQScoreOrderedTwoCS!AO6</f>
        <v>1</v>
      </c>
      <c r="L7" s="49">
        <f>RCQScoreOrderedTwoCS!AS6</f>
        <v>5</v>
      </c>
      <c r="M7" s="49">
        <f>RCQScoreOrderedTwoCS!AW6</f>
        <v>1</v>
      </c>
    </row>
    <row r="8" spans="1:13" x14ac:dyDescent="0.2">
      <c r="A8">
        <f>RCQScoreOrderedTwoCS!A7</f>
        <v>6</v>
      </c>
      <c r="B8" s="49" t="str">
        <f>RCQScoreOrderedTwoCS!F7</f>
        <v>B</v>
      </c>
      <c r="C8" s="49">
        <f>RCQScoreOrderedTwoCS!I7</f>
        <v>3</v>
      </c>
      <c r="D8" s="49">
        <f>RCQScoreOrderedTwoCS!M7</f>
        <v>2</v>
      </c>
      <c r="E8" s="49">
        <f>RCQScoreOrderedTwoCS!U7</f>
        <v>1</v>
      </c>
      <c r="F8" s="49">
        <f>RCQScoreOrderedTwoCS!U7</f>
        <v>1</v>
      </c>
      <c r="G8" s="49">
        <f>RCQScoreOrderedTwoCS!Y7</f>
        <v>1</v>
      </c>
      <c r="H8" s="49">
        <f>RCQScoreOrderedTwoCS!AC7</f>
        <v>3</v>
      </c>
      <c r="I8" s="49">
        <f>RCQScoreOrderedTwoCS!AG7</f>
        <v>1</v>
      </c>
      <c r="J8" s="49">
        <f>RCQScoreOrderedTwoCS!AK7</f>
        <v>5</v>
      </c>
      <c r="K8" s="49">
        <f>RCQScoreOrderedTwoCS!AO7</f>
        <v>1</v>
      </c>
      <c r="L8" s="49">
        <f>RCQScoreOrderedTwoCS!AS7</f>
        <v>5</v>
      </c>
      <c r="M8" s="49">
        <f>RCQScoreOrderedTwoCS!AW7</f>
        <v>1</v>
      </c>
    </row>
    <row r="9" spans="1:13" x14ac:dyDescent="0.2">
      <c r="A9">
        <f>RCQScoreOrderedTwoCS!A8</f>
        <v>7</v>
      </c>
      <c r="B9" s="49" t="str">
        <f>RCQScoreOrderedTwoCS!F8</f>
        <v>B</v>
      </c>
      <c r="C9" s="49">
        <f>RCQScoreOrderedTwoCS!I8</f>
        <v>2</v>
      </c>
      <c r="D9" s="49">
        <f>RCQScoreOrderedTwoCS!M8</f>
        <v>1</v>
      </c>
      <c r="E9" s="49">
        <f>RCQScoreOrderedTwoCS!U8</f>
        <v>1</v>
      </c>
      <c r="F9" s="49">
        <f>RCQScoreOrderedTwoCS!U8</f>
        <v>1</v>
      </c>
      <c r="G9" s="49">
        <f>RCQScoreOrderedTwoCS!Y8</f>
        <v>1</v>
      </c>
      <c r="H9" s="49">
        <f>RCQScoreOrderedTwoCS!AC8</f>
        <v>5</v>
      </c>
      <c r="I9" s="49">
        <f>RCQScoreOrderedTwoCS!AG8</f>
        <v>2</v>
      </c>
      <c r="J9" s="49">
        <f>RCQScoreOrderedTwoCS!AK8</f>
        <v>5</v>
      </c>
      <c r="K9" s="49">
        <f>RCQScoreOrderedTwoCS!AO8</f>
        <v>2</v>
      </c>
      <c r="L9" s="49">
        <f>RCQScoreOrderedTwoCS!AS8</f>
        <v>5</v>
      </c>
      <c r="M9" s="49">
        <f>RCQScoreOrderedTwoCS!AW8</f>
        <v>1</v>
      </c>
    </row>
    <row r="10" spans="1:13" x14ac:dyDescent="0.2">
      <c r="A10">
        <f>RCQScoreOrderedTwoCS!A9</f>
        <v>8</v>
      </c>
      <c r="B10" s="49" t="str">
        <f>RCQScoreOrderedTwoCS!F9</f>
        <v>B</v>
      </c>
      <c r="C10" s="49">
        <f>RCQScoreOrderedTwoCS!I9</f>
        <v>5</v>
      </c>
      <c r="D10" s="49">
        <f>RCQScoreOrderedTwoCS!M9</f>
        <v>5</v>
      </c>
      <c r="E10" s="49">
        <f>RCQScoreOrderedTwoCS!U9</f>
        <v>5</v>
      </c>
      <c r="F10" s="49">
        <f>RCQScoreOrderedTwoCS!U9</f>
        <v>5</v>
      </c>
      <c r="G10" s="49">
        <f>RCQScoreOrderedTwoCS!Y9</f>
        <v>5</v>
      </c>
      <c r="H10" s="49">
        <f>RCQScoreOrderedTwoCS!AC9</f>
        <v>3</v>
      </c>
      <c r="I10" s="49">
        <f>RCQScoreOrderedTwoCS!AG9</f>
        <v>4</v>
      </c>
      <c r="J10" s="49">
        <f>RCQScoreOrderedTwoCS!AK9</f>
        <v>5</v>
      </c>
      <c r="K10" s="49">
        <f>RCQScoreOrderedTwoCS!AO9</f>
        <v>2</v>
      </c>
      <c r="L10" s="49">
        <f>RCQScoreOrderedTwoCS!AS9</f>
        <v>1</v>
      </c>
      <c r="M10" s="49">
        <f>RCQScoreOrderedTwoCS!AW9</f>
        <v>1</v>
      </c>
    </row>
    <row r="11" spans="1:13" x14ac:dyDescent="0.2">
      <c r="A11">
        <f>RCQScoreOrderedTwoCS!A10</f>
        <v>9</v>
      </c>
      <c r="B11" s="49" t="str">
        <f>RCQScoreOrderedTwoCS!F10</f>
        <v>B</v>
      </c>
      <c r="C11" s="49">
        <f>RCQScoreOrderedTwoCS!I10</f>
        <v>5</v>
      </c>
      <c r="D11" s="49">
        <f>RCQScoreOrderedTwoCS!M10</f>
        <v>5</v>
      </c>
      <c r="E11" s="49">
        <f>RCQScoreOrderedTwoCS!U10</f>
        <v>5</v>
      </c>
      <c r="F11" s="49">
        <f>RCQScoreOrderedTwoCS!U10</f>
        <v>5</v>
      </c>
      <c r="G11" s="49">
        <f>RCQScoreOrderedTwoCS!Y10</f>
        <v>1</v>
      </c>
      <c r="H11" s="49">
        <f>RCQScoreOrderedTwoCS!AC10</f>
        <v>4</v>
      </c>
      <c r="I11" s="49">
        <f>RCQScoreOrderedTwoCS!AG10</f>
        <v>1</v>
      </c>
      <c r="J11" s="49">
        <f>RCQScoreOrderedTwoCS!AK10</f>
        <v>5</v>
      </c>
      <c r="K11" s="49">
        <f>RCQScoreOrderedTwoCS!AO10</f>
        <v>2</v>
      </c>
      <c r="L11" s="49">
        <f>RCQScoreOrderedTwoCS!AS10</f>
        <v>5</v>
      </c>
      <c r="M11" s="49">
        <f>RCQScoreOrderedTwoCS!AW10</f>
        <v>1</v>
      </c>
    </row>
    <row r="12" spans="1:13" x14ac:dyDescent="0.2">
      <c r="A12">
        <f>RCQScoreOrderedTwoCS!A11</f>
        <v>10</v>
      </c>
      <c r="B12" s="49" t="str">
        <f>RCQScoreOrderedTwoCS!F11</f>
        <v>B</v>
      </c>
      <c r="C12" s="49">
        <f>RCQScoreOrderedTwoCS!I11</f>
        <v>4</v>
      </c>
      <c r="D12" s="49">
        <f>RCQScoreOrderedTwoCS!M11</f>
        <v>5</v>
      </c>
      <c r="E12" s="49">
        <f>RCQScoreOrderedTwoCS!U11</f>
        <v>5</v>
      </c>
      <c r="F12" s="49">
        <f>RCQScoreOrderedTwoCS!U11</f>
        <v>5</v>
      </c>
      <c r="G12" s="49">
        <f>RCQScoreOrderedTwoCS!Y11</f>
        <v>1</v>
      </c>
      <c r="H12" s="49">
        <f>RCQScoreOrderedTwoCS!AC11</f>
        <v>3</v>
      </c>
      <c r="I12" s="49">
        <f>RCQScoreOrderedTwoCS!AG11</f>
        <v>4</v>
      </c>
      <c r="J12" s="49">
        <f>RCQScoreOrderedTwoCS!AK11</f>
        <v>5</v>
      </c>
      <c r="K12" s="49">
        <f>RCQScoreOrderedTwoCS!AO11</f>
        <v>2</v>
      </c>
      <c r="L12" s="49">
        <f>RCQScoreOrderedTwoCS!AS11</f>
        <v>5</v>
      </c>
      <c r="M12" s="49">
        <f>RCQScoreOrderedTwoCS!AW11</f>
        <v>1</v>
      </c>
    </row>
    <row r="13" spans="1:13" x14ac:dyDescent="0.2">
      <c r="A13">
        <f>RCQScoreOrderedTwoCS!A12</f>
        <v>11</v>
      </c>
      <c r="B13" s="49" t="str">
        <f>RCQScoreOrderedTwoCS!F12</f>
        <v>B</v>
      </c>
      <c r="C13" s="49">
        <f>RCQScoreOrderedTwoCS!I12</f>
        <v>1</v>
      </c>
      <c r="D13" s="49">
        <f>RCQScoreOrderedTwoCS!M12</f>
        <v>5</v>
      </c>
      <c r="E13" s="49">
        <f>RCQScoreOrderedTwoCS!U12</f>
        <v>5</v>
      </c>
      <c r="F13" s="49">
        <f>RCQScoreOrderedTwoCS!U12</f>
        <v>5</v>
      </c>
      <c r="G13" s="49">
        <f>RCQScoreOrderedTwoCS!Y12</f>
        <v>5</v>
      </c>
      <c r="H13" s="49">
        <f>RCQScoreOrderedTwoCS!AC12</f>
        <v>2</v>
      </c>
      <c r="I13" s="49">
        <f>RCQScoreOrderedTwoCS!AG12</f>
        <v>4</v>
      </c>
      <c r="J13" s="49">
        <f>RCQScoreOrderedTwoCS!AK12</f>
        <v>5</v>
      </c>
      <c r="K13" s="49">
        <f>RCQScoreOrderedTwoCS!AO12</f>
        <v>2</v>
      </c>
      <c r="L13" s="49">
        <f>RCQScoreOrderedTwoCS!AS12</f>
        <v>5</v>
      </c>
      <c r="M13" s="49">
        <f>RCQScoreOrderedTwoCS!AW12</f>
        <v>5</v>
      </c>
    </row>
    <row r="14" spans="1:13" x14ac:dyDescent="0.2">
      <c r="A14">
        <f>RCQScoreOrderedTwoCS!A13</f>
        <v>12</v>
      </c>
      <c r="B14" s="49" t="str">
        <f>RCQScoreOrderedTwoCS!F13</f>
        <v>B</v>
      </c>
      <c r="C14" s="49">
        <f>RCQScoreOrderedTwoCS!I13</f>
        <v>3</v>
      </c>
      <c r="D14" s="49">
        <f>RCQScoreOrderedTwoCS!M13</f>
        <v>5</v>
      </c>
      <c r="E14" s="49">
        <f>RCQScoreOrderedTwoCS!U13</f>
        <v>5</v>
      </c>
      <c r="F14" s="49">
        <f>RCQScoreOrderedTwoCS!U13</f>
        <v>5</v>
      </c>
      <c r="G14" s="49">
        <f>RCQScoreOrderedTwoCS!Y13</f>
        <v>3</v>
      </c>
      <c r="H14" s="49">
        <f>RCQScoreOrderedTwoCS!AC13</f>
        <v>3</v>
      </c>
      <c r="I14" s="49">
        <f>RCQScoreOrderedTwoCS!AG13</f>
        <v>5</v>
      </c>
      <c r="J14" s="49">
        <f>RCQScoreOrderedTwoCS!AK13</f>
        <v>5</v>
      </c>
      <c r="K14" s="49">
        <f>RCQScoreOrderedTwoCS!AO13</f>
        <v>1</v>
      </c>
      <c r="L14" s="49">
        <f>RCQScoreOrderedTwoCS!AS13</f>
        <v>1</v>
      </c>
      <c r="M14" s="49">
        <f>RCQScoreOrderedTwoCS!AW13</f>
        <v>1</v>
      </c>
    </row>
    <row r="15" spans="1:13" x14ac:dyDescent="0.2">
      <c r="A15">
        <f>RCQScoreOrderedTwoCS!A14</f>
        <v>13</v>
      </c>
      <c r="B15" s="49" t="str">
        <f>RCQScoreOrderedTwoCS!F14</f>
        <v>B</v>
      </c>
      <c r="C15" s="49">
        <f>RCQScoreOrderedTwoCS!I14</f>
        <v>5</v>
      </c>
      <c r="D15" s="49">
        <f>RCQScoreOrderedTwoCS!M14</f>
        <v>5</v>
      </c>
      <c r="E15" s="49">
        <f>RCQScoreOrderedTwoCS!U14</f>
        <v>5</v>
      </c>
      <c r="F15" s="49">
        <f>RCQScoreOrderedTwoCS!U14</f>
        <v>5</v>
      </c>
      <c r="G15" s="49">
        <f>RCQScoreOrderedTwoCS!Y14</f>
        <v>5</v>
      </c>
      <c r="H15" s="49">
        <f>RCQScoreOrderedTwoCS!AC14</f>
        <v>3</v>
      </c>
      <c r="I15" s="49">
        <f>RCQScoreOrderedTwoCS!AG14</f>
        <v>5</v>
      </c>
      <c r="J15" s="49">
        <f>RCQScoreOrderedTwoCS!AK14</f>
        <v>5</v>
      </c>
      <c r="K15" s="49">
        <f>RCQScoreOrderedTwoCS!AO14</f>
        <v>5</v>
      </c>
      <c r="L15" s="49">
        <f>RCQScoreOrderedTwoCS!AS14</f>
        <v>1</v>
      </c>
      <c r="M15" s="49">
        <f>RCQScoreOrderedTwoCS!AW14</f>
        <v>1</v>
      </c>
    </row>
    <row r="16" spans="1:13" x14ac:dyDescent="0.2">
      <c r="A16">
        <f>RCQScoreOrderedTwoCS!A15</f>
        <v>14</v>
      </c>
      <c r="B16" s="49" t="str">
        <f>RCQScoreOrderedTwoCS!F15</f>
        <v>B</v>
      </c>
      <c r="C16" s="49">
        <f>RCQScoreOrderedTwoCS!I15</f>
        <v>4</v>
      </c>
      <c r="D16" s="49">
        <f>RCQScoreOrderedTwoCS!M15</f>
        <v>5</v>
      </c>
      <c r="E16" s="49">
        <f>RCQScoreOrderedTwoCS!U15</f>
        <v>5</v>
      </c>
      <c r="F16" s="49">
        <f>RCQScoreOrderedTwoCS!U15</f>
        <v>5</v>
      </c>
      <c r="G16" s="49">
        <f>RCQScoreOrderedTwoCS!Y15</f>
        <v>5</v>
      </c>
      <c r="H16" s="49">
        <f>RCQScoreOrderedTwoCS!AC15</f>
        <v>3</v>
      </c>
      <c r="I16" s="49">
        <f>RCQScoreOrderedTwoCS!AG15</f>
        <v>4</v>
      </c>
      <c r="J16" s="49">
        <f>RCQScoreOrderedTwoCS!AK15</f>
        <v>5</v>
      </c>
      <c r="K16" s="49">
        <f>RCQScoreOrderedTwoCS!AO15</f>
        <v>1</v>
      </c>
      <c r="L16" s="49">
        <f>RCQScoreOrderedTwoCS!AS15</f>
        <v>1</v>
      </c>
      <c r="M16" s="49">
        <f>RCQScoreOrderedTwoCS!AW15</f>
        <v>1</v>
      </c>
    </row>
    <row r="17" spans="1:13" x14ac:dyDescent="0.2">
      <c r="A17">
        <f>RCQScoreOrderedTwoCS!A16</f>
        <v>15</v>
      </c>
      <c r="B17" s="49" t="str">
        <f>RCQScoreOrderedTwoCS!F16</f>
        <v>B</v>
      </c>
      <c r="C17" s="49">
        <f>RCQScoreOrderedTwoCS!I16</f>
        <v>4</v>
      </c>
      <c r="D17" s="49">
        <f>RCQScoreOrderedTwoCS!M16</f>
        <v>5</v>
      </c>
      <c r="E17" s="49">
        <f>RCQScoreOrderedTwoCS!U16</f>
        <v>5</v>
      </c>
      <c r="F17" s="49">
        <f>RCQScoreOrderedTwoCS!U16</f>
        <v>5</v>
      </c>
      <c r="G17" s="49">
        <f>RCQScoreOrderedTwoCS!Y16</f>
        <v>5</v>
      </c>
      <c r="H17" s="49">
        <f>RCQScoreOrderedTwoCS!AC16</f>
        <v>3</v>
      </c>
      <c r="I17" s="49">
        <f>RCQScoreOrderedTwoCS!AG16</f>
        <v>1</v>
      </c>
      <c r="J17" s="49">
        <f>RCQScoreOrderedTwoCS!AK16</f>
        <v>5</v>
      </c>
      <c r="K17" s="49">
        <f>RCQScoreOrderedTwoCS!AO16</f>
        <v>2</v>
      </c>
      <c r="L17" s="49">
        <f>RCQScoreOrderedTwoCS!AS16</f>
        <v>5</v>
      </c>
      <c r="M17" s="49">
        <f>RCQScoreOrderedTwoCS!AW16</f>
        <v>3</v>
      </c>
    </row>
    <row r="18" spans="1:13" x14ac:dyDescent="0.2">
      <c r="A18">
        <f>RCQScoreOrderedTwoCS!A17</f>
        <v>16</v>
      </c>
      <c r="B18" s="49" t="str">
        <f>RCQScoreOrderedTwoCS!F17</f>
        <v>B</v>
      </c>
      <c r="C18" s="49">
        <f>RCQScoreOrderedTwoCS!I17</f>
        <v>5</v>
      </c>
      <c r="D18" s="49">
        <f>RCQScoreOrderedTwoCS!M17</f>
        <v>5</v>
      </c>
      <c r="E18" s="49">
        <f>RCQScoreOrderedTwoCS!U17</f>
        <v>5</v>
      </c>
      <c r="F18" s="49">
        <f>RCQScoreOrderedTwoCS!U17</f>
        <v>5</v>
      </c>
      <c r="G18" s="49">
        <f>RCQScoreOrderedTwoCS!Y17</f>
        <v>5</v>
      </c>
      <c r="H18" s="49">
        <f>RCQScoreOrderedTwoCS!AC17</f>
        <v>2</v>
      </c>
      <c r="I18" s="49">
        <f>RCQScoreOrderedTwoCS!AG17</f>
        <v>4</v>
      </c>
      <c r="J18" s="49">
        <f>RCQScoreOrderedTwoCS!AK17</f>
        <v>5</v>
      </c>
      <c r="K18" s="49">
        <f>RCQScoreOrderedTwoCS!AO17</f>
        <v>5</v>
      </c>
      <c r="L18" s="49">
        <f>RCQScoreOrderedTwoCS!AS17</f>
        <v>1</v>
      </c>
      <c r="M18" s="49">
        <f>RCQScoreOrderedTwoCS!AW17</f>
        <v>1</v>
      </c>
    </row>
    <row r="19" spans="1:13" x14ac:dyDescent="0.2">
      <c r="A19">
        <f>RCQScoreOrderedTwoCS!A18</f>
        <v>17</v>
      </c>
      <c r="B19" s="49" t="str">
        <f>RCQScoreOrderedTwoCS!F18</f>
        <v>B</v>
      </c>
      <c r="C19" s="49">
        <f>RCQScoreOrderedTwoCS!I18</f>
        <v>5</v>
      </c>
      <c r="D19" s="49">
        <f>RCQScoreOrderedTwoCS!M18</f>
        <v>5</v>
      </c>
      <c r="E19" s="49">
        <f>RCQScoreOrderedTwoCS!U18</f>
        <v>5</v>
      </c>
      <c r="F19" s="49">
        <f>RCQScoreOrderedTwoCS!U18</f>
        <v>5</v>
      </c>
      <c r="G19" s="49">
        <f>RCQScoreOrderedTwoCS!Y18</f>
        <v>5</v>
      </c>
      <c r="H19" s="49">
        <f>RCQScoreOrderedTwoCS!AC18</f>
        <v>3</v>
      </c>
      <c r="I19" s="49">
        <f>RCQScoreOrderedTwoCS!AG18</f>
        <v>1</v>
      </c>
      <c r="J19" s="49">
        <f>RCQScoreOrderedTwoCS!AK18</f>
        <v>5</v>
      </c>
      <c r="K19" s="49">
        <f>RCQScoreOrderedTwoCS!AO18</f>
        <v>5</v>
      </c>
      <c r="L19" s="49">
        <f>RCQScoreOrderedTwoCS!AS18</f>
        <v>1</v>
      </c>
      <c r="M19" s="49">
        <f>RCQScoreOrderedTwoCS!AW18</f>
        <v>1</v>
      </c>
    </row>
    <row r="20" spans="1:13" x14ac:dyDescent="0.2">
      <c r="A20">
        <f>RCQScoreOrderedTwoCS!A19</f>
        <v>18</v>
      </c>
      <c r="B20" s="49" t="str">
        <f>RCQScoreOrderedTwoCS!F19</f>
        <v>B</v>
      </c>
      <c r="C20" s="49">
        <f>RCQScoreOrderedTwoCS!I19</f>
        <v>2</v>
      </c>
      <c r="D20" s="49">
        <f>RCQScoreOrderedTwoCS!M19</f>
        <v>1</v>
      </c>
      <c r="E20" s="49">
        <f>RCQScoreOrderedTwoCS!U19</f>
        <v>5</v>
      </c>
      <c r="F20" s="49">
        <f>RCQScoreOrderedTwoCS!U19</f>
        <v>5</v>
      </c>
      <c r="G20" s="49">
        <f>RCQScoreOrderedTwoCS!Y19</f>
        <v>1</v>
      </c>
      <c r="H20" s="49">
        <f>RCQScoreOrderedTwoCS!AC19</f>
        <v>3</v>
      </c>
      <c r="I20" s="49">
        <f>RCQScoreOrderedTwoCS!AG19</f>
        <v>3</v>
      </c>
      <c r="J20" s="49">
        <f>RCQScoreOrderedTwoCS!AK19</f>
        <v>5</v>
      </c>
      <c r="K20" s="49">
        <f>RCQScoreOrderedTwoCS!AO19</f>
        <v>5</v>
      </c>
      <c r="L20" s="49">
        <f>RCQScoreOrderedTwoCS!AS19</f>
        <v>5</v>
      </c>
      <c r="M20" s="49">
        <f>RCQScoreOrderedTwoCS!AW19</f>
        <v>1</v>
      </c>
    </row>
    <row r="21" spans="1:13" x14ac:dyDescent="0.2">
      <c r="A21">
        <f>RCQScoreOrderedTwoCS!A20</f>
        <v>19</v>
      </c>
      <c r="B21" s="49" t="str">
        <f>RCQScoreOrderedTwoCS!F20</f>
        <v>B</v>
      </c>
      <c r="C21" s="49">
        <f>RCQScoreOrderedTwoCS!I20</f>
        <v>5</v>
      </c>
      <c r="D21" s="49">
        <f>RCQScoreOrderedTwoCS!M20</f>
        <v>5</v>
      </c>
      <c r="E21" s="49">
        <f>RCQScoreOrderedTwoCS!U20</f>
        <v>5</v>
      </c>
      <c r="F21" s="49">
        <f>RCQScoreOrderedTwoCS!U20</f>
        <v>5</v>
      </c>
      <c r="G21" s="49">
        <f>RCQScoreOrderedTwoCS!Y20</f>
        <v>5</v>
      </c>
      <c r="H21" s="49">
        <f>RCQScoreOrderedTwoCS!AC20</f>
        <v>3</v>
      </c>
      <c r="I21" s="49">
        <f>RCQScoreOrderedTwoCS!AG20</f>
        <v>5</v>
      </c>
      <c r="J21" s="49">
        <f>RCQScoreOrderedTwoCS!AK20</f>
        <v>5</v>
      </c>
      <c r="K21" s="49">
        <f>RCQScoreOrderedTwoCS!AO20</f>
        <v>2</v>
      </c>
      <c r="L21" s="49">
        <f>RCQScoreOrderedTwoCS!AS20</f>
        <v>5</v>
      </c>
      <c r="M21" s="49">
        <f>RCQScoreOrderedTwoCS!AW20</f>
        <v>3</v>
      </c>
    </row>
    <row r="22" spans="1:13" x14ac:dyDescent="0.2">
      <c r="A22">
        <f>RCQScoreOrderedTwoCS!A21</f>
        <v>20</v>
      </c>
      <c r="B22" s="49" t="str">
        <f>RCQScoreOrderedTwoCS!F21</f>
        <v>B</v>
      </c>
      <c r="C22" s="49">
        <f>RCQScoreOrderedTwoCS!I21</f>
        <v>5</v>
      </c>
      <c r="D22" s="49">
        <f>RCQScoreOrderedTwoCS!M21</f>
        <v>5</v>
      </c>
      <c r="E22" s="49">
        <f>RCQScoreOrderedTwoCS!U21</f>
        <v>1</v>
      </c>
      <c r="F22" s="49">
        <f>RCQScoreOrderedTwoCS!U21</f>
        <v>1</v>
      </c>
      <c r="G22" s="49">
        <f>RCQScoreOrderedTwoCS!Y21</f>
        <v>5</v>
      </c>
      <c r="H22" s="49">
        <f>RCQScoreOrderedTwoCS!AC21</f>
        <v>2</v>
      </c>
      <c r="I22" s="49">
        <f>RCQScoreOrderedTwoCS!AG21</f>
        <v>1</v>
      </c>
      <c r="J22" s="49">
        <f>RCQScoreOrderedTwoCS!AK21</f>
        <v>5</v>
      </c>
      <c r="K22" s="49">
        <f>RCQScoreOrderedTwoCS!AO21</f>
        <v>2</v>
      </c>
      <c r="L22" s="49">
        <f>RCQScoreOrderedTwoCS!AS21</f>
        <v>1</v>
      </c>
      <c r="M22" s="49">
        <f>RCQScoreOrderedTwoCS!AW21</f>
        <v>1</v>
      </c>
    </row>
    <row r="23" spans="1:13" x14ac:dyDescent="0.2">
      <c r="A23">
        <f>RCQScoreOrderedTwoCS!A22</f>
        <v>21</v>
      </c>
      <c r="B23" s="49" t="str">
        <f>RCQScoreOrderedTwoCS!F22</f>
        <v>B</v>
      </c>
      <c r="C23" s="49">
        <f>RCQScoreOrderedTwoCS!I22</f>
        <v>1</v>
      </c>
      <c r="D23" s="49">
        <f>RCQScoreOrderedTwoCS!M22</f>
        <v>1</v>
      </c>
      <c r="E23" s="49">
        <f>RCQScoreOrderedTwoCS!U22</f>
        <v>3</v>
      </c>
      <c r="F23" s="49">
        <f>RCQScoreOrderedTwoCS!U22</f>
        <v>3</v>
      </c>
      <c r="G23" s="49">
        <f>RCQScoreOrderedTwoCS!Y22</f>
        <v>5</v>
      </c>
      <c r="H23" s="49">
        <f>RCQScoreOrderedTwoCS!AC22</f>
        <v>5</v>
      </c>
      <c r="I23" s="49">
        <f>RCQScoreOrderedTwoCS!AG22</f>
        <v>1</v>
      </c>
      <c r="J23" s="49">
        <f>RCQScoreOrderedTwoCS!AK22</f>
        <v>5</v>
      </c>
      <c r="K23" s="49">
        <f>RCQScoreOrderedTwoCS!AO22</f>
        <v>1</v>
      </c>
      <c r="L23" s="49">
        <f>RCQScoreOrderedTwoCS!AS22</f>
        <v>2</v>
      </c>
      <c r="M23" s="49">
        <f>RCQScoreOrderedTwoCS!AW22</f>
        <v>5</v>
      </c>
    </row>
    <row r="24" spans="1:13" x14ac:dyDescent="0.2">
      <c r="A24">
        <f>RCQScoreOrderedTwoCS!A23</f>
        <v>22</v>
      </c>
      <c r="B24" s="49" t="str">
        <f>RCQScoreOrderedTwoCS!F23</f>
        <v>B</v>
      </c>
      <c r="C24" s="49">
        <f>RCQScoreOrderedTwoCS!I23</f>
        <v>5</v>
      </c>
      <c r="D24" s="49">
        <f>RCQScoreOrderedTwoCS!M23</f>
        <v>5</v>
      </c>
      <c r="E24" s="49">
        <f>RCQScoreOrderedTwoCS!U23</f>
        <v>5</v>
      </c>
      <c r="F24" s="49">
        <f>RCQScoreOrderedTwoCS!U23</f>
        <v>5</v>
      </c>
      <c r="G24" s="49">
        <f>RCQScoreOrderedTwoCS!Y23</f>
        <v>5</v>
      </c>
      <c r="H24" s="49">
        <f>RCQScoreOrderedTwoCS!AC23</f>
        <v>3</v>
      </c>
      <c r="I24" s="49">
        <f>RCQScoreOrderedTwoCS!AG23</f>
        <v>5</v>
      </c>
      <c r="J24" s="49">
        <f>RCQScoreOrderedTwoCS!AK23</f>
        <v>5</v>
      </c>
      <c r="K24" s="49">
        <f>RCQScoreOrderedTwoCS!AO23</f>
        <v>5</v>
      </c>
      <c r="L24" s="49">
        <f>RCQScoreOrderedTwoCS!AS23</f>
        <v>3</v>
      </c>
      <c r="M24" s="49">
        <f>RCQScoreOrderedTwoCS!AW23</f>
        <v>3</v>
      </c>
    </row>
    <row r="25" spans="1:13" x14ac:dyDescent="0.2">
      <c r="A25">
        <f>RCQScoreOrderedTwoCS!A24</f>
        <v>23</v>
      </c>
      <c r="B25" s="49" t="str">
        <f>RCQScoreOrderedTwoCS!F24</f>
        <v>B</v>
      </c>
      <c r="C25" s="49">
        <f>RCQScoreOrderedTwoCS!I24</f>
        <v>1</v>
      </c>
      <c r="D25" s="49">
        <f>RCQScoreOrderedTwoCS!M24</f>
        <v>5</v>
      </c>
      <c r="E25" s="49">
        <f>RCQScoreOrderedTwoCS!U24</f>
        <v>3</v>
      </c>
      <c r="F25" s="49">
        <f>RCQScoreOrderedTwoCS!U24</f>
        <v>3</v>
      </c>
      <c r="G25" s="49">
        <f>RCQScoreOrderedTwoCS!Y24</f>
        <v>5</v>
      </c>
      <c r="H25" s="49">
        <f>RCQScoreOrderedTwoCS!AC24</f>
        <v>5</v>
      </c>
      <c r="I25" s="49">
        <f>RCQScoreOrderedTwoCS!AG24</f>
        <v>1</v>
      </c>
      <c r="J25" s="49">
        <f>RCQScoreOrderedTwoCS!AK24</f>
        <v>5</v>
      </c>
      <c r="K25" s="49">
        <f>RCQScoreOrderedTwoCS!AO24</f>
        <v>3</v>
      </c>
      <c r="L25" s="49">
        <f>RCQScoreOrderedTwoCS!AS24</f>
        <v>1</v>
      </c>
      <c r="M25" s="49">
        <f>RCQScoreOrderedTwoCS!AW24</f>
        <v>5</v>
      </c>
    </row>
    <row r="26" spans="1:13" x14ac:dyDescent="0.2">
      <c r="A26">
        <f>RCQScoreOrderedTwoCS!A25</f>
        <v>24</v>
      </c>
      <c r="B26" s="49" t="str">
        <f>RCQScoreOrderedTwoCS!F25</f>
        <v>B</v>
      </c>
      <c r="C26" s="49">
        <f>RCQScoreOrderedTwoCS!I25</f>
        <v>1</v>
      </c>
      <c r="D26" s="49">
        <f>RCQScoreOrderedTwoCS!M25</f>
        <v>1</v>
      </c>
      <c r="E26" s="49">
        <f>RCQScoreOrderedTwoCS!U25</f>
        <v>5</v>
      </c>
      <c r="F26" s="49">
        <f>RCQScoreOrderedTwoCS!U25</f>
        <v>5</v>
      </c>
      <c r="G26" s="49">
        <f>RCQScoreOrderedTwoCS!Y25</f>
        <v>5</v>
      </c>
      <c r="H26" s="49">
        <f>RCQScoreOrderedTwoCS!AC25</f>
        <v>5</v>
      </c>
      <c r="I26" s="49">
        <f>RCQScoreOrderedTwoCS!AG25</f>
        <v>5</v>
      </c>
      <c r="J26" s="49">
        <f>RCQScoreOrderedTwoCS!AK25</f>
        <v>5</v>
      </c>
      <c r="K26" s="49">
        <f>RCQScoreOrderedTwoCS!AO25</f>
        <v>5</v>
      </c>
      <c r="L26" s="49">
        <f>RCQScoreOrderedTwoCS!AS25</f>
        <v>1</v>
      </c>
      <c r="M26" s="49">
        <f>RCQScoreOrderedTwoCS!AW25</f>
        <v>2</v>
      </c>
    </row>
    <row r="27" spans="1:13" x14ac:dyDescent="0.2">
      <c r="A27">
        <f>RCQScoreOrderedTwoCS!A26</f>
        <v>25</v>
      </c>
      <c r="B27" s="49" t="str">
        <f>RCQScoreOrderedTwoCS!F26</f>
        <v>B</v>
      </c>
      <c r="C27" s="49">
        <f>RCQScoreOrderedTwoCS!I26</f>
        <v>4</v>
      </c>
      <c r="D27" s="49">
        <f>RCQScoreOrderedTwoCS!M26</f>
        <v>4</v>
      </c>
      <c r="E27" s="49">
        <f>RCQScoreOrderedTwoCS!U26</f>
        <v>2</v>
      </c>
      <c r="F27" s="49">
        <f>RCQScoreOrderedTwoCS!U26</f>
        <v>2</v>
      </c>
      <c r="G27" s="49">
        <f>RCQScoreOrderedTwoCS!Y26</f>
        <v>5</v>
      </c>
      <c r="H27" s="49">
        <f>RCQScoreOrderedTwoCS!AC26</f>
        <v>5</v>
      </c>
      <c r="I27" s="49">
        <f>RCQScoreOrderedTwoCS!AG26</f>
        <v>5</v>
      </c>
      <c r="J27" s="49">
        <f>RCQScoreOrderedTwoCS!AK26</f>
        <v>5</v>
      </c>
      <c r="K27" s="49">
        <f>RCQScoreOrderedTwoCS!AO26</f>
        <v>3</v>
      </c>
      <c r="L27" s="49">
        <f>RCQScoreOrderedTwoCS!AS26</f>
        <v>2</v>
      </c>
      <c r="M27" s="49">
        <f>RCQScoreOrderedTwoCS!AW26</f>
        <v>5</v>
      </c>
    </row>
    <row r="28" spans="1:13" x14ac:dyDescent="0.2">
      <c r="A28">
        <f>RCQScoreOrderedTwoCS!A27</f>
        <v>26</v>
      </c>
      <c r="B28" s="49" t="str">
        <f>RCQScoreOrderedTwoCS!F27</f>
        <v>B</v>
      </c>
      <c r="C28" s="49">
        <f>RCQScoreOrderedTwoCS!I27</f>
        <v>5</v>
      </c>
      <c r="D28" s="49">
        <f>RCQScoreOrderedTwoCS!M27</f>
        <v>4</v>
      </c>
      <c r="E28" s="49">
        <f>RCQScoreOrderedTwoCS!U27</f>
        <v>2</v>
      </c>
      <c r="F28" s="49">
        <f>RCQScoreOrderedTwoCS!U27</f>
        <v>2</v>
      </c>
      <c r="G28" s="49">
        <f>RCQScoreOrderedTwoCS!Y27</f>
        <v>5</v>
      </c>
      <c r="H28" s="49">
        <f>RCQScoreOrderedTwoCS!AC27</f>
        <v>3</v>
      </c>
      <c r="I28" s="49">
        <f>RCQScoreOrderedTwoCS!AG27</f>
        <v>5</v>
      </c>
      <c r="J28" s="49">
        <f>RCQScoreOrderedTwoCS!AK27</f>
        <v>2</v>
      </c>
      <c r="K28" s="49">
        <f>RCQScoreOrderedTwoCS!AO27</f>
        <v>2</v>
      </c>
      <c r="L28" s="49">
        <f>RCQScoreOrderedTwoCS!AS27</f>
        <v>1</v>
      </c>
      <c r="M28" s="49">
        <f>RCQScoreOrderedTwoCS!AW27</f>
        <v>3</v>
      </c>
    </row>
    <row r="29" spans="1:13" x14ac:dyDescent="0.2">
      <c r="A29">
        <f>RCQScoreOrderedTwoCS!A28</f>
        <v>27</v>
      </c>
      <c r="B29" s="49" t="str">
        <f>RCQScoreOrderedTwoCS!F28</f>
        <v>B</v>
      </c>
      <c r="C29" s="49">
        <f>RCQScoreOrderedTwoCS!I28</f>
        <v>1</v>
      </c>
      <c r="D29" s="49">
        <f>RCQScoreOrderedTwoCS!M28</f>
        <v>2</v>
      </c>
      <c r="E29" s="49">
        <f>RCQScoreOrderedTwoCS!U28</f>
        <v>5</v>
      </c>
      <c r="F29" s="49">
        <f>RCQScoreOrderedTwoCS!U28</f>
        <v>5</v>
      </c>
      <c r="G29" s="49">
        <f>RCQScoreOrderedTwoCS!Y28</f>
        <v>5</v>
      </c>
      <c r="H29" s="49">
        <f>RCQScoreOrderedTwoCS!AC28</f>
        <v>5</v>
      </c>
      <c r="I29" s="49">
        <f>RCQScoreOrderedTwoCS!AG28</f>
        <v>5</v>
      </c>
      <c r="J29" s="49">
        <f>RCQScoreOrderedTwoCS!AK28</f>
        <v>5</v>
      </c>
      <c r="K29" s="49">
        <f>RCQScoreOrderedTwoCS!AO28</f>
        <v>5</v>
      </c>
      <c r="L29" s="49">
        <f>RCQScoreOrderedTwoCS!AS28</f>
        <v>5</v>
      </c>
      <c r="M29" s="49">
        <f>RCQScoreOrderedTwoCS!AW28</f>
        <v>5</v>
      </c>
    </row>
    <row r="30" spans="1:13" x14ac:dyDescent="0.2">
      <c r="A30">
        <f>RCQScoreOrderedTwoCS!A29</f>
        <v>28</v>
      </c>
      <c r="B30" s="49" t="str">
        <f>RCQScoreOrderedTwoCS!F29</f>
        <v>B</v>
      </c>
      <c r="C30" s="49">
        <f>RCQScoreOrderedTwoCS!I29</f>
        <v>5</v>
      </c>
      <c r="D30" s="49">
        <f>RCQScoreOrderedTwoCS!M29</f>
        <v>4</v>
      </c>
      <c r="E30" s="49">
        <f>RCQScoreOrderedTwoCS!U29</f>
        <v>5</v>
      </c>
      <c r="F30" s="49">
        <f>RCQScoreOrderedTwoCS!U29</f>
        <v>5</v>
      </c>
      <c r="G30" s="49">
        <f>RCQScoreOrderedTwoCS!Y29</f>
        <v>5</v>
      </c>
      <c r="H30" s="49">
        <f>RCQScoreOrderedTwoCS!AC29</f>
        <v>5</v>
      </c>
      <c r="I30" s="49">
        <f>RCQScoreOrderedTwoCS!AG29</f>
        <v>5</v>
      </c>
      <c r="J30" s="49">
        <f>RCQScoreOrderedTwoCS!AK29</f>
        <v>5</v>
      </c>
      <c r="K30" s="49">
        <f>RCQScoreOrderedTwoCS!AO29</f>
        <v>5</v>
      </c>
      <c r="L30" s="49">
        <f>RCQScoreOrderedTwoCS!AS29</f>
        <v>5</v>
      </c>
      <c r="M30" s="49">
        <f>RCQScoreOrderedTwoCS!AW29</f>
        <v>5</v>
      </c>
    </row>
    <row r="31" spans="1:13" x14ac:dyDescent="0.2">
      <c r="A31">
        <f>RCQScoreOrderedTwoCS!A30</f>
        <v>29</v>
      </c>
      <c r="B31" s="49" t="str">
        <f>RCQScoreOrderedTwoCS!F30</f>
        <v>B</v>
      </c>
      <c r="C31" s="49">
        <f>RCQScoreOrderedTwoCS!I30</f>
        <v>1</v>
      </c>
      <c r="D31" s="49">
        <f>RCQScoreOrderedTwoCS!M30</f>
        <v>1</v>
      </c>
      <c r="E31" s="49">
        <f>RCQScoreOrderedTwoCS!U30</f>
        <v>3</v>
      </c>
      <c r="F31" s="49">
        <f>RCQScoreOrderedTwoCS!U30</f>
        <v>3</v>
      </c>
      <c r="G31" s="49">
        <f>RCQScoreOrderedTwoCS!Y30</f>
        <v>5</v>
      </c>
      <c r="H31" s="49">
        <f>RCQScoreOrderedTwoCS!AC30</f>
        <v>1</v>
      </c>
      <c r="I31" s="49">
        <f>RCQScoreOrderedTwoCS!AG30</f>
        <v>1</v>
      </c>
      <c r="J31" s="49">
        <f>RCQScoreOrderedTwoCS!AK30</f>
        <v>2</v>
      </c>
      <c r="K31" s="49">
        <f>RCQScoreOrderedTwoCS!AO30</f>
        <v>1</v>
      </c>
      <c r="L31" s="49">
        <f>RCQScoreOrderedTwoCS!AS30</f>
        <v>5</v>
      </c>
      <c r="M31" s="49">
        <f>RCQScoreOrderedTwoCS!AW30</f>
        <v>5</v>
      </c>
    </row>
    <row r="32" spans="1:13" x14ac:dyDescent="0.2">
      <c r="A32">
        <f>RCQScoreOrderedTwoCS!A31</f>
        <v>30</v>
      </c>
      <c r="B32" s="49" t="str">
        <f>RCQScoreOrderedTwoCS!F31</f>
        <v>B</v>
      </c>
      <c r="C32" s="49">
        <f>RCQScoreOrderedTwoCS!I31</f>
        <v>1</v>
      </c>
      <c r="D32" s="49">
        <f>RCQScoreOrderedTwoCS!M31</f>
        <v>3</v>
      </c>
      <c r="E32" s="49">
        <f>RCQScoreOrderedTwoCS!U31</f>
        <v>5</v>
      </c>
      <c r="F32" s="49">
        <f>RCQScoreOrderedTwoCS!U31</f>
        <v>5</v>
      </c>
      <c r="G32" s="49">
        <f>RCQScoreOrderedTwoCS!Y31</f>
        <v>5</v>
      </c>
      <c r="H32" s="49">
        <f>RCQScoreOrderedTwoCS!AC31</f>
        <v>5</v>
      </c>
      <c r="I32" s="49">
        <f>RCQScoreOrderedTwoCS!AG31</f>
        <v>1</v>
      </c>
      <c r="J32" s="49">
        <f>RCQScoreOrderedTwoCS!AK31</f>
        <v>5</v>
      </c>
      <c r="K32" s="49">
        <f>RCQScoreOrderedTwoCS!AO31</f>
        <v>3</v>
      </c>
      <c r="L32" s="49">
        <f>RCQScoreOrderedTwoCS!AS31</f>
        <v>5</v>
      </c>
      <c r="M32" s="49">
        <f>RCQScoreOrderedTwoCS!AW31</f>
        <v>5</v>
      </c>
    </row>
    <row r="33" spans="1:13" x14ac:dyDescent="0.2">
      <c r="A33">
        <f>RCQScoreOrderedTwoCS!A32</f>
        <v>31</v>
      </c>
      <c r="B33" s="49" t="str">
        <f>RCQScoreOrderedTwoCS!F32</f>
        <v>B</v>
      </c>
      <c r="C33" s="49">
        <f>RCQScoreOrderedTwoCS!I32</f>
        <v>1</v>
      </c>
      <c r="D33" s="49">
        <f>RCQScoreOrderedTwoCS!M32</f>
        <v>2</v>
      </c>
      <c r="E33" s="49">
        <f>RCQScoreOrderedTwoCS!U32</f>
        <v>5</v>
      </c>
      <c r="F33" s="49">
        <f>RCQScoreOrderedTwoCS!U32</f>
        <v>5</v>
      </c>
      <c r="G33" s="49">
        <f>RCQScoreOrderedTwoCS!Y32</f>
        <v>5</v>
      </c>
      <c r="H33" s="49">
        <f>RCQScoreOrderedTwoCS!AC32</f>
        <v>2</v>
      </c>
      <c r="I33" s="49">
        <f>RCQScoreOrderedTwoCS!AG32</f>
        <v>1</v>
      </c>
      <c r="J33" s="49">
        <f>RCQScoreOrderedTwoCS!AK32</f>
        <v>5</v>
      </c>
      <c r="K33" s="49">
        <f>RCQScoreOrderedTwoCS!AO32</f>
        <v>5</v>
      </c>
      <c r="L33" s="49">
        <f>RCQScoreOrderedTwoCS!AS32</f>
        <v>5</v>
      </c>
      <c r="M33" s="49">
        <f>RCQScoreOrderedTwoCS!AW32</f>
        <v>3</v>
      </c>
    </row>
    <row r="34" spans="1:13" x14ac:dyDescent="0.2">
      <c r="A34">
        <f>RCQScoreOrderedTwoCS!A33</f>
        <v>32</v>
      </c>
      <c r="B34" s="49" t="str">
        <f>RCQScoreOrderedTwoCS!F33</f>
        <v>B</v>
      </c>
      <c r="C34" s="49">
        <f>RCQScoreOrderedTwoCS!I33</f>
        <v>5</v>
      </c>
      <c r="D34" s="49">
        <f>RCQScoreOrderedTwoCS!M33</f>
        <v>3</v>
      </c>
      <c r="E34" s="49">
        <f>RCQScoreOrderedTwoCS!U33</f>
        <v>5</v>
      </c>
      <c r="F34" s="49">
        <f>RCQScoreOrderedTwoCS!U33</f>
        <v>5</v>
      </c>
      <c r="G34" s="49">
        <f>RCQScoreOrderedTwoCS!Y33</f>
        <v>5</v>
      </c>
      <c r="H34" s="49">
        <f>RCQScoreOrderedTwoCS!AC33</f>
        <v>5</v>
      </c>
      <c r="I34" s="49">
        <f>RCQScoreOrderedTwoCS!AG33</f>
        <v>1</v>
      </c>
      <c r="J34" s="49">
        <f>RCQScoreOrderedTwoCS!AK33</f>
        <v>3</v>
      </c>
      <c r="K34" s="49">
        <f>RCQScoreOrderedTwoCS!AO33</f>
        <v>5</v>
      </c>
      <c r="L34" s="49">
        <f>RCQScoreOrderedTwoCS!AS33</f>
        <v>5</v>
      </c>
      <c r="M34" s="49">
        <f>RCQScoreOrderedTwoCS!AW33</f>
        <v>1</v>
      </c>
    </row>
    <row r="35" spans="1:13" x14ac:dyDescent="0.2">
      <c r="A35">
        <f>RCQScoreOrderedTwoCS!A34</f>
        <v>33</v>
      </c>
      <c r="B35" s="49" t="str">
        <f>RCQScoreOrderedTwoCS!F34</f>
        <v>B</v>
      </c>
      <c r="C35" s="49">
        <f>RCQScoreOrderedTwoCS!I34</f>
        <v>1</v>
      </c>
      <c r="D35" s="49">
        <f>RCQScoreOrderedTwoCS!M34</f>
        <v>5</v>
      </c>
      <c r="E35" s="49">
        <f>RCQScoreOrderedTwoCS!U34</f>
        <v>5</v>
      </c>
      <c r="F35" s="49">
        <f>RCQScoreOrderedTwoCS!U34</f>
        <v>5</v>
      </c>
      <c r="G35" s="49">
        <f>RCQScoreOrderedTwoCS!Y34</f>
        <v>5</v>
      </c>
      <c r="H35" s="49">
        <f>RCQScoreOrderedTwoCS!AC34</f>
        <v>5</v>
      </c>
      <c r="I35" s="49">
        <f>RCQScoreOrderedTwoCS!AG34</f>
        <v>5</v>
      </c>
      <c r="J35" s="49">
        <f>RCQScoreOrderedTwoCS!AK34</f>
        <v>5</v>
      </c>
      <c r="K35" s="49">
        <f>RCQScoreOrderedTwoCS!AO34</f>
        <v>5</v>
      </c>
      <c r="L35" s="49">
        <f>RCQScoreOrderedTwoCS!AS34</f>
        <v>3</v>
      </c>
      <c r="M35" s="49">
        <f>RCQScoreOrderedTwoCS!AW34</f>
        <v>5</v>
      </c>
    </row>
    <row r="36" spans="1:13" x14ac:dyDescent="0.2">
      <c r="A36">
        <f>RCQScoreOrderedTwoCS!A35</f>
        <v>34</v>
      </c>
      <c r="B36" s="49" t="str">
        <f>RCQScoreOrderedTwoCS!F35</f>
        <v>B</v>
      </c>
      <c r="C36" s="49">
        <f>RCQScoreOrderedTwoCS!I35</f>
        <v>1</v>
      </c>
      <c r="D36" s="49">
        <f>RCQScoreOrderedTwoCS!M35</f>
        <v>1</v>
      </c>
      <c r="E36" s="49">
        <f>RCQScoreOrderedTwoCS!U35</f>
        <v>3</v>
      </c>
      <c r="F36" s="49">
        <f>RCQScoreOrderedTwoCS!U35</f>
        <v>3</v>
      </c>
      <c r="G36" s="49">
        <f>RCQScoreOrderedTwoCS!Y35</f>
        <v>1</v>
      </c>
      <c r="H36" s="49">
        <f>RCQScoreOrderedTwoCS!AC35</f>
        <v>5</v>
      </c>
      <c r="I36" s="49">
        <f>RCQScoreOrderedTwoCS!AG35</f>
        <v>5</v>
      </c>
      <c r="J36" s="49">
        <f>RCQScoreOrderedTwoCS!AK35</f>
        <v>5</v>
      </c>
      <c r="K36" s="49">
        <f>RCQScoreOrderedTwoCS!AO35</f>
        <v>5</v>
      </c>
      <c r="L36" s="49">
        <f>RCQScoreOrderedTwoCS!AS35</f>
        <v>1</v>
      </c>
      <c r="M36" s="49">
        <f>RCQScoreOrderedTwoCS!AW35</f>
        <v>5</v>
      </c>
    </row>
    <row r="37" spans="1:13" x14ac:dyDescent="0.2">
      <c r="A37">
        <f>RCQScoreOrderedTwoCS!A36</f>
        <v>35</v>
      </c>
      <c r="B37" s="49" t="str">
        <f>RCQScoreOrderedTwoCS!F36</f>
        <v>B</v>
      </c>
      <c r="C37" s="49">
        <f>RCQScoreOrderedTwoCS!I36</f>
        <v>1</v>
      </c>
      <c r="D37" s="49">
        <f>RCQScoreOrderedTwoCS!M36</f>
        <v>5</v>
      </c>
      <c r="E37" s="49">
        <f>RCQScoreOrderedTwoCS!U36</f>
        <v>5</v>
      </c>
      <c r="F37" s="49">
        <f>RCQScoreOrderedTwoCS!U36</f>
        <v>5</v>
      </c>
      <c r="G37" s="49">
        <f>RCQScoreOrderedTwoCS!Y36</f>
        <v>5</v>
      </c>
      <c r="H37" s="49">
        <f>RCQScoreOrderedTwoCS!AC36</f>
        <v>3</v>
      </c>
      <c r="I37" s="49">
        <f>RCQScoreOrderedTwoCS!AG36</f>
        <v>1</v>
      </c>
      <c r="J37" s="49">
        <f>RCQScoreOrderedTwoCS!AK36</f>
        <v>5</v>
      </c>
      <c r="K37" s="49">
        <f>RCQScoreOrderedTwoCS!AO36</f>
        <v>5</v>
      </c>
      <c r="L37" s="49">
        <f>RCQScoreOrderedTwoCS!AS36</f>
        <v>1</v>
      </c>
      <c r="M37" s="49">
        <f>RCQScoreOrderedTwoCS!AW36</f>
        <v>5</v>
      </c>
    </row>
    <row r="38" spans="1:13" x14ac:dyDescent="0.2">
      <c r="A38">
        <f>RCQScoreOrderedTwoCS!A37</f>
        <v>36</v>
      </c>
      <c r="B38" s="49" t="str">
        <f>RCQScoreOrderedTwoCS!F37</f>
        <v>B</v>
      </c>
      <c r="C38" s="49">
        <f>RCQScoreOrderedTwoCS!I37</f>
        <v>5</v>
      </c>
      <c r="D38" s="49">
        <f>RCQScoreOrderedTwoCS!M37</f>
        <v>3</v>
      </c>
      <c r="E38" s="49">
        <f>RCQScoreOrderedTwoCS!U37</f>
        <v>3</v>
      </c>
      <c r="F38" s="49">
        <f>RCQScoreOrderedTwoCS!U37</f>
        <v>3</v>
      </c>
      <c r="G38" s="49">
        <f>RCQScoreOrderedTwoCS!Y37</f>
        <v>5</v>
      </c>
      <c r="H38" s="49">
        <f>RCQScoreOrderedTwoCS!AC37</f>
        <v>4</v>
      </c>
      <c r="I38" s="49">
        <f>RCQScoreOrderedTwoCS!AG37</f>
        <v>1</v>
      </c>
      <c r="J38" s="49">
        <f>RCQScoreOrderedTwoCS!AK37</f>
        <v>5</v>
      </c>
      <c r="K38" s="49">
        <f>RCQScoreOrderedTwoCS!AO37</f>
        <v>2</v>
      </c>
      <c r="L38" s="49">
        <f>RCQScoreOrderedTwoCS!AS37</f>
        <v>3</v>
      </c>
      <c r="M38" s="49">
        <f>RCQScoreOrderedTwoCS!AW37</f>
        <v>5</v>
      </c>
    </row>
    <row r="39" spans="1:13" x14ac:dyDescent="0.2">
      <c r="A39">
        <f>RCQScoreOrderedTwoCS!A38</f>
        <v>37</v>
      </c>
      <c r="B39" s="49" t="str">
        <f>RCQScoreOrderedTwoCS!F38</f>
        <v>B</v>
      </c>
      <c r="C39" s="49">
        <f>RCQScoreOrderedTwoCS!I38</f>
        <v>1</v>
      </c>
      <c r="D39" s="49">
        <f>RCQScoreOrderedTwoCS!M38</f>
        <v>5</v>
      </c>
      <c r="E39" s="49">
        <f>RCQScoreOrderedTwoCS!U38</f>
        <v>3</v>
      </c>
      <c r="F39" s="49">
        <f>RCQScoreOrderedTwoCS!U38</f>
        <v>3</v>
      </c>
      <c r="G39" s="49">
        <f>RCQScoreOrderedTwoCS!Y38</f>
        <v>5</v>
      </c>
      <c r="H39" s="49">
        <f>RCQScoreOrderedTwoCS!AC38</f>
        <v>5</v>
      </c>
      <c r="I39" s="49">
        <f>RCQScoreOrderedTwoCS!AG38</f>
        <v>5</v>
      </c>
      <c r="J39" s="49">
        <f>RCQScoreOrderedTwoCS!AK38</f>
        <v>5</v>
      </c>
      <c r="K39" s="49">
        <f>RCQScoreOrderedTwoCS!AO38</f>
        <v>2</v>
      </c>
      <c r="L39" s="49">
        <f>RCQScoreOrderedTwoCS!AS38</f>
        <v>1</v>
      </c>
      <c r="M39" s="49">
        <f>RCQScoreOrderedTwoCS!AW38</f>
        <v>3</v>
      </c>
    </row>
    <row r="40" spans="1:13" x14ac:dyDescent="0.2">
      <c r="A40">
        <f>RCQScoreOrderedTwoCS!A39</f>
        <v>38</v>
      </c>
      <c r="B40" s="49" t="str">
        <f>RCQScoreOrderedTwoCS!F39</f>
        <v>B</v>
      </c>
      <c r="C40" s="49">
        <f>RCQScoreOrderedTwoCS!I39</f>
        <v>1</v>
      </c>
      <c r="D40" s="49">
        <f>RCQScoreOrderedTwoCS!M39</f>
        <v>4</v>
      </c>
      <c r="E40" s="49">
        <f>RCQScoreOrderedTwoCS!U39</f>
        <v>3</v>
      </c>
      <c r="F40" s="49">
        <f>RCQScoreOrderedTwoCS!U39</f>
        <v>3</v>
      </c>
      <c r="G40" s="49">
        <f>RCQScoreOrderedTwoCS!Y39</f>
        <v>5</v>
      </c>
      <c r="H40" s="49">
        <f>RCQScoreOrderedTwoCS!AC39</f>
        <v>5</v>
      </c>
      <c r="I40" s="49">
        <f>RCQScoreOrderedTwoCS!AG39</f>
        <v>5</v>
      </c>
      <c r="J40" s="49">
        <f>RCQScoreOrderedTwoCS!AK39</f>
        <v>5</v>
      </c>
      <c r="K40" s="49">
        <f>RCQScoreOrderedTwoCS!AO39</f>
        <v>3</v>
      </c>
      <c r="L40" s="49">
        <f>RCQScoreOrderedTwoCS!AS39</f>
        <v>3</v>
      </c>
      <c r="M40" s="49">
        <f>RCQScoreOrderedTwoCS!AW39</f>
        <v>5</v>
      </c>
    </row>
    <row r="41" spans="1:13" x14ac:dyDescent="0.2">
      <c r="A41">
        <f>RCQScoreOrderedTwoCS!A40</f>
        <v>39</v>
      </c>
      <c r="B41" s="49" t="str">
        <f>RCQScoreOrderedTwoCS!F40</f>
        <v>B</v>
      </c>
      <c r="C41" s="49">
        <f>RCQScoreOrderedTwoCS!I40</f>
        <v>1</v>
      </c>
      <c r="D41" s="49">
        <f>RCQScoreOrderedTwoCS!M40</f>
        <v>4</v>
      </c>
      <c r="E41" s="49">
        <f>RCQScoreOrderedTwoCS!U40</f>
        <v>3</v>
      </c>
      <c r="F41" s="49">
        <f>RCQScoreOrderedTwoCS!U40</f>
        <v>3</v>
      </c>
      <c r="G41" s="49">
        <f>RCQScoreOrderedTwoCS!Y40</f>
        <v>5</v>
      </c>
      <c r="H41" s="49">
        <f>RCQScoreOrderedTwoCS!AC40</f>
        <v>2</v>
      </c>
      <c r="I41" s="49">
        <f>RCQScoreOrderedTwoCS!AG40</f>
        <v>5</v>
      </c>
      <c r="J41" s="49">
        <f>RCQScoreOrderedTwoCS!AK40</f>
        <v>5</v>
      </c>
      <c r="K41" s="49">
        <f>RCQScoreOrderedTwoCS!AO40</f>
        <v>3</v>
      </c>
      <c r="L41" s="49">
        <f>RCQScoreOrderedTwoCS!AS40</f>
        <v>3</v>
      </c>
      <c r="M41" s="49">
        <f>RCQScoreOrderedTwoCS!AW40</f>
        <v>5</v>
      </c>
    </row>
    <row r="42" spans="1:13" x14ac:dyDescent="0.2">
      <c r="A42">
        <f>RCQScoreOrderedTwoCS!A41</f>
        <v>40</v>
      </c>
      <c r="B42" s="49" t="str">
        <f>RCQScoreOrderedTwoCS!F41</f>
        <v>B</v>
      </c>
      <c r="C42" s="49">
        <f>RCQScoreOrderedTwoCS!I41</f>
        <v>1</v>
      </c>
      <c r="D42" s="49">
        <f>RCQScoreOrderedTwoCS!M41</f>
        <v>5</v>
      </c>
      <c r="E42" s="49">
        <f>RCQScoreOrderedTwoCS!U41</f>
        <v>5</v>
      </c>
      <c r="F42" s="49">
        <f>RCQScoreOrderedTwoCS!U41</f>
        <v>5</v>
      </c>
      <c r="G42" s="49">
        <f>RCQScoreOrderedTwoCS!Y41</f>
        <v>5</v>
      </c>
      <c r="H42" s="49">
        <f>RCQScoreOrderedTwoCS!AC41</f>
        <v>3</v>
      </c>
      <c r="I42" s="49">
        <f>RCQScoreOrderedTwoCS!AG41</f>
        <v>5</v>
      </c>
      <c r="J42" s="49">
        <f>RCQScoreOrderedTwoCS!AK41</f>
        <v>5</v>
      </c>
      <c r="K42" s="49">
        <f>RCQScoreOrderedTwoCS!AO41</f>
        <v>5</v>
      </c>
      <c r="L42" s="49">
        <f>RCQScoreOrderedTwoCS!AS41</f>
        <v>5</v>
      </c>
      <c r="M42" s="49">
        <f>RCQScoreOrderedTwoCS!AW41</f>
        <v>5</v>
      </c>
    </row>
    <row r="43" spans="1:13" x14ac:dyDescent="0.2">
      <c r="A43">
        <f>RCQScoreOrderedTwoCS!A42</f>
        <v>41</v>
      </c>
      <c r="B43" s="49" t="str">
        <f>RCQScoreOrderedTwoCS!F42</f>
        <v>BC</v>
      </c>
      <c r="C43" s="49">
        <f>RCQScoreOrderedTwoCS!I42</f>
        <v>5</v>
      </c>
      <c r="D43" s="49">
        <f>RCQScoreOrderedTwoCS!M42</f>
        <v>5</v>
      </c>
      <c r="E43" s="49">
        <f>RCQScoreOrderedTwoCS!U42</f>
        <v>5</v>
      </c>
      <c r="F43" s="49">
        <f>RCQScoreOrderedTwoCS!U42</f>
        <v>5</v>
      </c>
      <c r="G43" s="49">
        <f>RCQScoreOrderedTwoCS!Y42</f>
        <v>1</v>
      </c>
      <c r="H43" s="49">
        <f>RCQScoreOrderedTwoCS!AC42</f>
        <v>2</v>
      </c>
      <c r="I43" s="49">
        <f>RCQScoreOrderedTwoCS!AG42</f>
        <v>3</v>
      </c>
      <c r="J43" s="49">
        <f>RCQScoreOrderedTwoCS!AK42</f>
        <v>5</v>
      </c>
      <c r="K43" s="49">
        <f>RCQScoreOrderedTwoCS!AO42</f>
        <v>1</v>
      </c>
      <c r="L43" s="49">
        <f>RCQScoreOrderedTwoCS!AS42</f>
        <v>1</v>
      </c>
      <c r="M43" s="49">
        <f>RCQScoreOrderedTwoCS!AW42</f>
        <v>2</v>
      </c>
    </row>
    <row r="44" spans="1:13" x14ac:dyDescent="0.2">
      <c r="A44">
        <f>RCQScoreOrderedTwoCS!A43</f>
        <v>42</v>
      </c>
      <c r="B44" s="49" t="str">
        <f>RCQScoreOrderedTwoCS!F43</f>
        <v>BC</v>
      </c>
      <c r="C44" s="49">
        <f>RCQScoreOrderedTwoCS!I43</f>
        <v>5</v>
      </c>
      <c r="D44" s="49">
        <f>RCQScoreOrderedTwoCS!M43</f>
        <v>5</v>
      </c>
      <c r="E44" s="49">
        <f>RCQScoreOrderedTwoCS!U43</f>
        <v>5</v>
      </c>
      <c r="F44" s="49">
        <f>RCQScoreOrderedTwoCS!U43</f>
        <v>5</v>
      </c>
      <c r="G44" s="49">
        <f>RCQScoreOrderedTwoCS!Y43</f>
        <v>2</v>
      </c>
      <c r="H44" s="49">
        <f>RCQScoreOrderedTwoCS!AC43</f>
        <v>3</v>
      </c>
      <c r="I44" s="49">
        <f>RCQScoreOrderedTwoCS!AG43</f>
        <v>2</v>
      </c>
      <c r="J44" s="49">
        <f>RCQScoreOrderedTwoCS!AK43</f>
        <v>5</v>
      </c>
      <c r="K44" s="49">
        <f>RCQScoreOrderedTwoCS!AO43</f>
        <v>1</v>
      </c>
      <c r="L44" s="49">
        <f>RCQScoreOrderedTwoCS!AS43</f>
        <v>5</v>
      </c>
      <c r="M44" s="49">
        <f>RCQScoreOrderedTwoCS!AW43</f>
        <v>1</v>
      </c>
    </row>
    <row r="45" spans="1:13" x14ac:dyDescent="0.2">
      <c r="A45">
        <f>RCQScoreOrderedTwoCS!A44</f>
        <v>43</v>
      </c>
      <c r="B45" s="49" t="str">
        <f>RCQScoreOrderedTwoCS!F44</f>
        <v>BC</v>
      </c>
      <c r="C45" s="49">
        <f>RCQScoreOrderedTwoCS!I44</f>
        <v>5</v>
      </c>
      <c r="D45" s="49">
        <f>RCQScoreOrderedTwoCS!M44</f>
        <v>5</v>
      </c>
      <c r="E45" s="49">
        <f>RCQScoreOrderedTwoCS!U44</f>
        <v>5</v>
      </c>
      <c r="F45" s="49">
        <f>RCQScoreOrderedTwoCS!U44</f>
        <v>5</v>
      </c>
      <c r="G45" s="49">
        <f>RCQScoreOrderedTwoCS!Y44</f>
        <v>2</v>
      </c>
      <c r="H45" s="49">
        <f>RCQScoreOrderedTwoCS!AC44</f>
        <v>4</v>
      </c>
      <c r="I45" s="49">
        <f>RCQScoreOrderedTwoCS!AG44</f>
        <v>1</v>
      </c>
      <c r="J45" s="49">
        <f>RCQScoreOrderedTwoCS!AK44</f>
        <v>5</v>
      </c>
      <c r="K45" s="49">
        <f>RCQScoreOrderedTwoCS!AO44</f>
        <v>1</v>
      </c>
      <c r="L45" s="49">
        <f>RCQScoreOrderedTwoCS!AS44</f>
        <v>5</v>
      </c>
      <c r="M45" s="49">
        <f>RCQScoreOrderedTwoCS!AW44</f>
        <v>1</v>
      </c>
    </row>
    <row r="46" spans="1:13" x14ac:dyDescent="0.2">
      <c r="A46">
        <f>RCQScoreOrderedTwoCS!A45</f>
        <v>44</v>
      </c>
      <c r="B46" s="49" t="str">
        <f>RCQScoreOrderedTwoCS!F45</f>
        <v>BC</v>
      </c>
      <c r="C46" s="49">
        <f>RCQScoreOrderedTwoCS!I45</f>
        <v>1</v>
      </c>
      <c r="D46" s="49">
        <f>RCQScoreOrderedTwoCS!M45</f>
        <v>5</v>
      </c>
      <c r="E46" s="49">
        <f>RCQScoreOrderedTwoCS!U45</f>
        <v>1</v>
      </c>
      <c r="F46" s="49">
        <f>RCQScoreOrderedTwoCS!U45</f>
        <v>1</v>
      </c>
      <c r="G46" s="49">
        <f>RCQScoreOrderedTwoCS!Y45</f>
        <v>3</v>
      </c>
      <c r="H46" s="49">
        <f>RCQScoreOrderedTwoCS!AC45</f>
        <v>4</v>
      </c>
      <c r="I46" s="49">
        <f>RCQScoreOrderedTwoCS!AG45</f>
        <v>1</v>
      </c>
      <c r="J46" s="49">
        <f>RCQScoreOrderedTwoCS!AK45</f>
        <v>5</v>
      </c>
      <c r="K46" s="49">
        <f>RCQScoreOrderedTwoCS!AO45</f>
        <v>1</v>
      </c>
      <c r="L46" s="49">
        <f>RCQScoreOrderedTwoCS!AS45</f>
        <v>5</v>
      </c>
      <c r="M46" s="49">
        <f>RCQScoreOrderedTwoCS!AW45</f>
        <v>1</v>
      </c>
    </row>
    <row r="47" spans="1:13" x14ac:dyDescent="0.2">
      <c r="A47">
        <f>RCQScoreOrderedTwoCS!A46</f>
        <v>45</v>
      </c>
      <c r="B47" s="49" t="str">
        <f>RCQScoreOrderedTwoCS!F46</f>
        <v>BC</v>
      </c>
      <c r="C47" s="49">
        <f>RCQScoreOrderedTwoCS!I46</f>
        <v>2</v>
      </c>
      <c r="D47" s="49">
        <f>RCQScoreOrderedTwoCS!M46</f>
        <v>5</v>
      </c>
      <c r="E47" s="49">
        <f>RCQScoreOrderedTwoCS!U46</f>
        <v>5</v>
      </c>
      <c r="F47" s="49">
        <f>RCQScoreOrderedTwoCS!U46</f>
        <v>5</v>
      </c>
      <c r="G47" s="49">
        <f>RCQScoreOrderedTwoCS!Y46</f>
        <v>4</v>
      </c>
      <c r="H47" s="49">
        <f>RCQScoreOrderedTwoCS!AC46</f>
        <v>3</v>
      </c>
      <c r="I47" s="49">
        <f>RCQScoreOrderedTwoCS!AG46</f>
        <v>1</v>
      </c>
      <c r="J47" s="49">
        <f>RCQScoreOrderedTwoCS!AK46</f>
        <v>5</v>
      </c>
      <c r="K47" s="49">
        <f>RCQScoreOrderedTwoCS!AO46</f>
        <v>5</v>
      </c>
      <c r="L47" s="49">
        <f>RCQScoreOrderedTwoCS!AS46</f>
        <v>1</v>
      </c>
      <c r="M47" s="49">
        <f>RCQScoreOrderedTwoCS!AW46</f>
        <v>5</v>
      </c>
    </row>
    <row r="48" spans="1:13" x14ac:dyDescent="0.2">
      <c r="A48">
        <f>RCQScoreOrderedTwoCS!A47</f>
        <v>46</v>
      </c>
      <c r="B48" s="49" t="str">
        <f>RCQScoreOrderedTwoCS!F47</f>
        <v>BC</v>
      </c>
      <c r="C48" s="49">
        <f>RCQScoreOrderedTwoCS!I47</f>
        <v>5</v>
      </c>
      <c r="D48" s="49">
        <f>RCQScoreOrderedTwoCS!M47</f>
        <v>5</v>
      </c>
      <c r="E48" s="49">
        <f>RCQScoreOrderedTwoCS!U47</f>
        <v>5</v>
      </c>
      <c r="F48" s="49">
        <f>RCQScoreOrderedTwoCS!U47</f>
        <v>5</v>
      </c>
      <c r="G48" s="49">
        <f>RCQScoreOrderedTwoCS!Y47</f>
        <v>3</v>
      </c>
      <c r="H48" s="49">
        <f>RCQScoreOrderedTwoCS!AC47</f>
        <v>2</v>
      </c>
      <c r="I48" s="49">
        <f>RCQScoreOrderedTwoCS!AG47</f>
        <v>5</v>
      </c>
      <c r="J48" s="49">
        <f>RCQScoreOrderedTwoCS!AK47</f>
        <v>5</v>
      </c>
      <c r="K48" s="49">
        <f>RCQScoreOrderedTwoCS!AO47</f>
        <v>1</v>
      </c>
      <c r="L48" s="49">
        <f>RCQScoreOrderedTwoCS!AS47</f>
        <v>5</v>
      </c>
      <c r="M48" s="49">
        <f>RCQScoreOrderedTwoCS!AW47</f>
        <v>1</v>
      </c>
    </row>
    <row r="49" spans="1:13" x14ac:dyDescent="0.2">
      <c r="A49">
        <f>RCQScoreOrderedTwoCS!A48</f>
        <v>47</v>
      </c>
      <c r="B49" s="49" t="str">
        <f>RCQScoreOrderedTwoCS!F48</f>
        <v>BC</v>
      </c>
      <c r="C49" s="49">
        <f>RCQScoreOrderedTwoCS!I48</f>
        <v>4</v>
      </c>
      <c r="D49" s="49">
        <f>RCQScoreOrderedTwoCS!M48</f>
        <v>5</v>
      </c>
      <c r="E49" s="49">
        <f>RCQScoreOrderedTwoCS!U48</f>
        <v>1</v>
      </c>
      <c r="F49" s="49">
        <f>RCQScoreOrderedTwoCS!U48</f>
        <v>1</v>
      </c>
      <c r="G49" s="49">
        <f>RCQScoreOrderedTwoCS!Y48</f>
        <v>5</v>
      </c>
      <c r="H49" s="49">
        <f>RCQScoreOrderedTwoCS!AC48</f>
        <v>3</v>
      </c>
      <c r="I49" s="49">
        <f>RCQScoreOrderedTwoCS!AG48</f>
        <v>3</v>
      </c>
      <c r="J49" s="49">
        <f>RCQScoreOrderedTwoCS!AK48</f>
        <v>5</v>
      </c>
      <c r="K49" s="49">
        <f>RCQScoreOrderedTwoCS!AO48</f>
        <v>2</v>
      </c>
      <c r="L49" s="49">
        <f>RCQScoreOrderedTwoCS!AS48</f>
        <v>1</v>
      </c>
      <c r="M49" s="49">
        <f>RCQScoreOrderedTwoCS!AW48</f>
        <v>1</v>
      </c>
    </row>
    <row r="50" spans="1:13" x14ac:dyDescent="0.2">
      <c r="A50">
        <f>RCQScoreOrderedTwoCS!A49</f>
        <v>48</v>
      </c>
      <c r="B50" s="49" t="str">
        <f>RCQScoreOrderedTwoCS!F49</f>
        <v>BC</v>
      </c>
      <c r="C50" s="49">
        <f>RCQScoreOrderedTwoCS!I49</f>
        <v>2</v>
      </c>
      <c r="D50" s="49">
        <f>RCQScoreOrderedTwoCS!M49</f>
        <v>5</v>
      </c>
      <c r="E50" s="49">
        <f>RCQScoreOrderedTwoCS!U49</f>
        <v>1</v>
      </c>
      <c r="F50" s="49">
        <f>RCQScoreOrderedTwoCS!U49</f>
        <v>1</v>
      </c>
      <c r="G50" s="49">
        <f>RCQScoreOrderedTwoCS!Y49</f>
        <v>1</v>
      </c>
      <c r="H50" s="49">
        <f>RCQScoreOrderedTwoCS!AC49</f>
        <v>2</v>
      </c>
      <c r="I50" s="49">
        <f>RCQScoreOrderedTwoCS!AG49</f>
        <v>1</v>
      </c>
      <c r="J50" s="49">
        <f>RCQScoreOrderedTwoCS!AK49</f>
        <v>5</v>
      </c>
      <c r="K50" s="49">
        <f>RCQScoreOrderedTwoCS!AO49</f>
        <v>2</v>
      </c>
      <c r="L50" s="49">
        <f>RCQScoreOrderedTwoCS!AS49</f>
        <v>1</v>
      </c>
      <c r="M50" s="49">
        <f>RCQScoreOrderedTwoCS!AW49</f>
        <v>5</v>
      </c>
    </row>
    <row r="51" spans="1:13" x14ac:dyDescent="0.2">
      <c r="A51">
        <f>RCQScoreOrderedTwoCS!A50</f>
        <v>49</v>
      </c>
      <c r="B51" s="49" t="str">
        <f>RCQScoreOrderedTwoCS!F50</f>
        <v>BC</v>
      </c>
      <c r="C51" s="49">
        <f>RCQScoreOrderedTwoCS!I50</f>
        <v>5</v>
      </c>
      <c r="D51" s="49">
        <f>RCQScoreOrderedTwoCS!M50</f>
        <v>5</v>
      </c>
      <c r="E51" s="49">
        <f>RCQScoreOrderedTwoCS!U50</f>
        <v>1</v>
      </c>
      <c r="F51" s="49">
        <f>RCQScoreOrderedTwoCS!U50</f>
        <v>1</v>
      </c>
      <c r="G51" s="49">
        <f>RCQScoreOrderedTwoCS!Y50</f>
        <v>1</v>
      </c>
      <c r="H51" s="49">
        <f>RCQScoreOrderedTwoCS!AC50</f>
        <v>2</v>
      </c>
      <c r="I51" s="49">
        <f>RCQScoreOrderedTwoCS!AG50</f>
        <v>4</v>
      </c>
      <c r="J51" s="49">
        <f>RCQScoreOrderedTwoCS!AK50</f>
        <v>5</v>
      </c>
      <c r="K51" s="49">
        <f>RCQScoreOrderedTwoCS!AO50</f>
        <v>1</v>
      </c>
      <c r="L51" s="49">
        <f>RCQScoreOrderedTwoCS!AS50</f>
        <v>5</v>
      </c>
      <c r="M51" s="49">
        <f>RCQScoreOrderedTwoCS!AW50</f>
        <v>1</v>
      </c>
    </row>
    <row r="52" spans="1:13" x14ac:dyDescent="0.2">
      <c r="A52">
        <f>RCQScoreOrderedTwoCS!A51</f>
        <v>50</v>
      </c>
      <c r="B52" s="49" t="str">
        <f>RCQScoreOrderedTwoCS!F51</f>
        <v>BC</v>
      </c>
      <c r="C52" s="49">
        <f>RCQScoreOrderedTwoCS!I51</f>
        <v>1</v>
      </c>
      <c r="D52" s="49">
        <f>RCQScoreOrderedTwoCS!M51</f>
        <v>5</v>
      </c>
      <c r="E52" s="49">
        <f>RCQScoreOrderedTwoCS!U51</f>
        <v>5</v>
      </c>
      <c r="F52" s="49">
        <f>RCQScoreOrderedTwoCS!U51</f>
        <v>5</v>
      </c>
      <c r="G52" s="49">
        <f>RCQScoreOrderedTwoCS!Y51</f>
        <v>2</v>
      </c>
      <c r="H52" s="49">
        <f>RCQScoreOrderedTwoCS!AC51</f>
        <v>3</v>
      </c>
      <c r="I52" s="49">
        <f>RCQScoreOrderedTwoCS!AG51</f>
        <v>3</v>
      </c>
      <c r="J52" s="49">
        <f>RCQScoreOrderedTwoCS!AK51</f>
        <v>5</v>
      </c>
      <c r="K52" s="49">
        <f>RCQScoreOrderedTwoCS!AO51</f>
        <v>1</v>
      </c>
      <c r="L52" s="49">
        <f>RCQScoreOrderedTwoCS!AS51</f>
        <v>5</v>
      </c>
      <c r="M52" s="49">
        <f>RCQScoreOrderedTwoCS!AW51</f>
        <v>1</v>
      </c>
    </row>
    <row r="53" spans="1:13" x14ac:dyDescent="0.2">
      <c r="A53">
        <f>RCQScoreOrderedTwoCS!A52</f>
        <v>51</v>
      </c>
      <c r="B53" s="49" t="str">
        <f>RCQScoreOrderedTwoCS!F52</f>
        <v>BC</v>
      </c>
      <c r="C53" s="49">
        <f>RCQScoreOrderedTwoCS!I52</f>
        <v>2</v>
      </c>
      <c r="D53" s="49">
        <f>RCQScoreOrderedTwoCS!M52</f>
        <v>5</v>
      </c>
      <c r="E53" s="49">
        <f>RCQScoreOrderedTwoCS!U52</f>
        <v>1</v>
      </c>
      <c r="F53" s="49">
        <f>RCQScoreOrderedTwoCS!U52</f>
        <v>1</v>
      </c>
      <c r="G53" s="49">
        <f>RCQScoreOrderedTwoCS!Y52</f>
        <v>2</v>
      </c>
      <c r="H53" s="49">
        <f>RCQScoreOrderedTwoCS!AC52</f>
        <v>1</v>
      </c>
      <c r="I53" s="49">
        <f>RCQScoreOrderedTwoCS!AG52</f>
        <v>3</v>
      </c>
      <c r="J53" s="49">
        <f>RCQScoreOrderedTwoCS!AK52</f>
        <v>5</v>
      </c>
      <c r="K53" s="49">
        <f>RCQScoreOrderedTwoCS!AO52</f>
        <v>3</v>
      </c>
      <c r="L53" s="49">
        <f>RCQScoreOrderedTwoCS!AS52</f>
        <v>5</v>
      </c>
      <c r="M53" s="49">
        <f>RCQScoreOrderedTwoCS!AW52</f>
        <v>1</v>
      </c>
    </row>
    <row r="54" spans="1:13" x14ac:dyDescent="0.2">
      <c r="A54">
        <f>RCQScoreOrderedTwoCS!A53</f>
        <v>52</v>
      </c>
      <c r="B54" s="49" t="str">
        <f>RCQScoreOrderedTwoCS!F53</f>
        <v>BC</v>
      </c>
      <c r="C54" s="49">
        <f>RCQScoreOrderedTwoCS!I53</f>
        <v>5</v>
      </c>
      <c r="D54" s="49">
        <f>RCQScoreOrderedTwoCS!M53</f>
        <v>5</v>
      </c>
      <c r="E54" s="49">
        <f>RCQScoreOrderedTwoCS!U53</f>
        <v>5</v>
      </c>
      <c r="F54" s="49">
        <f>RCQScoreOrderedTwoCS!U53</f>
        <v>5</v>
      </c>
      <c r="G54" s="49">
        <f>RCQScoreOrderedTwoCS!Y53</f>
        <v>5</v>
      </c>
      <c r="H54" s="49">
        <f>RCQScoreOrderedTwoCS!AC53</f>
        <v>3</v>
      </c>
      <c r="I54" s="49">
        <f>RCQScoreOrderedTwoCS!AG53</f>
        <v>5</v>
      </c>
      <c r="J54" s="49">
        <f>RCQScoreOrderedTwoCS!AK53</f>
        <v>5</v>
      </c>
      <c r="K54" s="49">
        <f>RCQScoreOrderedTwoCS!AO53</f>
        <v>5</v>
      </c>
      <c r="L54" s="49">
        <f>RCQScoreOrderedTwoCS!AS53</f>
        <v>5</v>
      </c>
      <c r="M54" s="49">
        <f>RCQScoreOrderedTwoCS!AW53</f>
        <v>1</v>
      </c>
    </row>
    <row r="55" spans="1:13" x14ac:dyDescent="0.2">
      <c r="A55">
        <f>RCQScoreOrderedTwoCS!A54</f>
        <v>53</v>
      </c>
      <c r="B55" s="49" t="str">
        <f>RCQScoreOrderedTwoCS!F54</f>
        <v>BC</v>
      </c>
      <c r="C55" s="49">
        <f>RCQScoreOrderedTwoCS!I54</f>
        <v>3</v>
      </c>
      <c r="D55" s="49">
        <f>RCQScoreOrderedTwoCS!M54</f>
        <v>5</v>
      </c>
      <c r="E55" s="49">
        <f>RCQScoreOrderedTwoCS!U54</f>
        <v>5</v>
      </c>
      <c r="F55" s="49">
        <f>RCQScoreOrderedTwoCS!U54</f>
        <v>5</v>
      </c>
      <c r="G55" s="49">
        <f>RCQScoreOrderedTwoCS!Y54</f>
        <v>1</v>
      </c>
      <c r="H55" s="49">
        <f>RCQScoreOrderedTwoCS!AC54</f>
        <v>3</v>
      </c>
      <c r="I55" s="49">
        <f>RCQScoreOrderedTwoCS!AG54</f>
        <v>3</v>
      </c>
      <c r="J55" s="49">
        <f>RCQScoreOrderedTwoCS!AK54</f>
        <v>5</v>
      </c>
      <c r="K55" s="49">
        <f>RCQScoreOrderedTwoCS!AO54</f>
        <v>1</v>
      </c>
      <c r="L55" s="49">
        <f>RCQScoreOrderedTwoCS!AS54</f>
        <v>1</v>
      </c>
      <c r="M55" s="49">
        <f>RCQScoreOrderedTwoCS!AW54</f>
        <v>1</v>
      </c>
    </row>
    <row r="56" spans="1:13" x14ac:dyDescent="0.2">
      <c r="A56">
        <f>RCQScoreOrderedTwoCS!A55</f>
        <v>54</v>
      </c>
      <c r="B56" s="49" t="str">
        <f>RCQScoreOrderedTwoCS!F55</f>
        <v>BC</v>
      </c>
      <c r="C56" s="49">
        <f>RCQScoreOrderedTwoCS!I55</f>
        <v>2</v>
      </c>
      <c r="D56" s="49">
        <f>RCQScoreOrderedTwoCS!M55</f>
        <v>5</v>
      </c>
      <c r="E56" s="49">
        <f>RCQScoreOrderedTwoCS!U55</f>
        <v>1</v>
      </c>
      <c r="F56" s="49">
        <f>RCQScoreOrderedTwoCS!U55</f>
        <v>1</v>
      </c>
      <c r="G56" s="49">
        <f>RCQScoreOrderedTwoCS!Y55</f>
        <v>4</v>
      </c>
      <c r="H56" s="49">
        <f>RCQScoreOrderedTwoCS!AC55</f>
        <v>3</v>
      </c>
      <c r="I56" s="49">
        <f>RCQScoreOrderedTwoCS!AG55</f>
        <v>1</v>
      </c>
      <c r="J56" s="49">
        <f>RCQScoreOrderedTwoCS!AK55</f>
        <v>5</v>
      </c>
      <c r="K56" s="49">
        <f>RCQScoreOrderedTwoCS!AO55</f>
        <v>2</v>
      </c>
      <c r="L56" s="49">
        <f>RCQScoreOrderedTwoCS!AS55</f>
        <v>1</v>
      </c>
      <c r="M56" s="49">
        <f>RCQScoreOrderedTwoCS!AW55</f>
        <v>5</v>
      </c>
    </row>
    <row r="57" spans="1:13" x14ac:dyDescent="0.2">
      <c r="A57">
        <f>RCQScoreOrderedTwoCS!A56</f>
        <v>55</v>
      </c>
      <c r="B57" s="49" t="str">
        <f>RCQScoreOrderedTwoCS!F56</f>
        <v>BC</v>
      </c>
      <c r="C57" s="49">
        <f>RCQScoreOrderedTwoCS!I56</f>
        <v>5</v>
      </c>
      <c r="D57" s="49">
        <f>RCQScoreOrderedTwoCS!M56</f>
        <v>5</v>
      </c>
      <c r="E57" s="49">
        <f>RCQScoreOrderedTwoCS!U56</f>
        <v>5</v>
      </c>
      <c r="F57" s="49">
        <f>RCQScoreOrderedTwoCS!U56</f>
        <v>5</v>
      </c>
      <c r="G57" s="49">
        <f>RCQScoreOrderedTwoCS!Y56</f>
        <v>3</v>
      </c>
      <c r="H57" s="49">
        <f>RCQScoreOrderedTwoCS!AC56</f>
        <v>3</v>
      </c>
      <c r="I57" s="49">
        <f>RCQScoreOrderedTwoCS!AG56</f>
        <v>2</v>
      </c>
      <c r="J57" s="49">
        <f>RCQScoreOrderedTwoCS!AK56</f>
        <v>5</v>
      </c>
      <c r="K57" s="49">
        <f>RCQScoreOrderedTwoCS!AO56</f>
        <v>2</v>
      </c>
      <c r="L57" s="49">
        <f>RCQScoreOrderedTwoCS!AS56</f>
        <v>1</v>
      </c>
      <c r="M57" s="49">
        <f>RCQScoreOrderedTwoCS!AW56</f>
        <v>5</v>
      </c>
    </row>
    <row r="58" spans="1:13" x14ac:dyDescent="0.2">
      <c r="A58">
        <f>RCQScoreOrderedTwoCS!A57</f>
        <v>56</v>
      </c>
      <c r="B58" s="49" t="str">
        <f>RCQScoreOrderedTwoCS!F57</f>
        <v>BC</v>
      </c>
      <c r="C58" s="49">
        <f>RCQScoreOrderedTwoCS!I57</f>
        <v>5</v>
      </c>
      <c r="D58" s="49">
        <f>RCQScoreOrderedTwoCS!M57</f>
        <v>5</v>
      </c>
      <c r="E58" s="49">
        <f>RCQScoreOrderedTwoCS!U57</f>
        <v>1</v>
      </c>
      <c r="F58" s="49">
        <f>RCQScoreOrderedTwoCS!U57</f>
        <v>1</v>
      </c>
      <c r="G58" s="49">
        <f>RCQScoreOrderedTwoCS!Y57</f>
        <v>4</v>
      </c>
      <c r="H58" s="49">
        <f>RCQScoreOrderedTwoCS!AC57</f>
        <v>3</v>
      </c>
      <c r="I58" s="49">
        <f>RCQScoreOrderedTwoCS!AG57</f>
        <v>1</v>
      </c>
      <c r="J58" s="49">
        <f>RCQScoreOrderedTwoCS!AK57</f>
        <v>5</v>
      </c>
      <c r="K58" s="49">
        <f>RCQScoreOrderedTwoCS!AO57</f>
        <v>2</v>
      </c>
      <c r="L58" s="49">
        <f>RCQScoreOrderedTwoCS!AS57</f>
        <v>1</v>
      </c>
      <c r="M58" s="49">
        <f>RCQScoreOrderedTwoCS!AW57</f>
        <v>2</v>
      </c>
    </row>
    <row r="59" spans="1:13" x14ac:dyDescent="0.2">
      <c r="A59">
        <f>RCQScoreOrderedTwoCS!A58</f>
        <v>57</v>
      </c>
      <c r="B59" s="49" t="str">
        <f>RCQScoreOrderedTwoCS!F58</f>
        <v>BC</v>
      </c>
      <c r="C59" s="49">
        <f>RCQScoreOrderedTwoCS!I58</f>
        <v>1</v>
      </c>
      <c r="D59" s="49">
        <f>RCQScoreOrderedTwoCS!M58</f>
        <v>5</v>
      </c>
      <c r="E59" s="49">
        <f>RCQScoreOrderedTwoCS!U58</f>
        <v>1</v>
      </c>
      <c r="F59" s="49">
        <f>RCQScoreOrderedTwoCS!U58</f>
        <v>1</v>
      </c>
      <c r="G59" s="49">
        <f>RCQScoreOrderedTwoCS!Y58</f>
        <v>4</v>
      </c>
      <c r="H59" s="49">
        <f>RCQScoreOrderedTwoCS!AC58</f>
        <v>5</v>
      </c>
      <c r="I59" s="49">
        <f>RCQScoreOrderedTwoCS!AG58</f>
        <v>5</v>
      </c>
      <c r="J59" s="49">
        <f>RCQScoreOrderedTwoCS!AK58</f>
        <v>5</v>
      </c>
      <c r="K59" s="49">
        <f>RCQScoreOrderedTwoCS!AO58</f>
        <v>1</v>
      </c>
      <c r="L59" s="49">
        <f>RCQScoreOrderedTwoCS!AS58</f>
        <v>5</v>
      </c>
      <c r="M59" s="49">
        <f>RCQScoreOrderedTwoCS!AW58</f>
        <v>5</v>
      </c>
    </row>
    <row r="60" spans="1:13" x14ac:dyDescent="0.2">
      <c r="A60">
        <f>RCQScoreOrderedTwoCS!A59</f>
        <v>58</v>
      </c>
      <c r="B60" s="49" t="str">
        <f>RCQScoreOrderedTwoCS!F59</f>
        <v>BC</v>
      </c>
      <c r="C60" s="49">
        <f>RCQScoreOrderedTwoCS!I59</f>
        <v>5</v>
      </c>
      <c r="D60" s="49">
        <f>RCQScoreOrderedTwoCS!M59</f>
        <v>5</v>
      </c>
      <c r="E60" s="49">
        <f>RCQScoreOrderedTwoCS!U59</f>
        <v>1</v>
      </c>
      <c r="F60" s="49">
        <f>RCQScoreOrderedTwoCS!U59</f>
        <v>1</v>
      </c>
      <c r="G60" s="49">
        <f>RCQScoreOrderedTwoCS!Y59</f>
        <v>4</v>
      </c>
      <c r="H60" s="49">
        <f>RCQScoreOrderedTwoCS!AC59</f>
        <v>2</v>
      </c>
      <c r="I60" s="49">
        <f>RCQScoreOrderedTwoCS!AG59</f>
        <v>2</v>
      </c>
      <c r="J60" s="49">
        <f>RCQScoreOrderedTwoCS!AK59</f>
        <v>5</v>
      </c>
      <c r="K60" s="49">
        <f>RCQScoreOrderedTwoCS!AO59</f>
        <v>1</v>
      </c>
      <c r="L60" s="49">
        <f>RCQScoreOrderedTwoCS!AS59</f>
        <v>1</v>
      </c>
      <c r="M60" s="49">
        <f>RCQScoreOrderedTwoCS!AW59</f>
        <v>1</v>
      </c>
    </row>
    <row r="61" spans="1:13" x14ac:dyDescent="0.2">
      <c r="A61">
        <f>RCQScoreOrderedTwoCS!A60</f>
        <v>59</v>
      </c>
      <c r="B61" s="49" t="str">
        <f>RCQScoreOrderedTwoCS!F60</f>
        <v>BC</v>
      </c>
      <c r="C61" s="49">
        <f>RCQScoreOrderedTwoCS!I60</f>
        <v>5</v>
      </c>
      <c r="D61" s="49">
        <f>RCQScoreOrderedTwoCS!M60</f>
        <v>5</v>
      </c>
      <c r="E61" s="49">
        <f>RCQScoreOrderedTwoCS!U60</f>
        <v>5</v>
      </c>
      <c r="F61" s="49">
        <f>RCQScoreOrderedTwoCS!U60</f>
        <v>5</v>
      </c>
      <c r="G61" s="49">
        <f>RCQScoreOrderedTwoCS!Y60</f>
        <v>5</v>
      </c>
      <c r="H61" s="49">
        <f>RCQScoreOrderedTwoCS!AC60</f>
        <v>2</v>
      </c>
      <c r="I61" s="49">
        <f>RCQScoreOrderedTwoCS!AG60</f>
        <v>2</v>
      </c>
      <c r="J61" s="49">
        <f>RCQScoreOrderedTwoCS!AK60</f>
        <v>5</v>
      </c>
      <c r="K61" s="49">
        <f>RCQScoreOrderedTwoCS!AO60</f>
        <v>2</v>
      </c>
      <c r="L61" s="49">
        <f>RCQScoreOrderedTwoCS!AS60</f>
        <v>1</v>
      </c>
      <c r="M61" s="49">
        <f>RCQScoreOrderedTwoCS!AW60</f>
        <v>1</v>
      </c>
    </row>
    <row r="62" spans="1:13" x14ac:dyDescent="0.2">
      <c r="A62">
        <f>RCQScoreOrderedTwoCS!A61</f>
        <v>60</v>
      </c>
      <c r="B62" s="49" t="str">
        <f>RCQScoreOrderedTwoCS!F61</f>
        <v>BC</v>
      </c>
      <c r="C62" s="49">
        <f>RCQScoreOrderedTwoCS!I61</f>
        <v>5</v>
      </c>
      <c r="D62" s="49">
        <f>RCQScoreOrderedTwoCS!M61</f>
        <v>5</v>
      </c>
      <c r="E62" s="49">
        <f>RCQScoreOrderedTwoCS!U61</f>
        <v>5</v>
      </c>
      <c r="F62" s="49">
        <f>RCQScoreOrderedTwoCS!U61</f>
        <v>5</v>
      </c>
      <c r="G62" s="49">
        <f>RCQScoreOrderedTwoCS!Y61</f>
        <v>5</v>
      </c>
      <c r="H62" s="49">
        <f>RCQScoreOrderedTwoCS!AC61</f>
        <v>3</v>
      </c>
      <c r="I62" s="49">
        <f>RCQScoreOrderedTwoCS!AG61</f>
        <v>4</v>
      </c>
      <c r="J62" s="49">
        <f>RCQScoreOrderedTwoCS!AK61</f>
        <v>5</v>
      </c>
      <c r="K62" s="49">
        <f>RCQScoreOrderedTwoCS!AO61</f>
        <v>2</v>
      </c>
      <c r="L62" s="49">
        <f>RCQScoreOrderedTwoCS!AS61</f>
        <v>5</v>
      </c>
      <c r="M62" s="49">
        <f>RCQScoreOrderedTwoCS!AW61</f>
        <v>5</v>
      </c>
    </row>
    <row r="63" spans="1:13" x14ac:dyDescent="0.2">
      <c r="A63">
        <f>RCQScoreOrderedTwoCS!A62</f>
        <v>61</v>
      </c>
      <c r="B63" s="49" t="str">
        <f>RCQScoreOrderedTwoCS!F62</f>
        <v>BC</v>
      </c>
      <c r="C63" s="49">
        <f>RCQScoreOrderedTwoCS!I62</f>
        <v>1</v>
      </c>
      <c r="D63" s="49">
        <f>RCQScoreOrderedTwoCS!M62</f>
        <v>2</v>
      </c>
      <c r="E63" s="49">
        <f>RCQScoreOrderedTwoCS!U62</f>
        <v>5</v>
      </c>
      <c r="F63" s="49">
        <f>RCQScoreOrderedTwoCS!U62</f>
        <v>5</v>
      </c>
      <c r="G63" s="49">
        <f>RCQScoreOrderedTwoCS!Y62</f>
        <v>2</v>
      </c>
      <c r="H63" s="49">
        <f>RCQScoreOrderedTwoCS!AC62</f>
        <v>4</v>
      </c>
      <c r="I63" s="49">
        <f>RCQScoreOrderedTwoCS!AG62</f>
        <v>1</v>
      </c>
      <c r="J63" s="49">
        <f>RCQScoreOrderedTwoCS!AK62</f>
        <v>4</v>
      </c>
      <c r="K63" s="49">
        <f>RCQScoreOrderedTwoCS!AO62</f>
        <v>5</v>
      </c>
      <c r="L63" s="49">
        <f>RCQScoreOrderedTwoCS!AS62</f>
        <v>5</v>
      </c>
      <c r="M63" s="49">
        <f>RCQScoreOrderedTwoCS!AW62</f>
        <v>5</v>
      </c>
    </row>
    <row r="64" spans="1:13" x14ac:dyDescent="0.2">
      <c r="A64">
        <f>RCQScoreOrderedTwoCS!A63</f>
        <v>62</v>
      </c>
      <c r="B64" s="49" t="str">
        <f>RCQScoreOrderedTwoCS!F63</f>
        <v>BC</v>
      </c>
      <c r="C64" s="49">
        <f>RCQScoreOrderedTwoCS!I63</f>
        <v>5</v>
      </c>
      <c r="D64" s="49">
        <f>RCQScoreOrderedTwoCS!M63</f>
        <v>5</v>
      </c>
      <c r="E64" s="49">
        <f>RCQScoreOrderedTwoCS!U63</f>
        <v>5</v>
      </c>
      <c r="F64" s="49">
        <f>RCQScoreOrderedTwoCS!U63</f>
        <v>5</v>
      </c>
      <c r="G64" s="49">
        <f>RCQScoreOrderedTwoCS!Y63</f>
        <v>2</v>
      </c>
      <c r="H64" s="49">
        <f>RCQScoreOrderedTwoCS!AC63</f>
        <v>5</v>
      </c>
      <c r="I64" s="49">
        <f>RCQScoreOrderedTwoCS!AG63</f>
        <v>1</v>
      </c>
      <c r="J64" s="49">
        <f>RCQScoreOrderedTwoCS!AK63</f>
        <v>2</v>
      </c>
      <c r="K64" s="49">
        <f>RCQScoreOrderedTwoCS!AO63</f>
        <v>5</v>
      </c>
      <c r="L64" s="49">
        <f>RCQScoreOrderedTwoCS!AS63</f>
        <v>5</v>
      </c>
      <c r="M64" s="49">
        <f>RCQScoreOrderedTwoCS!AW63</f>
        <v>5</v>
      </c>
    </row>
    <row r="65" spans="1:13" x14ac:dyDescent="0.2">
      <c r="A65">
        <f>RCQScoreOrderedTwoCS!A64</f>
        <v>63</v>
      </c>
      <c r="B65" s="49" t="str">
        <f>RCQScoreOrderedTwoCS!F64</f>
        <v>BC</v>
      </c>
      <c r="C65" s="49">
        <f>RCQScoreOrderedTwoCS!I64</f>
        <v>4</v>
      </c>
      <c r="D65" s="49">
        <f>RCQScoreOrderedTwoCS!M64</f>
        <v>2</v>
      </c>
      <c r="E65" s="49">
        <f>RCQScoreOrderedTwoCS!U64</f>
        <v>5</v>
      </c>
      <c r="F65" s="49">
        <f>RCQScoreOrderedTwoCS!U64</f>
        <v>5</v>
      </c>
      <c r="G65" s="49">
        <f>RCQScoreOrderedTwoCS!Y64</f>
        <v>5</v>
      </c>
      <c r="H65" s="49">
        <f>RCQScoreOrderedTwoCS!AC64</f>
        <v>5</v>
      </c>
      <c r="I65" s="49">
        <f>RCQScoreOrderedTwoCS!AG64</f>
        <v>4</v>
      </c>
      <c r="J65" s="49">
        <f>RCQScoreOrderedTwoCS!AK64</f>
        <v>5</v>
      </c>
      <c r="K65" s="49">
        <f>RCQScoreOrderedTwoCS!AO64</f>
        <v>1</v>
      </c>
      <c r="L65" s="49">
        <f>RCQScoreOrderedTwoCS!AS64</f>
        <v>2</v>
      </c>
      <c r="M65" s="49">
        <f>RCQScoreOrderedTwoCS!AW64</f>
        <v>5</v>
      </c>
    </row>
    <row r="66" spans="1:13" x14ac:dyDescent="0.2">
      <c r="A66">
        <f>RCQScoreOrderedTwoCS!A65</f>
        <v>64</v>
      </c>
      <c r="B66" s="49" t="str">
        <f>RCQScoreOrderedTwoCS!F65</f>
        <v>BC</v>
      </c>
      <c r="C66" s="49">
        <f>RCQScoreOrderedTwoCS!I65</f>
        <v>5</v>
      </c>
      <c r="D66" s="49">
        <f>RCQScoreOrderedTwoCS!M65</f>
        <v>4</v>
      </c>
      <c r="E66" s="49">
        <f>RCQScoreOrderedTwoCS!U65</f>
        <v>2</v>
      </c>
      <c r="F66" s="49">
        <f>RCQScoreOrderedTwoCS!U65</f>
        <v>2</v>
      </c>
      <c r="G66" s="49">
        <f>RCQScoreOrderedTwoCS!Y65</f>
        <v>5</v>
      </c>
      <c r="H66" s="49">
        <f>RCQScoreOrderedTwoCS!AC65</f>
        <v>1</v>
      </c>
      <c r="I66" s="49">
        <f>RCQScoreOrderedTwoCS!AG65</f>
        <v>4</v>
      </c>
      <c r="J66" s="49">
        <f>RCQScoreOrderedTwoCS!AK65</f>
        <v>1</v>
      </c>
      <c r="K66" s="49">
        <f>RCQScoreOrderedTwoCS!AO65</f>
        <v>2</v>
      </c>
      <c r="L66" s="49">
        <f>RCQScoreOrderedTwoCS!AS65</f>
        <v>1</v>
      </c>
      <c r="M66" s="49">
        <f>RCQScoreOrderedTwoCS!AW65</f>
        <v>2</v>
      </c>
    </row>
    <row r="67" spans="1:13" x14ac:dyDescent="0.2">
      <c r="A67">
        <f>RCQScoreOrderedTwoCS!A66</f>
        <v>65</v>
      </c>
      <c r="B67" s="49" t="str">
        <f>RCQScoreOrderedTwoCS!F66</f>
        <v>BC</v>
      </c>
      <c r="C67" s="49">
        <f>RCQScoreOrderedTwoCS!I66</f>
        <v>1</v>
      </c>
      <c r="D67" s="49">
        <f>RCQScoreOrderedTwoCS!M66</f>
        <v>2</v>
      </c>
      <c r="E67" s="49">
        <f>RCQScoreOrderedTwoCS!U66</f>
        <v>3</v>
      </c>
      <c r="F67" s="49">
        <f>RCQScoreOrderedTwoCS!U66</f>
        <v>3</v>
      </c>
      <c r="G67" s="49">
        <f>RCQScoreOrderedTwoCS!Y66</f>
        <v>5</v>
      </c>
      <c r="H67" s="49">
        <f>RCQScoreOrderedTwoCS!AC66</f>
        <v>1</v>
      </c>
      <c r="I67" s="49">
        <f>RCQScoreOrderedTwoCS!AG66</f>
        <v>1</v>
      </c>
      <c r="J67" s="49">
        <f>RCQScoreOrderedTwoCS!AK66</f>
        <v>1</v>
      </c>
      <c r="K67" s="49">
        <f>RCQScoreOrderedTwoCS!AO66</f>
        <v>1</v>
      </c>
      <c r="L67" s="49">
        <f>RCQScoreOrderedTwoCS!AS66</f>
        <v>1</v>
      </c>
      <c r="M67" s="49">
        <f>RCQScoreOrderedTwoCS!AW66</f>
        <v>3</v>
      </c>
    </row>
    <row r="68" spans="1:13" x14ac:dyDescent="0.2">
      <c r="A68">
        <f>RCQScoreOrderedTwoCS!A67</f>
        <v>66</v>
      </c>
      <c r="B68" s="49" t="str">
        <f>RCQScoreOrderedTwoCS!F67</f>
        <v>BC</v>
      </c>
      <c r="C68" s="49">
        <f>RCQScoreOrderedTwoCS!I67</f>
        <v>5</v>
      </c>
      <c r="D68" s="49">
        <f>RCQScoreOrderedTwoCS!M67</f>
        <v>2</v>
      </c>
      <c r="E68" s="49">
        <f>RCQScoreOrderedTwoCS!U67</f>
        <v>5</v>
      </c>
      <c r="F68" s="49">
        <f>RCQScoreOrderedTwoCS!U67</f>
        <v>5</v>
      </c>
      <c r="G68" s="49">
        <f>RCQScoreOrderedTwoCS!Y67</f>
        <v>5</v>
      </c>
      <c r="H68" s="49">
        <f>RCQScoreOrderedTwoCS!AC67</f>
        <v>5</v>
      </c>
      <c r="I68" s="49">
        <f>RCQScoreOrderedTwoCS!AG67</f>
        <v>1</v>
      </c>
      <c r="J68" s="49">
        <f>RCQScoreOrderedTwoCS!AK67</f>
        <v>5</v>
      </c>
      <c r="K68" s="49">
        <f>RCQScoreOrderedTwoCS!AO67</f>
        <v>5</v>
      </c>
      <c r="L68" s="49">
        <f>RCQScoreOrderedTwoCS!AS67</f>
        <v>5</v>
      </c>
      <c r="M68" s="49">
        <f>RCQScoreOrderedTwoCS!AW67</f>
        <v>2</v>
      </c>
    </row>
    <row r="69" spans="1:13" x14ac:dyDescent="0.2">
      <c r="A69">
        <f>RCQScoreOrderedTwoCS!A68</f>
        <v>67</v>
      </c>
      <c r="B69" s="49" t="str">
        <f>RCQScoreOrderedTwoCS!F68</f>
        <v>BC</v>
      </c>
      <c r="C69" s="49">
        <f>RCQScoreOrderedTwoCS!I68</f>
        <v>1</v>
      </c>
      <c r="D69" s="49">
        <f>RCQScoreOrderedTwoCS!M68</f>
        <v>1</v>
      </c>
      <c r="E69" s="49">
        <f>RCQScoreOrderedTwoCS!U68</f>
        <v>3</v>
      </c>
      <c r="F69" s="49">
        <f>RCQScoreOrderedTwoCS!U68</f>
        <v>3</v>
      </c>
      <c r="G69" s="49">
        <f>RCQScoreOrderedTwoCS!Y68</f>
        <v>5</v>
      </c>
      <c r="H69" s="49">
        <f>RCQScoreOrderedTwoCS!AC68</f>
        <v>5</v>
      </c>
      <c r="I69" s="49">
        <f>RCQScoreOrderedTwoCS!AG68</f>
        <v>1</v>
      </c>
      <c r="J69" s="49">
        <f>RCQScoreOrderedTwoCS!AK68</f>
        <v>5</v>
      </c>
      <c r="K69" s="49">
        <f>RCQScoreOrderedTwoCS!AO68</f>
        <v>3</v>
      </c>
      <c r="L69" s="49">
        <f>RCQScoreOrderedTwoCS!AS68</f>
        <v>5</v>
      </c>
      <c r="M69" s="49">
        <f>RCQScoreOrderedTwoCS!AW68</f>
        <v>1</v>
      </c>
    </row>
    <row r="70" spans="1:13" x14ac:dyDescent="0.2">
      <c r="A70">
        <f>RCQScoreOrderedTwoCS!A69</f>
        <v>68</v>
      </c>
      <c r="B70" s="49" t="str">
        <f>RCQScoreOrderedTwoCS!F69</f>
        <v>BC</v>
      </c>
      <c r="C70" s="49">
        <f>RCQScoreOrderedTwoCS!I69</f>
        <v>1</v>
      </c>
      <c r="D70" s="49">
        <f>RCQScoreOrderedTwoCS!M69</f>
        <v>2</v>
      </c>
      <c r="E70" s="49">
        <f>RCQScoreOrderedTwoCS!U69</f>
        <v>3</v>
      </c>
      <c r="F70" s="49">
        <f>RCQScoreOrderedTwoCS!U69</f>
        <v>3</v>
      </c>
      <c r="G70" s="49">
        <f>RCQScoreOrderedTwoCS!Y69</f>
        <v>5</v>
      </c>
      <c r="H70" s="49">
        <f>RCQScoreOrderedTwoCS!AC69</f>
        <v>5</v>
      </c>
      <c r="I70" s="49">
        <f>RCQScoreOrderedTwoCS!AG69</f>
        <v>5</v>
      </c>
      <c r="J70" s="49">
        <f>RCQScoreOrderedTwoCS!AK69</f>
        <v>5</v>
      </c>
      <c r="K70" s="49">
        <f>RCQScoreOrderedTwoCS!AO69</f>
        <v>5</v>
      </c>
      <c r="L70" s="49">
        <f>RCQScoreOrderedTwoCS!AS69</f>
        <v>5</v>
      </c>
      <c r="M70" s="49">
        <f>RCQScoreOrderedTwoCS!AW69</f>
        <v>5</v>
      </c>
    </row>
    <row r="71" spans="1:13" x14ac:dyDescent="0.2">
      <c r="A71">
        <f>RCQScoreOrderedTwoCS!A70</f>
        <v>69</v>
      </c>
      <c r="B71" s="49" t="str">
        <f>RCQScoreOrderedTwoCS!F70</f>
        <v>BC</v>
      </c>
      <c r="C71" s="49">
        <f>RCQScoreOrderedTwoCS!I70</f>
        <v>1</v>
      </c>
      <c r="D71" s="49">
        <f>RCQScoreOrderedTwoCS!M70</f>
        <v>2</v>
      </c>
      <c r="E71" s="49">
        <f>RCQScoreOrderedTwoCS!U70</f>
        <v>3</v>
      </c>
      <c r="F71" s="49">
        <f>RCQScoreOrderedTwoCS!U70</f>
        <v>3</v>
      </c>
      <c r="G71" s="49">
        <f>RCQScoreOrderedTwoCS!Y70</f>
        <v>5</v>
      </c>
      <c r="H71" s="49">
        <f>RCQScoreOrderedTwoCS!AC70</f>
        <v>5</v>
      </c>
      <c r="I71" s="49">
        <f>RCQScoreOrderedTwoCS!AG70</f>
        <v>5</v>
      </c>
      <c r="J71" s="49">
        <f>RCQScoreOrderedTwoCS!AK70</f>
        <v>5</v>
      </c>
      <c r="K71" s="49">
        <f>RCQScoreOrderedTwoCS!AO70</f>
        <v>5</v>
      </c>
      <c r="L71" s="49">
        <f>RCQScoreOrderedTwoCS!AS70</f>
        <v>5</v>
      </c>
      <c r="M71" s="49">
        <f>RCQScoreOrderedTwoCS!AW70</f>
        <v>3</v>
      </c>
    </row>
    <row r="72" spans="1:13" x14ac:dyDescent="0.2">
      <c r="A72">
        <f>RCQScoreOrderedTwoCS!A71</f>
        <v>70</v>
      </c>
      <c r="B72" s="49" t="str">
        <f>RCQScoreOrderedTwoCS!F71</f>
        <v>BC</v>
      </c>
      <c r="C72" s="49">
        <f>RCQScoreOrderedTwoCS!I71</f>
        <v>5</v>
      </c>
      <c r="D72" s="49">
        <f>RCQScoreOrderedTwoCS!M71</f>
        <v>2</v>
      </c>
      <c r="E72" s="49">
        <f>RCQScoreOrderedTwoCS!U71</f>
        <v>3</v>
      </c>
      <c r="F72" s="49">
        <f>RCQScoreOrderedTwoCS!U71</f>
        <v>3</v>
      </c>
      <c r="G72" s="49">
        <f>RCQScoreOrderedTwoCS!Y71</f>
        <v>5</v>
      </c>
      <c r="H72" s="49">
        <f>RCQScoreOrderedTwoCS!AC71</f>
        <v>2</v>
      </c>
      <c r="I72" s="49">
        <f>RCQScoreOrderedTwoCS!AG71</f>
        <v>5</v>
      </c>
      <c r="J72" s="49">
        <f>RCQScoreOrderedTwoCS!AK71</f>
        <v>5</v>
      </c>
      <c r="K72" s="49">
        <f>RCQScoreOrderedTwoCS!AO71</f>
        <v>1</v>
      </c>
      <c r="L72" s="49">
        <f>RCQScoreOrderedTwoCS!AS71</f>
        <v>4</v>
      </c>
      <c r="M72" s="49">
        <f>RCQScoreOrderedTwoCS!AW71</f>
        <v>5</v>
      </c>
    </row>
    <row r="73" spans="1:13" x14ac:dyDescent="0.2">
      <c r="A73">
        <f>RCQScoreOrderedTwoCS!A72</f>
        <v>71</v>
      </c>
      <c r="B73" s="49" t="str">
        <f>RCQScoreOrderedTwoCS!F72</f>
        <v>BC</v>
      </c>
      <c r="C73" s="49">
        <f>RCQScoreOrderedTwoCS!I72</f>
        <v>1</v>
      </c>
      <c r="D73" s="49">
        <f>RCQScoreOrderedTwoCS!M72</f>
        <v>4</v>
      </c>
      <c r="E73" s="49">
        <f>RCQScoreOrderedTwoCS!U72</f>
        <v>5</v>
      </c>
      <c r="F73" s="49">
        <f>RCQScoreOrderedTwoCS!U72</f>
        <v>5</v>
      </c>
      <c r="G73" s="49">
        <f>RCQScoreOrderedTwoCS!Y72</f>
        <v>5</v>
      </c>
      <c r="H73" s="49">
        <f>RCQScoreOrderedTwoCS!AC72</f>
        <v>2</v>
      </c>
      <c r="I73" s="49">
        <f>RCQScoreOrderedTwoCS!AG72</f>
        <v>5</v>
      </c>
      <c r="J73" s="49">
        <f>RCQScoreOrderedTwoCS!AK72</f>
        <v>5</v>
      </c>
      <c r="K73" s="49">
        <f>RCQScoreOrderedTwoCS!AO72</f>
        <v>5</v>
      </c>
      <c r="L73" s="49">
        <f>RCQScoreOrderedTwoCS!AS72</f>
        <v>5</v>
      </c>
      <c r="M73" s="49">
        <f>RCQScoreOrderedTwoCS!AW72</f>
        <v>5</v>
      </c>
    </row>
    <row r="74" spans="1:13" x14ac:dyDescent="0.2">
      <c r="A74">
        <f>RCQScoreOrderedTwoCS!A73</f>
        <v>72</v>
      </c>
      <c r="B74" s="49" t="str">
        <f>RCQScoreOrderedTwoCS!F73</f>
        <v>BC</v>
      </c>
      <c r="C74" s="49">
        <f>RCQScoreOrderedTwoCS!I73</f>
        <v>1</v>
      </c>
      <c r="D74" s="49">
        <f>RCQScoreOrderedTwoCS!M73</f>
        <v>2</v>
      </c>
      <c r="E74" s="49">
        <f>RCQScoreOrderedTwoCS!U73</f>
        <v>5</v>
      </c>
      <c r="F74" s="49">
        <f>RCQScoreOrderedTwoCS!U73</f>
        <v>5</v>
      </c>
      <c r="G74" s="49">
        <f>RCQScoreOrderedTwoCS!Y73</f>
        <v>5</v>
      </c>
      <c r="H74" s="49">
        <f>RCQScoreOrderedTwoCS!AC73</f>
        <v>5</v>
      </c>
      <c r="I74" s="49">
        <f>RCQScoreOrderedTwoCS!AG73</f>
        <v>5</v>
      </c>
      <c r="J74" s="49">
        <f>RCQScoreOrderedTwoCS!AK73</f>
        <v>5</v>
      </c>
      <c r="K74" s="49">
        <f>RCQScoreOrderedTwoCS!AO73</f>
        <v>4</v>
      </c>
      <c r="L74" s="49">
        <f>RCQScoreOrderedTwoCS!AS73</f>
        <v>5</v>
      </c>
      <c r="M74" s="49">
        <f>RCQScoreOrderedTwoCS!AW73</f>
        <v>1</v>
      </c>
    </row>
    <row r="75" spans="1:13" x14ac:dyDescent="0.2">
      <c r="A75">
        <f>RCQScoreOrderedTwoCS!A74</f>
        <v>73</v>
      </c>
      <c r="B75" s="49" t="str">
        <f>RCQScoreOrderedTwoCS!F74</f>
        <v>BC</v>
      </c>
      <c r="C75" s="49">
        <f>RCQScoreOrderedTwoCS!I74</f>
        <v>1</v>
      </c>
      <c r="D75" s="49">
        <f>RCQScoreOrderedTwoCS!M74</f>
        <v>5</v>
      </c>
      <c r="E75" s="49">
        <f>RCQScoreOrderedTwoCS!U74</f>
        <v>3</v>
      </c>
      <c r="F75" s="49">
        <f>RCQScoreOrderedTwoCS!U74</f>
        <v>3</v>
      </c>
      <c r="G75" s="49">
        <f>RCQScoreOrderedTwoCS!Y74</f>
        <v>5</v>
      </c>
      <c r="H75" s="49">
        <f>RCQScoreOrderedTwoCS!AC74</f>
        <v>5</v>
      </c>
      <c r="I75" s="49">
        <f>RCQScoreOrderedTwoCS!AG74</f>
        <v>5</v>
      </c>
      <c r="J75" s="49">
        <f>RCQScoreOrderedTwoCS!AK74</f>
        <v>5</v>
      </c>
      <c r="K75" s="49">
        <f>RCQScoreOrderedTwoCS!AO74</f>
        <v>5</v>
      </c>
      <c r="L75" s="49">
        <f>RCQScoreOrderedTwoCS!AS74</f>
        <v>3</v>
      </c>
      <c r="M75" s="49">
        <f>RCQScoreOrderedTwoCS!AW74</f>
        <v>4</v>
      </c>
    </row>
    <row r="76" spans="1:13" x14ac:dyDescent="0.2">
      <c r="A76">
        <f>RCQScoreOrderedTwoCS!A75</f>
        <v>74</v>
      </c>
      <c r="B76" s="49" t="str">
        <f>RCQScoreOrderedTwoCS!F75</f>
        <v>BC</v>
      </c>
      <c r="C76" s="49">
        <f>RCQScoreOrderedTwoCS!I75</f>
        <v>1</v>
      </c>
      <c r="D76" s="49">
        <f>RCQScoreOrderedTwoCS!M75</f>
        <v>4</v>
      </c>
      <c r="E76" s="49">
        <f>RCQScoreOrderedTwoCS!U75</f>
        <v>5</v>
      </c>
      <c r="F76" s="49">
        <f>RCQScoreOrderedTwoCS!U75</f>
        <v>5</v>
      </c>
      <c r="G76" s="49">
        <f>RCQScoreOrderedTwoCS!Y75</f>
        <v>5</v>
      </c>
      <c r="H76" s="49">
        <f>RCQScoreOrderedTwoCS!AC75</f>
        <v>2</v>
      </c>
      <c r="I76" s="49">
        <f>RCQScoreOrderedTwoCS!AG75</f>
        <v>1</v>
      </c>
      <c r="J76" s="49">
        <f>RCQScoreOrderedTwoCS!AK75</f>
        <v>5</v>
      </c>
      <c r="K76" s="49">
        <f>RCQScoreOrderedTwoCS!AO75</f>
        <v>4</v>
      </c>
      <c r="L76" s="49">
        <f>RCQScoreOrderedTwoCS!AS75</f>
        <v>1</v>
      </c>
      <c r="M76" s="49">
        <f>RCQScoreOrderedTwoCS!AW75</f>
        <v>5</v>
      </c>
    </row>
    <row r="77" spans="1:13" x14ac:dyDescent="0.2">
      <c r="A77">
        <f>RCQScoreOrderedTwoCS!A76</f>
        <v>75</v>
      </c>
      <c r="B77" s="49" t="str">
        <f>RCQScoreOrderedTwoCS!F76</f>
        <v>BC</v>
      </c>
      <c r="C77" s="49">
        <f>RCQScoreOrderedTwoCS!I76</f>
        <v>1</v>
      </c>
      <c r="D77" s="49">
        <f>RCQScoreOrderedTwoCS!M76</f>
        <v>3</v>
      </c>
      <c r="E77" s="49">
        <f>RCQScoreOrderedTwoCS!U76</f>
        <v>5</v>
      </c>
      <c r="F77" s="49">
        <f>RCQScoreOrderedTwoCS!U76</f>
        <v>5</v>
      </c>
      <c r="G77" s="49">
        <f>RCQScoreOrderedTwoCS!Y76</f>
        <v>5</v>
      </c>
      <c r="H77" s="49">
        <f>RCQScoreOrderedTwoCS!AC76</f>
        <v>5</v>
      </c>
      <c r="I77" s="49">
        <f>RCQScoreOrderedTwoCS!AG76</f>
        <v>1</v>
      </c>
      <c r="J77" s="49">
        <f>RCQScoreOrderedTwoCS!AK76</f>
        <v>5</v>
      </c>
      <c r="K77" s="49">
        <f>RCQScoreOrderedTwoCS!AO76</f>
        <v>5</v>
      </c>
      <c r="L77" s="49">
        <f>RCQScoreOrderedTwoCS!AS76</f>
        <v>3</v>
      </c>
      <c r="M77" s="49">
        <f>RCQScoreOrderedTwoCS!AW76</f>
        <v>3</v>
      </c>
    </row>
    <row r="78" spans="1:13" x14ac:dyDescent="0.2">
      <c r="A78">
        <f>RCQScoreOrderedTwoCS!A77</f>
        <v>76</v>
      </c>
      <c r="B78" s="49" t="str">
        <f>RCQScoreOrderedTwoCS!F77</f>
        <v>BC</v>
      </c>
      <c r="C78" s="49">
        <f>RCQScoreOrderedTwoCS!I77</f>
        <v>1</v>
      </c>
      <c r="D78" s="49">
        <f>RCQScoreOrderedTwoCS!M77</f>
        <v>4</v>
      </c>
      <c r="E78" s="49">
        <f>RCQScoreOrderedTwoCS!U77</f>
        <v>3</v>
      </c>
      <c r="F78" s="49">
        <f>RCQScoreOrderedTwoCS!U77</f>
        <v>3</v>
      </c>
      <c r="G78" s="49">
        <f>RCQScoreOrderedTwoCS!Y77</f>
        <v>5</v>
      </c>
      <c r="H78" s="49">
        <f>RCQScoreOrderedTwoCS!AC77</f>
        <v>5</v>
      </c>
      <c r="I78" s="49">
        <f>RCQScoreOrderedTwoCS!AG77</f>
        <v>1</v>
      </c>
      <c r="J78" s="49">
        <f>RCQScoreOrderedTwoCS!AK77</f>
        <v>1</v>
      </c>
      <c r="K78" s="49">
        <f>RCQScoreOrderedTwoCS!AO77</f>
        <v>5</v>
      </c>
      <c r="L78" s="49">
        <f>RCQScoreOrderedTwoCS!AS77</f>
        <v>4</v>
      </c>
      <c r="M78" s="49">
        <f>RCQScoreOrderedTwoCS!AW77</f>
        <v>5</v>
      </c>
    </row>
    <row r="79" spans="1:13" x14ac:dyDescent="0.2">
      <c r="A79">
        <f>RCQScoreOrderedTwoCS!A78</f>
        <v>77</v>
      </c>
      <c r="B79" s="49" t="str">
        <f>RCQScoreOrderedTwoCS!F78</f>
        <v>BC</v>
      </c>
      <c r="C79" s="49">
        <f>RCQScoreOrderedTwoCS!I78</f>
        <v>5</v>
      </c>
      <c r="D79" s="49">
        <f>RCQScoreOrderedTwoCS!M78</f>
        <v>3</v>
      </c>
      <c r="E79" s="49">
        <f>RCQScoreOrderedTwoCS!U78</f>
        <v>3</v>
      </c>
      <c r="F79" s="49">
        <f>RCQScoreOrderedTwoCS!U78</f>
        <v>3</v>
      </c>
      <c r="G79" s="49">
        <f>RCQScoreOrderedTwoCS!Y78</f>
        <v>3</v>
      </c>
      <c r="H79" s="49">
        <f>RCQScoreOrderedTwoCS!AC78</f>
        <v>3</v>
      </c>
      <c r="I79" s="49">
        <f>RCQScoreOrderedTwoCS!AG78</f>
        <v>1</v>
      </c>
      <c r="J79" s="49">
        <f>RCQScoreOrderedTwoCS!AK78</f>
        <v>1</v>
      </c>
      <c r="K79" s="49">
        <f>RCQScoreOrderedTwoCS!AO78</f>
        <v>1</v>
      </c>
      <c r="L79" s="49">
        <f>RCQScoreOrderedTwoCS!AS78</f>
        <v>1</v>
      </c>
      <c r="M79" s="49">
        <f>RCQScoreOrderedTwoCS!AW78</f>
        <v>1</v>
      </c>
    </row>
    <row r="80" spans="1:13" x14ac:dyDescent="0.2">
      <c r="A80">
        <f>RCQScoreOrderedTwoCS!A79</f>
        <v>78</v>
      </c>
      <c r="B80" s="49" t="str">
        <f>RCQScoreOrderedTwoCS!F79</f>
        <v>BC</v>
      </c>
      <c r="C80" s="49">
        <f>RCQScoreOrderedTwoCS!I79</f>
        <v>5</v>
      </c>
      <c r="D80" s="49">
        <f>RCQScoreOrderedTwoCS!M79</f>
        <v>4</v>
      </c>
      <c r="E80" s="49">
        <f>RCQScoreOrderedTwoCS!U79</f>
        <v>3</v>
      </c>
      <c r="F80" s="49">
        <f>RCQScoreOrderedTwoCS!U79</f>
        <v>3</v>
      </c>
      <c r="G80" s="49">
        <f>RCQScoreOrderedTwoCS!Y79</f>
        <v>5</v>
      </c>
      <c r="H80" s="49">
        <f>RCQScoreOrderedTwoCS!AC79</f>
        <v>5</v>
      </c>
      <c r="I80" s="49">
        <f>RCQScoreOrderedTwoCS!AG79</f>
        <v>1</v>
      </c>
      <c r="J80" s="49">
        <f>RCQScoreOrderedTwoCS!AK79</f>
        <v>5</v>
      </c>
      <c r="K80" s="49">
        <f>RCQScoreOrderedTwoCS!AO79</f>
        <v>5</v>
      </c>
      <c r="L80" s="49">
        <f>RCQScoreOrderedTwoCS!AS79</f>
        <v>4</v>
      </c>
      <c r="M80" s="49">
        <f>RCQScoreOrderedTwoCS!AW79</f>
        <v>5</v>
      </c>
    </row>
    <row r="81" spans="1:13" x14ac:dyDescent="0.2">
      <c r="A81">
        <f>RCQScoreOrderedTwoCS!A80</f>
        <v>79</v>
      </c>
      <c r="B81" s="49" t="str">
        <f>RCQScoreOrderedTwoCS!F80</f>
        <v>BC</v>
      </c>
      <c r="C81" s="49">
        <f>RCQScoreOrderedTwoCS!I80</f>
        <v>5</v>
      </c>
      <c r="D81" s="49">
        <f>RCQScoreOrderedTwoCS!M80</f>
        <v>4</v>
      </c>
      <c r="E81" s="49">
        <f>RCQScoreOrderedTwoCS!U80</f>
        <v>3</v>
      </c>
      <c r="F81" s="49">
        <f>RCQScoreOrderedTwoCS!U80</f>
        <v>3</v>
      </c>
      <c r="G81" s="49">
        <f>RCQScoreOrderedTwoCS!Y80</f>
        <v>5</v>
      </c>
      <c r="H81" s="49">
        <f>RCQScoreOrderedTwoCS!AC80</f>
        <v>5</v>
      </c>
      <c r="I81" s="49">
        <f>RCQScoreOrderedTwoCS!AG80</f>
        <v>5</v>
      </c>
      <c r="J81" s="49">
        <f>RCQScoreOrderedTwoCS!AK80</f>
        <v>5</v>
      </c>
      <c r="K81" s="49">
        <f>RCQScoreOrderedTwoCS!AO80</f>
        <v>5</v>
      </c>
      <c r="L81" s="49">
        <f>RCQScoreOrderedTwoCS!AS80</f>
        <v>5</v>
      </c>
      <c r="M81" s="49">
        <f>RCQScoreOrderedTwoCS!AW80</f>
        <v>5</v>
      </c>
    </row>
    <row r="82" spans="1:13" x14ac:dyDescent="0.2">
      <c r="A82">
        <f>RCQScoreOrderedTwoCS!A81</f>
        <v>80</v>
      </c>
      <c r="B82" s="49" t="str">
        <f>RCQScoreOrderedTwoCS!F81</f>
        <v>BC</v>
      </c>
      <c r="C82" s="49">
        <f>RCQScoreOrderedTwoCS!I81</f>
        <v>5</v>
      </c>
      <c r="D82" s="49">
        <f>RCQScoreOrderedTwoCS!M81</f>
        <v>2</v>
      </c>
      <c r="E82" s="49">
        <f>RCQScoreOrderedTwoCS!U81</f>
        <v>3</v>
      </c>
      <c r="F82" s="49">
        <f>RCQScoreOrderedTwoCS!U81</f>
        <v>3</v>
      </c>
      <c r="G82" s="49">
        <f>RCQScoreOrderedTwoCS!Y81</f>
        <v>5</v>
      </c>
      <c r="H82" s="49">
        <f>RCQScoreOrderedTwoCS!AC81</f>
        <v>3</v>
      </c>
      <c r="I82" s="49">
        <f>RCQScoreOrderedTwoCS!AG81</f>
        <v>5</v>
      </c>
      <c r="J82" s="49">
        <f>RCQScoreOrderedTwoCS!AK81</f>
        <v>3</v>
      </c>
      <c r="K82" s="49">
        <f>RCQScoreOrderedTwoCS!AO81</f>
        <v>4</v>
      </c>
      <c r="L82" s="49">
        <f>RCQScoreOrderedTwoCS!AS81</f>
        <v>2</v>
      </c>
      <c r="M82" s="49">
        <f>RCQScoreOrderedTwoCS!AW81</f>
        <v>3</v>
      </c>
    </row>
    <row r="83" spans="1:13" x14ac:dyDescent="0.2">
      <c r="A83">
        <f>RCQScoreOrderedTwoCS!A82</f>
        <v>81</v>
      </c>
      <c r="B83" s="49" t="str">
        <f>RCQScoreOrderedTwoCS!F82</f>
        <v>C</v>
      </c>
      <c r="C83" s="49">
        <f>RCQScoreOrderedTwoCS!I82</f>
        <v>4</v>
      </c>
      <c r="D83" s="49">
        <f>RCQScoreOrderedTwoCS!M82</f>
        <v>5</v>
      </c>
      <c r="E83" s="49">
        <f>RCQScoreOrderedTwoCS!U82</f>
        <v>5</v>
      </c>
      <c r="F83" s="49">
        <f>RCQScoreOrderedTwoCS!U82</f>
        <v>5</v>
      </c>
      <c r="G83" s="49">
        <f>RCQScoreOrderedTwoCS!Y82</f>
        <v>2</v>
      </c>
      <c r="H83" s="49">
        <f>RCQScoreOrderedTwoCS!AC82</f>
        <v>2</v>
      </c>
      <c r="I83" s="49">
        <f>RCQScoreOrderedTwoCS!AG82</f>
        <v>1</v>
      </c>
      <c r="J83" s="49">
        <f>RCQScoreOrderedTwoCS!AK82</f>
        <v>5</v>
      </c>
      <c r="K83" s="49">
        <f>RCQScoreOrderedTwoCS!AO82</f>
        <v>1</v>
      </c>
      <c r="L83" s="49">
        <f>RCQScoreOrderedTwoCS!AS82</f>
        <v>5</v>
      </c>
      <c r="M83" s="49">
        <f>RCQScoreOrderedTwoCS!AW82</f>
        <v>2</v>
      </c>
    </row>
    <row r="84" spans="1:13" x14ac:dyDescent="0.2">
      <c r="A84">
        <f>RCQScoreOrderedTwoCS!A83</f>
        <v>82</v>
      </c>
      <c r="B84" s="49" t="str">
        <f>RCQScoreOrderedTwoCS!F83</f>
        <v>C</v>
      </c>
      <c r="C84" s="49">
        <f>RCQScoreOrderedTwoCS!I83</f>
        <v>5</v>
      </c>
      <c r="D84" s="49">
        <f>RCQScoreOrderedTwoCS!M83</f>
        <v>5</v>
      </c>
      <c r="E84" s="49">
        <f>RCQScoreOrderedTwoCS!U83</f>
        <v>5</v>
      </c>
      <c r="F84" s="49">
        <f>RCQScoreOrderedTwoCS!U83</f>
        <v>5</v>
      </c>
      <c r="G84" s="49">
        <f>RCQScoreOrderedTwoCS!Y83</f>
        <v>5</v>
      </c>
      <c r="H84" s="49">
        <f>RCQScoreOrderedTwoCS!AC83</f>
        <v>4</v>
      </c>
      <c r="I84" s="49">
        <f>RCQScoreOrderedTwoCS!AG83</f>
        <v>5</v>
      </c>
      <c r="J84" s="49">
        <f>RCQScoreOrderedTwoCS!AK83</f>
        <v>5</v>
      </c>
      <c r="K84" s="49">
        <f>RCQScoreOrderedTwoCS!AO83</f>
        <v>5</v>
      </c>
      <c r="L84" s="49">
        <f>RCQScoreOrderedTwoCS!AS83</f>
        <v>5</v>
      </c>
      <c r="M84" s="49">
        <f>RCQScoreOrderedTwoCS!AW83</f>
        <v>2</v>
      </c>
    </row>
    <row r="85" spans="1:13" x14ac:dyDescent="0.2">
      <c r="A85">
        <f>RCQScoreOrderedTwoCS!A84</f>
        <v>83</v>
      </c>
      <c r="B85" s="49" t="str">
        <f>RCQScoreOrderedTwoCS!F84</f>
        <v>C</v>
      </c>
      <c r="C85" s="49">
        <f>RCQScoreOrderedTwoCS!I84</f>
        <v>5</v>
      </c>
      <c r="D85" s="49">
        <f>RCQScoreOrderedTwoCS!M84</f>
        <v>5</v>
      </c>
      <c r="E85" s="49">
        <f>RCQScoreOrderedTwoCS!U84</f>
        <v>1</v>
      </c>
      <c r="F85" s="49">
        <f>RCQScoreOrderedTwoCS!U84</f>
        <v>1</v>
      </c>
      <c r="G85" s="49">
        <f>RCQScoreOrderedTwoCS!Y84</f>
        <v>1</v>
      </c>
      <c r="H85" s="49">
        <f>RCQScoreOrderedTwoCS!AC84</f>
        <v>3</v>
      </c>
      <c r="I85" s="49">
        <f>RCQScoreOrderedTwoCS!AG84</f>
        <v>1</v>
      </c>
      <c r="J85" s="49">
        <f>RCQScoreOrderedTwoCS!AK84</f>
        <v>5</v>
      </c>
      <c r="K85" s="49">
        <f>RCQScoreOrderedTwoCS!AO84</f>
        <v>1</v>
      </c>
      <c r="L85" s="49">
        <f>RCQScoreOrderedTwoCS!AS84</f>
        <v>1</v>
      </c>
      <c r="M85" s="49">
        <f>RCQScoreOrderedTwoCS!AW84</f>
        <v>1</v>
      </c>
    </row>
    <row r="86" spans="1:13" x14ac:dyDescent="0.2">
      <c r="A86">
        <f>RCQScoreOrderedTwoCS!A85</f>
        <v>84</v>
      </c>
      <c r="B86" s="49" t="str">
        <f>RCQScoreOrderedTwoCS!F85</f>
        <v>C</v>
      </c>
      <c r="C86" s="49">
        <f>RCQScoreOrderedTwoCS!I85</f>
        <v>2</v>
      </c>
      <c r="D86" s="49">
        <f>RCQScoreOrderedTwoCS!M85</f>
        <v>5</v>
      </c>
      <c r="E86" s="49">
        <f>RCQScoreOrderedTwoCS!U85</f>
        <v>5</v>
      </c>
      <c r="F86" s="49">
        <f>RCQScoreOrderedTwoCS!U85</f>
        <v>5</v>
      </c>
      <c r="G86" s="49">
        <f>RCQScoreOrderedTwoCS!Y85</f>
        <v>4</v>
      </c>
      <c r="H86" s="49">
        <f>RCQScoreOrderedTwoCS!AC85</f>
        <v>3</v>
      </c>
      <c r="I86" s="49">
        <f>RCQScoreOrderedTwoCS!AG85</f>
        <v>2</v>
      </c>
      <c r="J86" s="49">
        <f>RCQScoreOrderedTwoCS!AK85</f>
        <v>5</v>
      </c>
      <c r="K86" s="49">
        <f>RCQScoreOrderedTwoCS!AO85</f>
        <v>1</v>
      </c>
      <c r="L86" s="49">
        <f>RCQScoreOrderedTwoCS!AS85</f>
        <v>5</v>
      </c>
      <c r="M86" s="49">
        <f>RCQScoreOrderedTwoCS!AW85</f>
        <v>1</v>
      </c>
    </row>
    <row r="87" spans="1:13" x14ac:dyDescent="0.2">
      <c r="A87">
        <f>RCQScoreOrderedTwoCS!A86</f>
        <v>85</v>
      </c>
      <c r="B87" s="49" t="str">
        <f>RCQScoreOrderedTwoCS!F86</f>
        <v>C</v>
      </c>
      <c r="C87" s="49">
        <f>RCQScoreOrderedTwoCS!I86</f>
        <v>5</v>
      </c>
      <c r="D87" s="49">
        <f>RCQScoreOrderedTwoCS!M86</f>
        <v>5</v>
      </c>
      <c r="E87" s="49">
        <f>RCQScoreOrderedTwoCS!U86</f>
        <v>1</v>
      </c>
      <c r="F87" s="49">
        <f>RCQScoreOrderedTwoCS!U86</f>
        <v>1</v>
      </c>
      <c r="G87" s="49">
        <f>RCQScoreOrderedTwoCS!Y86</f>
        <v>3</v>
      </c>
      <c r="H87" s="49">
        <f>RCQScoreOrderedTwoCS!AC86</f>
        <v>4</v>
      </c>
      <c r="I87" s="49">
        <f>RCQScoreOrderedTwoCS!AG86</f>
        <v>3</v>
      </c>
      <c r="J87" s="49">
        <f>RCQScoreOrderedTwoCS!AK86</f>
        <v>5</v>
      </c>
      <c r="K87" s="49">
        <f>RCQScoreOrderedTwoCS!AO86</f>
        <v>1</v>
      </c>
      <c r="L87" s="49">
        <f>RCQScoreOrderedTwoCS!AS86</f>
        <v>1</v>
      </c>
      <c r="M87" s="49">
        <f>RCQScoreOrderedTwoCS!AW86</f>
        <v>5</v>
      </c>
    </row>
    <row r="88" spans="1:13" x14ac:dyDescent="0.2">
      <c r="A88">
        <f>RCQScoreOrderedTwoCS!A87</f>
        <v>86</v>
      </c>
      <c r="B88" s="49" t="str">
        <f>RCQScoreOrderedTwoCS!F87</f>
        <v>C</v>
      </c>
      <c r="C88" s="49">
        <f>RCQScoreOrderedTwoCS!I87</f>
        <v>5</v>
      </c>
      <c r="D88" s="49">
        <f>RCQScoreOrderedTwoCS!M87</f>
        <v>5</v>
      </c>
      <c r="E88" s="49">
        <f>RCQScoreOrderedTwoCS!U87</f>
        <v>1</v>
      </c>
      <c r="F88" s="49">
        <f>RCQScoreOrderedTwoCS!U87</f>
        <v>1</v>
      </c>
      <c r="G88" s="49">
        <f>RCQScoreOrderedTwoCS!Y87</f>
        <v>3</v>
      </c>
      <c r="H88" s="49">
        <f>RCQScoreOrderedTwoCS!AC87</f>
        <v>2</v>
      </c>
      <c r="I88" s="49">
        <f>RCQScoreOrderedTwoCS!AG87</f>
        <v>3</v>
      </c>
      <c r="J88" s="49">
        <f>RCQScoreOrderedTwoCS!AK87</f>
        <v>5</v>
      </c>
      <c r="K88" s="49">
        <f>RCQScoreOrderedTwoCS!AO87</f>
        <v>5</v>
      </c>
      <c r="L88" s="49">
        <f>RCQScoreOrderedTwoCS!AS87</f>
        <v>5</v>
      </c>
      <c r="M88" s="49">
        <f>RCQScoreOrderedTwoCS!AW87</f>
        <v>5</v>
      </c>
    </row>
    <row r="89" spans="1:13" x14ac:dyDescent="0.2">
      <c r="A89">
        <f>RCQScoreOrderedTwoCS!A88</f>
        <v>87</v>
      </c>
      <c r="B89" s="49" t="str">
        <f>RCQScoreOrderedTwoCS!F88</f>
        <v>C</v>
      </c>
      <c r="C89" s="49">
        <f>RCQScoreOrderedTwoCS!I88</f>
        <v>5</v>
      </c>
      <c r="D89" s="49">
        <f>RCQScoreOrderedTwoCS!M88</f>
        <v>5</v>
      </c>
      <c r="E89" s="49">
        <f>RCQScoreOrderedTwoCS!U88</f>
        <v>5</v>
      </c>
      <c r="F89" s="49">
        <f>RCQScoreOrderedTwoCS!U88</f>
        <v>5</v>
      </c>
      <c r="G89" s="49">
        <f>RCQScoreOrderedTwoCS!Y88</f>
        <v>1</v>
      </c>
      <c r="H89" s="49">
        <f>RCQScoreOrderedTwoCS!AC88</f>
        <v>3</v>
      </c>
      <c r="I89" s="49">
        <f>RCQScoreOrderedTwoCS!AG88</f>
        <v>1</v>
      </c>
      <c r="J89" s="49">
        <f>RCQScoreOrderedTwoCS!AK88</f>
        <v>5</v>
      </c>
      <c r="K89" s="49">
        <f>RCQScoreOrderedTwoCS!AO88</f>
        <v>2</v>
      </c>
      <c r="L89" s="49">
        <f>RCQScoreOrderedTwoCS!AS88</f>
        <v>1</v>
      </c>
      <c r="M89" s="49">
        <f>RCQScoreOrderedTwoCS!AW88</f>
        <v>1</v>
      </c>
    </row>
    <row r="90" spans="1:13" x14ac:dyDescent="0.2">
      <c r="A90">
        <f>RCQScoreOrderedTwoCS!A89</f>
        <v>88</v>
      </c>
      <c r="B90" s="49" t="str">
        <f>RCQScoreOrderedTwoCS!F89</f>
        <v>C</v>
      </c>
      <c r="C90" s="49">
        <f>RCQScoreOrderedTwoCS!I89</f>
        <v>2</v>
      </c>
      <c r="D90" s="49">
        <f>RCQScoreOrderedTwoCS!M89</f>
        <v>1</v>
      </c>
      <c r="E90" s="49">
        <f>RCQScoreOrderedTwoCS!U89</f>
        <v>5</v>
      </c>
      <c r="F90" s="49">
        <f>RCQScoreOrderedTwoCS!U89</f>
        <v>5</v>
      </c>
      <c r="G90" s="49">
        <f>RCQScoreOrderedTwoCS!Y89</f>
        <v>1</v>
      </c>
      <c r="H90" s="49">
        <f>RCQScoreOrderedTwoCS!AC89</f>
        <v>2</v>
      </c>
      <c r="I90" s="49">
        <f>RCQScoreOrderedTwoCS!AG89</f>
        <v>1</v>
      </c>
      <c r="J90" s="49">
        <f>RCQScoreOrderedTwoCS!AK89</f>
        <v>5</v>
      </c>
      <c r="K90" s="49">
        <f>RCQScoreOrderedTwoCS!AO89</f>
        <v>2</v>
      </c>
      <c r="L90" s="49">
        <f>RCQScoreOrderedTwoCS!AS89</f>
        <v>5</v>
      </c>
      <c r="M90" s="49">
        <f>RCQScoreOrderedTwoCS!AW89</f>
        <v>3</v>
      </c>
    </row>
    <row r="91" spans="1:13" x14ac:dyDescent="0.2">
      <c r="A91">
        <f>RCQScoreOrderedTwoCS!A90</f>
        <v>89</v>
      </c>
      <c r="B91" s="49" t="str">
        <f>RCQScoreOrderedTwoCS!F90</f>
        <v>C</v>
      </c>
      <c r="C91" s="49">
        <f>RCQScoreOrderedTwoCS!I90</f>
        <v>1</v>
      </c>
      <c r="D91" s="49">
        <f>RCQScoreOrderedTwoCS!M90</f>
        <v>5</v>
      </c>
      <c r="E91" s="49">
        <f>RCQScoreOrderedTwoCS!U90</f>
        <v>1</v>
      </c>
      <c r="F91" s="49">
        <f>RCQScoreOrderedTwoCS!U90</f>
        <v>1</v>
      </c>
      <c r="G91" s="49">
        <f>RCQScoreOrderedTwoCS!Y90</f>
        <v>5</v>
      </c>
      <c r="H91" s="49">
        <f>RCQScoreOrderedTwoCS!AC90</f>
        <v>3</v>
      </c>
      <c r="I91" s="49">
        <f>RCQScoreOrderedTwoCS!AG90</f>
        <v>3</v>
      </c>
      <c r="J91" s="49">
        <f>RCQScoreOrderedTwoCS!AK90</f>
        <v>5</v>
      </c>
      <c r="K91" s="49">
        <f>RCQScoreOrderedTwoCS!AO90</f>
        <v>1</v>
      </c>
      <c r="L91" s="49">
        <f>RCQScoreOrderedTwoCS!AS90</f>
        <v>5</v>
      </c>
      <c r="M91" s="49">
        <f>RCQScoreOrderedTwoCS!AW90</f>
        <v>1</v>
      </c>
    </row>
    <row r="92" spans="1:13" x14ac:dyDescent="0.2">
      <c r="A92">
        <f>RCQScoreOrderedTwoCS!A91</f>
        <v>90</v>
      </c>
      <c r="B92" s="49" t="str">
        <f>RCQScoreOrderedTwoCS!F91</f>
        <v>C</v>
      </c>
      <c r="C92" s="49">
        <f>RCQScoreOrderedTwoCS!I91</f>
        <v>5</v>
      </c>
      <c r="D92" s="49">
        <f>RCQScoreOrderedTwoCS!M91</f>
        <v>5</v>
      </c>
      <c r="E92" s="49">
        <f>RCQScoreOrderedTwoCS!U91</f>
        <v>5</v>
      </c>
      <c r="F92" s="49">
        <f>RCQScoreOrderedTwoCS!U91</f>
        <v>5</v>
      </c>
      <c r="G92" s="49">
        <f>RCQScoreOrderedTwoCS!Y91</f>
        <v>2</v>
      </c>
      <c r="H92" s="49">
        <f>RCQScoreOrderedTwoCS!AC91</f>
        <v>3</v>
      </c>
      <c r="I92" s="49">
        <f>RCQScoreOrderedTwoCS!AG91</f>
        <v>5</v>
      </c>
      <c r="J92" s="49">
        <f>RCQScoreOrderedTwoCS!AK91</f>
        <v>5</v>
      </c>
      <c r="K92" s="49">
        <f>RCQScoreOrderedTwoCS!AO91</f>
        <v>2</v>
      </c>
      <c r="L92" s="49">
        <f>RCQScoreOrderedTwoCS!AS91</f>
        <v>1</v>
      </c>
      <c r="M92" s="49">
        <f>RCQScoreOrderedTwoCS!AW91</f>
        <v>5</v>
      </c>
    </row>
    <row r="93" spans="1:13" x14ac:dyDescent="0.2">
      <c r="A93">
        <f>RCQScoreOrderedTwoCS!A92</f>
        <v>91</v>
      </c>
      <c r="B93" s="49" t="str">
        <f>RCQScoreOrderedTwoCS!F92</f>
        <v>C</v>
      </c>
      <c r="C93" s="49">
        <f>RCQScoreOrderedTwoCS!I92</f>
        <v>1</v>
      </c>
      <c r="D93" s="49">
        <f>RCQScoreOrderedTwoCS!M92</f>
        <v>5</v>
      </c>
      <c r="E93" s="49">
        <f>RCQScoreOrderedTwoCS!U92</f>
        <v>5</v>
      </c>
      <c r="F93" s="49">
        <f>RCQScoreOrderedTwoCS!U92</f>
        <v>5</v>
      </c>
      <c r="G93" s="49">
        <f>RCQScoreOrderedTwoCS!Y92</f>
        <v>1</v>
      </c>
      <c r="H93" s="49">
        <f>RCQScoreOrderedTwoCS!AC92</f>
        <v>2</v>
      </c>
      <c r="I93" s="49">
        <f>RCQScoreOrderedTwoCS!AG92</f>
        <v>1</v>
      </c>
      <c r="J93" s="49">
        <f>RCQScoreOrderedTwoCS!AK92</f>
        <v>5</v>
      </c>
      <c r="K93" s="49">
        <f>RCQScoreOrderedTwoCS!AO92</f>
        <v>2</v>
      </c>
      <c r="L93" s="49">
        <f>RCQScoreOrderedTwoCS!AS92</f>
        <v>1</v>
      </c>
      <c r="M93" s="49">
        <f>RCQScoreOrderedTwoCS!AW92</f>
        <v>5</v>
      </c>
    </row>
    <row r="94" spans="1:13" x14ac:dyDescent="0.2">
      <c r="A94">
        <f>RCQScoreOrderedTwoCS!A93</f>
        <v>92</v>
      </c>
      <c r="B94" s="49" t="str">
        <f>RCQScoreOrderedTwoCS!F93</f>
        <v>C</v>
      </c>
      <c r="C94" s="49">
        <f>RCQScoreOrderedTwoCS!I93</f>
        <v>5</v>
      </c>
      <c r="D94" s="49">
        <f>RCQScoreOrderedTwoCS!M93</f>
        <v>5</v>
      </c>
      <c r="E94" s="49">
        <f>RCQScoreOrderedTwoCS!U93</f>
        <v>5</v>
      </c>
      <c r="F94" s="49">
        <f>RCQScoreOrderedTwoCS!U93</f>
        <v>5</v>
      </c>
      <c r="G94" s="49">
        <f>RCQScoreOrderedTwoCS!Y93</f>
        <v>4</v>
      </c>
      <c r="H94" s="49">
        <f>RCQScoreOrderedTwoCS!AC93</f>
        <v>3</v>
      </c>
      <c r="I94" s="49">
        <f>RCQScoreOrderedTwoCS!AG93</f>
        <v>3</v>
      </c>
      <c r="J94" s="49">
        <f>RCQScoreOrderedTwoCS!AK93</f>
        <v>5</v>
      </c>
      <c r="K94" s="49">
        <f>RCQScoreOrderedTwoCS!AO93</f>
        <v>2</v>
      </c>
      <c r="L94" s="49">
        <f>RCQScoreOrderedTwoCS!AS93</f>
        <v>1</v>
      </c>
      <c r="M94" s="49">
        <f>RCQScoreOrderedTwoCS!AW93</f>
        <v>2</v>
      </c>
    </row>
    <row r="95" spans="1:13" x14ac:dyDescent="0.2">
      <c r="A95">
        <f>RCQScoreOrderedTwoCS!A94</f>
        <v>93</v>
      </c>
      <c r="B95" s="49" t="str">
        <f>RCQScoreOrderedTwoCS!F94</f>
        <v>C</v>
      </c>
      <c r="C95" s="49">
        <f>RCQScoreOrderedTwoCS!I94</f>
        <v>3</v>
      </c>
      <c r="D95" s="49">
        <f>RCQScoreOrderedTwoCS!M94</f>
        <v>5</v>
      </c>
      <c r="E95" s="49">
        <f>RCQScoreOrderedTwoCS!U94</f>
        <v>5</v>
      </c>
      <c r="F95" s="49">
        <f>RCQScoreOrderedTwoCS!U94</f>
        <v>5</v>
      </c>
      <c r="G95" s="49">
        <f>RCQScoreOrderedTwoCS!Y94</f>
        <v>1</v>
      </c>
      <c r="H95" s="49">
        <f>RCQScoreOrderedTwoCS!AC94</f>
        <v>3</v>
      </c>
      <c r="I95" s="49">
        <f>RCQScoreOrderedTwoCS!AG94</f>
        <v>1</v>
      </c>
      <c r="J95" s="49">
        <f>RCQScoreOrderedTwoCS!AK94</f>
        <v>5</v>
      </c>
      <c r="K95" s="49">
        <f>RCQScoreOrderedTwoCS!AO94</f>
        <v>2</v>
      </c>
      <c r="L95" s="49">
        <f>RCQScoreOrderedTwoCS!AS94</f>
        <v>1</v>
      </c>
      <c r="M95" s="49">
        <f>RCQScoreOrderedTwoCS!AW94</f>
        <v>3</v>
      </c>
    </row>
    <row r="96" spans="1:13" x14ac:dyDescent="0.2">
      <c r="A96">
        <f>RCQScoreOrderedTwoCS!A95</f>
        <v>94</v>
      </c>
      <c r="B96" s="49" t="str">
        <f>RCQScoreOrderedTwoCS!F95</f>
        <v>C</v>
      </c>
      <c r="C96" s="49">
        <f>RCQScoreOrderedTwoCS!I95</f>
        <v>4</v>
      </c>
      <c r="D96" s="49">
        <f>RCQScoreOrderedTwoCS!M95</f>
        <v>5</v>
      </c>
      <c r="E96" s="49">
        <f>RCQScoreOrderedTwoCS!U95</f>
        <v>1</v>
      </c>
      <c r="F96" s="49">
        <f>RCQScoreOrderedTwoCS!U95</f>
        <v>1</v>
      </c>
      <c r="G96" s="49">
        <f>RCQScoreOrderedTwoCS!Y95</f>
        <v>1</v>
      </c>
      <c r="H96" s="49">
        <f>RCQScoreOrderedTwoCS!AC95</f>
        <v>2</v>
      </c>
      <c r="I96" s="49">
        <f>RCQScoreOrderedTwoCS!AG95</f>
        <v>1</v>
      </c>
      <c r="J96" s="49">
        <f>RCQScoreOrderedTwoCS!AK95</f>
        <v>5</v>
      </c>
      <c r="K96" s="49">
        <f>RCQScoreOrderedTwoCS!AO95</f>
        <v>2</v>
      </c>
      <c r="L96" s="49">
        <f>RCQScoreOrderedTwoCS!AS95</f>
        <v>5</v>
      </c>
      <c r="M96" s="49">
        <f>RCQScoreOrderedTwoCS!AW95</f>
        <v>1</v>
      </c>
    </row>
    <row r="97" spans="1:13" x14ac:dyDescent="0.2">
      <c r="A97">
        <f>RCQScoreOrderedTwoCS!A96</f>
        <v>95</v>
      </c>
      <c r="B97" s="49" t="str">
        <f>RCQScoreOrderedTwoCS!F96</f>
        <v>C</v>
      </c>
      <c r="C97" s="49">
        <f>RCQScoreOrderedTwoCS!I96</f>
        <v>5</v>
      </c>
      <c r="D97" s="49">
        <f>RCQScoreOrderedTwoCS!M96</f>
        <v>5</v>
      </c>
      <c r="E97" s="49">
        <f>RCQScoreOrderedTwoCS!U96</f>
        <v>1</v>
      </c>
      <c r="F97" s="49">
        <f>RCQScoreOrderedTwoCS!U96</f>
        <v>1</v>
      </c>
      <c r="G97" s="49">
        <f>RCQScoreOrderedTwoCS!Y96</f>
        <v>5</v>
      </c>
      <c r="H97" s="49">
        <f>RCQScoreOrderedTwoCS!AC96</f>
        <v>1</v>
      </c>
      <c r="I97" s="49">
        <f>RCQScoreOrderedTwoCS!AG96</f>
        <v>1</v>
      </c>
      <c r="J97" s="49">
        <f>RCQScoreOrderedTwoCS!AK96</f>
        <v>5</v>
      </c>
      <c r="K97" s="49">
        <f>RCQScoreOrderedTwoCS!AO96</f>
        <v>2</v>
      </c>
      <c r="L97" s="49">
        <f>RCQScoreOrderedTwoCS!AS96</f>
        <v>1</v>
      </c>
      <c r="M97" s="49">
        <f>RCQScoreOrderedTwoCS!AW96</f>
        <v>5</v>
      </c>
    </row>
    <row r="98" spans="1:13" x14ac:dyDescent="0.2">
      <c r="A98">
        <f>RCQScoreOrderedTwoCS!A97</f>
        <v>96</v>
      </c>
      <c r="B98" s="49" t="str">
        <f>RCQScoreOrderedTwoCS!F97</f>
        <v>C</v>
      </c>
      <c r="C98" s="49">
        <f>RCQScoreOrderedTwoCS!I97</f>
        <v>5</v>
      </c>
      <c r="D98" s="49">
        <f>RCQScoreOrderedTwoCS!M97</f>
        <v>1</v>
      </c>
      <c r="E98" s="49">
        <f>RCQScoreOrderedTwoCS!U97</f>
        <v>5</v>
      </c>
      <c r="F98" s="49">
        <f>RCQScoreOrderedTwoCS!U97</f>
        <v>5</v>
      </c>
      <c r="G98" s="49">
        <f>RCQScoreOrderedTwoCS!Y97</f>
        <v>1</v>
      </c>
      <c r="H98" s="49">
        <f>RCQScoreOrderedTwoCS!AC97</f>
        <v>3</v>
      </c>
      <c r="I98" s="49">
        <f>RCQScoreOrderedTwoCS!AG97</f>
        <v>4</v>
      </c>
      <c r="J98" s="49">
        <f>RCQScoreOrderedTwoCS!AK97</f>
        <v>5</v>
      </c>
      <c r="K98" s="49">
        <f>RCQScoreOrderedTwoCS!AO97</f>
        <v>2</v>
      </c>
      <c r="L98" s="49">
        <f>RCQScoreOrderedTwoCS!AS97</f>
        <v>1</v>
      </c>
      <c r="M98" s="49">
        <f>RCQScoreOrderedTwoCS!AW97</f>
        <v>5</v>
      </c>
    </row>
    <row r="99" spans="1:13" x14ac:dyDescent="0.2">
      <c r="A99">
        <f>RCQScoreOrderedTwoCS!A98</f>
        <v>97</v>
      </c>
      <c r="B99" s="49" t="str">
        <f>RCQScoreOrderedTwoCS!F98</f>
        <v>C</v>
      </c>
      <c r="C99" s="49">
        <f>RCQScoreOrderedTwoCS!I98</f>
        <v>4</v>
      </c>
      <c r="D99" s="49">
        <f>RCQScoreOrderedTwoCS!M98</f>
        <v>5</v>
      </c>
      <c r="E99" s="49">
        <f>RCQScoreOrderedTwoCS!U98</f>
        <v>1</v>
      </c>
      <c r="F99" s="49">
        <f>RCQScoreOrderedTwoCS!U98</f>
        <v>1</v>
      </c>
      <c r="G99" s="49">
        <f>RCQScoreOrderedTwoCS!Y98</f>
        <v>5</v>
      </c>
      <c r="H99" s="49">
        <f>RCQScoreOrderedTwoCS!AC98</f>
        <v>3</v>
      </c>
      <c r="I99" s="49">
        <f>RCQScoreOrderedTwoCS!AG98</f>
        <v>3</v>
      </c>
      <c r="J99" s="49">
        <f>RCQScoreOrderedTwoCS!AK98</f>
        <v>5</v>
      </c>
      <c r="K99" s="49">
        <f>RCQScoreOrderedTwoCS!AO98</f>
        <v>4</v>
      </c>
      <c r="L99" s="49">
        <f>RCQScoreOrderedTwoCS!AS98</f>
        <v>5</v>
      </c>
      <c r="M99" s="49">
        <f>RCQScoreOrderedTwoCS!AW98</f>
        <v>1</v>
      </c>
    </row>
    <row r="100" spans="1:13" x14ac:dyDescent="0.2">
      <c r="A100">
        <f>RCQScoreOrderedTwoCS!A99</f>
        <v>98</v>
      </c>
      <c r="B100" s="49" t="str">
        <f>RCQScoreOrderedTwoCS!F99</f>
        <v>C</v>
      </c>
      <c r="C100" s="49">
        <f>RCQScoreOrderedTwoCS!I99</f>
        <v>5</v>
      </c>
      <c r="D100" s="49">
        <f>RCQScoreOrderedTwoCS!M99</f>
        <v>5</v>
      </c>
      <c r="E100" s="49">
        <f>RCQScoreOrderedTwoCS!U99</f>
        <v>1</v>
      </c>
      <c r="F100" s="49">
        <f>RCQScoreOrderedTwoCS!U99</f>
        <v>1</v>
      </c>
      <c r="G100" s="49">
        <f>RCQScoreOrderedTwoCS!Y99</f>
        <v>3</v>
      </c>
      <c r="H100" s="49">
        <f>RCQScoreOrderedTwoCS!AC99</f>
        <v>2</v>
      </c>
      <c r="I100" s="49">
        <f>RCQScoreOrderedTwoCS!AG99</f>
        <v>3</v>
      </c>
      <c r="J100" s="49">
        <f>RCQScoreOrderedTwoCS!AK99</f>
        <v>5</v>
      </c>
      <c r="K100" s="49">
        <f>RCQScoreOrderedTwoCS!AO99</f>
        <v>4</v>
      </c>
      <c r="L100" s="49">
        <f>RCQScoreOrderedTwoCS!AS99</f>
        <v>1</v>
      </c>
      <c r="M100" s="49">
        <f>RCQScoreOrderedTwoCS!AW99</f>
        <v>1</v>
      </c>
    </row>
    <row r="101" spans="1:13" x14ac:dyDescent="0.2">
      <c r="A101">
        <f>RCQScoreOrderedTwoCS!A100</f>
        <v>99</v>
      </c>
      <c r="B101" s="49" t="str">
        <f>RCQScoreOrderedTwoCS!F100</f>
        <v>C</v>
      </c>
      <c r="C101" s="49">
        <f>RCQScoreOrderedTwoCS!I100</f>
        <v>2</v>
      </c>
      <c r="D101" s="49">
        <f>RCQScoreOrderedTwoCS!M100</f>
        <v>5</v>
      </c>
      <c r="E101" s="49">
        <f>RCQScoreOrderedTwoCS!U100</f>
        <v>1</v>
      </c>
      <c r="F101" s="49">
        <f>RCQScoreOrderedTwoCS!U100</f>
        <v>1</v>
      </c>
      <c r="G101" s="49">
        <f>RCQScoreOrderedTwoCS!Y100</f>
        <v>3</v>
      </c>
      <c r="H101" s="49">
        <f>RCQScoreOrderedTwoCS!AC100</f>
        <v>3</v>
      </c>
      <c r="I101" s="49">
        <f>RCQScoreOrderedTwoCS!AG100</f>
        <v>1</v>
      </c>
      <c r="J101" s="49">
        <f>RCQScoreOrderedTwoCS!AK100</f>
        <v>5</v>
      </c>
      <c r="K101" s="49">
        <f>RCQScoreOrderedTwoCS!AO100</f>
        <v>2</v>
      </c>
      <c r="L101" s="49">
        <f>RCQScoreOrderedTwoCS!AS100</f>
        <v>1</v>
      </c>
      <c r="M101" s="49">
        <f>RCQScoreOrderedTwoCS!AW100</f>
        <v>1</v>
      </c>
    </row>
    <row r="102" spans="1:13" x14ac:dyDescent="0.2">
      <c r="A102">
        <f>RCQScoreOrderedTwoCS!A101</f>
        <v>100</v>
      </c>
      <c r="B102" s="49" t="str">
        <f>RCQScoreOrderedTwoCS!F101</f>
        <v>C</v>
      </c>
      <c r="C102" s="49">
        <f>RCQScoreOrderedTwoCS!I101</f>
        <v>2</v>
      </c>
      <c r="D102" s="49">
        <f>RCQScoreOrderedTwoCS!M101</f>
        <v>5</v>
      </c>
      <c r="E102" s="49">
        <f>RCQScoreOrderedTwoCS!U101</f>
        <v>1</v>
      </c>
      <c r="F102" s="49">
        <f>RCQScoreOrderedTwoCS!U101</f>
        <v>1</v>
      </c>
      <c r="G102" s="49">
        <f>RCQScoreOrderedTwoCS!Y101</f>
        <v>4</v>
      </c>
      <c r="H102" s="49">
        <f>RCQScoreOrderedTwoCS!AC101</f>
        <v>2</v>
      </c>
      <c r="I102" s="49">
        <f>RCQScoreOrderedTwoCS!AG101</f>
        <v>5</v>
      </c>
      <c r="J102" s="49">
        <f>RCQScoreOrderedTwoCS!AK101</f>
        <v>5</v>
      </c>
      <c r="K102" s="49">
        <f>RCQScoreOrderedTwoCS!AO101</f>
        <v>2</v>
      </c>
      <c r="L102" s="49">
        <f>RCQScoreOrderedTwoCS!AS101</f>
        <v>5</v>
      </c>
      <c r="M102" s="49">
        <f>RCQScoreOrderedTwoCS!AW101</f>
        <v>1</v>
      </c>
    </row>
    <row r="103" spans="1:13" x14ac:dyDescent="0.2">
      <c r="A103">
        <f>RCQScoreOrderedTwoCS!A102</f>
        <v>101</v>
      </c>
      <c r="B103" s="49" t="str">
        <f>RCQScoreOrderedTwoCS!F102</f>
        <v>C</v>
      </c>
      <c r="C103" s="49">
        <f>RCQScoreOrderedTwoCS!I102</f>
        <v>3</v>
      </c>
      <c r="D103" s="49">
        <f>RCQScoreOrderedTwoCS!M102</f>
        <v>2</v>
      </c>
      <c r="E103" s="49">
        <f>RCQScoreOrderedTwoCS!U102</f>
        <v>1</v>
      </c>
      <c r="F103" s="49">
        <f>RCQScoreOrderedTwoCS!U102</f>
        <v>1</v>
      </c>
      <c r="G103" s="49">
        <f>RCQScoreOrderedTwoCS!Y102</f>
        <v>4</v>
      </c>
      <c r="H103" s="49">
        <f>RCQScoreOrderedTwoCS!AC102</f>
        <v>1</v>
      </c>
      <c r="I103" s="49">
        <f>RCQScoreOrderedTwoCS!AG102</f>
        <v>5</v>
      </c>
      <c r="J103" s="49">
        <f>RCQScoreOrderedTwoCS!AK102</f>
        <v>5</v>
      </c>
      <c r="K103" s="49">
        <f>RCQScoreOrderedTwoCS!AO102</f>
        <v>3</v>
      </c>
      <c r="L103" s="49">
        <f>RCQScoreOrderedTwoCS!AS102</f>
        <v>5</v>
      </c>
      <c r="M103" s="49">
        <f>RCQScoreOrderedTwoCS!AW102</f>
        <v>2</v>
      </c>
    </row>
    <row r="104" spans="1:13" x14ac:dyDescent="0.2">
      <c r="A104">
        <f>RCQScoreOrderedTwoCS!A103</f>
        <v>102</v>
      </c>
      <c r="B104" s="49" t="str">
        <f>RCQScoreOrderedTwoCS!F103</f>
        <v>C</v>
      </c>
      <c r="C104" s="49">
        <f>RCQScoreOrderedTwoCS!I103</f>
        <v>5</v>
      </c>
      <c r="D104" s="49">
        <f>RCQScoreOrderedTwoCS!M103</f>
        <v>1</v>
      </c>
      <c r="E104" s="49">
        <f>RCQScoreOrderedTwoCS!U103</f>
        <v>2</v>
      </c>
      <c r="F104" s="49">
        <f>RCQScoreOrderedTwoCS!U103</f>
        <v>2</v>
      </c>
      <c r="G104" s="49">
        <f>RCQScoreOrderedTwoCS!Y103</f>
        <v>3</v>
      </c>
      <c r="H104" s="49">
        <f>RCQScoreOrderedTwoCS!AC103</f>
        <v>2</v>
      </c>
      <c r="I104" s="49">
        <f>RCQScoreOrderedTwoCS!AG103</f>
        <v>3</v>
      </c>
      <c r="J104" s="49">
        <f>RCQScoreOrderedTwoCS!AK103</f>
        <v>5</v>
      </c>
      <c r="K104" s="49">
        <f>RCQScoreOrderedTwoCS!AO103</f>
        <v>5</v>
      </c>
      <c r="L104" s="49">
        <f>RCQScoreOrderedTwoCS!AS103</f>
        <v>5</v>
      </c>
      <c r="M104" s="49">
        <f>RCQScoreOrderedTwoCS!AW103</f>
        <v>5</v>
      </c>
    </row>
    <row r="105" spans="1:13" x14ac:dyDescent="0.2">
      <c r="A105">
        <f>RCQScoreOrderedTwoCS!A104</f>
        <v>103</v>
      </c>
      <c r="B105" s="49" t="str">
        <f>RCQScoreOrderedTwoCS!F104</f>
        <v>C</v>
      </c>
      <c r="C105" s="49">
        <f>RCQScoreOrderedTwoCS!I104</f>
        <v>5</v>
      </c>
      <c r="D105" s="49">
        <f>RCQScoreOrderedTwoCS!M104</f>
        <v>1</v>
      </c>
      <c r="E105" s="49">
        <f>RCQScoreOrderedTwoCS!U104</f>
        <v>2</v>
      </c>
      <c r="F105" s="49">
        <f>RCQScoreOrderedTwoCS!U104</f>
        <v>2</v>
      </c>
      <c r="G105" s="49">
        <f>RCQScoreOrderedTwoCS!Y104</f>
        <v>3</v>
      </c>
      <c r="H105" s="49">
        <f>RCQScoreOrderedTwoCS!AC104</f>
        <v>5</v>
      </c>
      <c r="I105" s="49">
        <f>RCQScoreOrderedTwoCS!AG104</f>
        <v>1</v>
      </c>
      <c r="J105" s="49">
        <f>RCQScoreOrderedTwoCS!AK104</f>
        <v>5</v>
      </c>
      <c r="K105" s="49">
        <f>RCQScoreOrderedTwoCS!AO104</f>
        <v>5</v>
      </c>
      <c r="L105" s="49">
        <f>RCQScoreOrderedTwoCS!AS104</f>
        <v>4</v>
      </c>
      <c r="M105" s="49">
        <f>RCQScoreOrderedTwoCS!AW104</f>
        <v>5</v>
      </c>
    </row>
    <row r="106" spans="1:13" x14ac:dyDescent="0.2">
      <c r="A106">
        <f>RCQScoreOrderedTwoCS!A105</f>
        <v>104</v>
      </c>
      <c r="B106" s="49" t="str">
        <f>RCQScoreOrderedTwoCS!F105</f>
        <v>C</v>
      </c>
      <c r="C106" s="49">
        <f>RCQScoreOrderedTwoCS!I105</f>
        <v>5</v>
      </c>
      <c r="D106" s="49">
        <f>RCQScoreOrderedTwoCS!M105</f>
        <v>1</v>
      </c>
      <c r="E106" s="49">
        <f>RCQScoreOrderedTwoCS!U105</f>
        <v>1</v>
      </c>
      <c r="F106" s="49">
        <f>RCQScoreOrderedTwoCS!U105</f>
        <v>1</v>
      </c>
      <c r="G106" s="49">
        <f>RCQScoreOrderedTwoCS!Y105</f>
        <v>1</v>
      </c>
      <c r="H106" s="49">
        <f>RCQScoreOrderedTwoCS!AC105</f>
        <v>2</v>
      </c>
      <c r="I106" s="49">
        <f>RCQScoreOrderedTwoCS!AG105</f>
        <v>1</v>
      </c>
      <c r="J106" s="49">
        <f>RCQScoreOrderedTwoCS!AK105</f>
        <v>5</v>
      </c>
      <c r="K106" s="49">
        <f>RCQScoreOrderedTwoCS!AO105</f>
        <v>4</v>
      </c>
      <c r="L106" s="49">
        <f>RCQScoreOrderedTwoCS!AS105</f>
        <v>4</v>
      </c>
      <c r="M106" s="49">
        <f>RCQScoreOrderedTwoCS!AW105</f>
        <v>4</v>
      </c>
    </row>
    <row r="107" spans="1:13" x14ac:dyDescent="0.2">
      <c r="A107">
        <f>RCQScoreOrderedTwoCS!A106</f>
        <v>105</v>
      </c>
      <c r="B107" s="49" t="str">
        <f>RCQScoreOrderedTwoCS!F106</f>
        <v>C</v>
      </c>
      <c r="C107" s="49">
        <f>RCQScoreOrderedTwoCS!I106</f>
        <v>1</v>
      </c>
      <c r="D107" s="49">
        <f>RCQScoreOrderedTwoCS!M106</f>
        <v>1</v>
      </c>
      <c r="E107" s="49">
        <f>RCQScoreOrderedTwoCS!U106</f>
        <v>1</v>
      </c>
      <c r="F107" s="49">
        <f>RCQScoreOrderedTwoCS!U106</f>
        <v>1</v>
      </c>
      <c r="G107" s="49">
        <f>RCQScoreOrderedTwoCS!Y106</f>
        <v>1</v>
      </c>
      <c r="H107" s="49">
        <f>RCQScoreOrderedTwoCS!AC106</f>
        <v>2</v>
      </c>
      <c r="I107" s="49">
        <f>RCQScoreOrderedTwoCS!AG106</f>
        <v>1</v>
      </c>
      <c r="J107" s="49">
        <f>RCQScoreOrderedTwoCS!AK106</f>
        <v>2</v>
      </c>
      <c r="K107" s="49">
        <f>RCQScoreOrderedTwoCS!AO106</f>
        <v>4</v>
      </c>
      <c r="L107" s="49">
        <f>RCQScoreOrderedTwoCS!AS106</f>
        <v>5</v>
      </c>
      <c r="M107" s="49">
        <f>RCQScoreOrderedTwoCS!AW106</f>
        <v>1</v>
      </c>
    </row>
    <row r="108" spans="1:13" x14ac:dyDescent="0.2">
      <c r="A108">
        <f>RCQScoreOrderedTwoCS!A107</f>
        <v>106</v>
      </c>
      <c r="B108" s="49" t="str">
        <f>RCQScoreOrderedTwoCS!F107</f>
        <v>C</v>
      </c>
      <c r="C108" s="49">
        <f>RCQScoreOrderedTwoCS!I107</f>
        <v>5</v>
      </c>
      <c r="D108" s="49">
        <f>RCQScoreOrderedTwoCS!M107</f>
        <v>2</v>
      </c>
      <c r="E108" s="49">
        <f>RCQScoreOrderedTwoCS!U107</f>
        <v>3</v>
      </c>
      <c r="F108" s="49">
        <f>RCQScoreOrderedTwoCS!U107</f>
        <v>3</v>
      </c>
      <c r="G108" s="49">
        <f>RCQScoreOrderedTwoCS!Y107</f>
        <v>5</v>
      </c>
      <c r="H108" s="49">
        <f>RCQScoreOrderedTwoCS!AC107</f>
        <v>3</v>
      </c>
      <c r="I108" s="49">
        <f>RCQScoreOrderedTwoCS!AG107</f>
        <v>5</v>
      </c>
      <c r="J108" s="49">
        <f>RCQScoreOrderedTwoCS!AK107</f>
        <v>5</v>
      </c>
      <c r="K108" s="49">
        <f>RCQScoreOrderedTwoCS!AO107</f>
        <v>4</v>
      </c>
      <c r="L108" s="49">
        <f>RCQScoreOrderedTwoCS!AS107</f>
        <v>5</v>
      </c>
      <c r="M108" s="49">
        <f>RCQScoreOrderedTwoCS!AW107</f>
        <v>2</v>
      </c>
    </row>
    <row r="109" spans="1:13" x14ac:dyDescent="0.2">
      <c r="A109">
        <f>RCQScoreOrderedTwoCS!A108</f>
        <v>107</v>
      </c>
      <c r="B109" s="49" t="str">
        <f>RCQScoreOrderedTwoCS!F108</f>
        <v>C</v>
      </c>
      <c r="C109" s="49">
        <f>RCQScoreOrderedTwoCS!I108</f>
        <v>1</v>
      </c>
      <c r="D109" s="49">
        <f>RCQScoreOrderedTwoCS!M108</f>
        <v>1</v>
      </c>
      <c r="E109" s="49">
        <f>RCQScoreOrderedTwoCS!U108</f>
        <v>3</v>
      </c>
      <c r="F109" s="49">
        <f>RCQScoreOrderedTwoCS!U108</f>
        <v>3</v>
      </c>
      <c r="G109" s="49">
        <f>RCQScoreOrderedTwoCS!Y108</f>
        <v>1</v>
      </c>
      <c r="H109" s="49">
        <f>RCQScoreOrderedTwoCS!AC108</f>
        <v>3</v>
      </c>
      <c r="I109" s="49">
        <f>RCQScoreOrderedTwoCS!AG108</f>
        <v>1</v>
      </c>
      <c r="J109" s="49">
        <f>RCQScoreOrderedTwoCS!AK108</f>
        <v>1</v>
      </c>
      <c r="K109" s="49">
        <f>RCQScoreOrderedTwoCS!AO108</f>
        <v>4</v>
      </c>
      <c r="L109" s="49">
        <f>RCQScoreOrderedTwoCS!AS108</f>
        <v>5</v>
      </c>
      <c r="M109" s="49">
        <f>RCQScoreOrderedTwoCS!AW108</f>
        <v>1</v>
      </c>
    </row>
    <row r="110" spans="1:13" x14ac:dyDescent="0.2">
      <c r="A110">
        <f>RCQScoreOrderedTwoCS!A109</f>
        <v>108</v>
      </c>
      <c r="B110" s="49" t="str">
        <f>RCQScoreOrderedTwoCS!F109</f>
        <v>C</v>
      </c>
      <c r="C110" s="49">
        <f>RCQScoreOrderedTwoCS!I109</f>
        <v>5</v>
      </c>
      <c r="D110" s="49">
        <f>RCQScoreOrderedTwoCS!M109</f>
        <v>2</v>
      </c>
      <c r="E110" s="49">
        <f>RCQScoreOrderedTwoCS!U109</f>
        <v>2</v>
      </c>
      <c r="F110" s="49">
        <f>RCQScoreOrderedTwoCS!U109</f>
        <v>2</v>
      </c>
      <c r="G110" s="49">
        <f>RCQScoreOrderedTwoCS!Y109</f>
        <v>2</v>
      </c>
      <c r="H110" s="49">
        <f>RCQScoreOrderedTwoCS!AC109</f>
        <v>3</v>
      </c>
      <c r="I110" s="49">
        <f>RCQScoreOrderedTwoCS!AG109</f>
        <v>1</v>
      </c>
      <c r="J110" s="49">
        <f>RCQScoreOrderedTwoCS!AK109</f>
        <v>5</v>
      </c>
      <c r="K110" s="49">
        <f>RCQScoreOrderedTwoCS!AO109</f>
        <v>2</v>
      </c>
      <c r="L110" s="49">
        <f>RCQScoreOrderedTwoCS!AS109</f>
        <v>5</v>
      </c>
      <c r="M110" s="49">
        <f>RCQScoreOrderedTwoCS!AW109</f>
        <v>1</v>
      </c>
    </row>
    <row r="111" spans="1:13" x14ac:dyDescent="0.2">
      <c r="A111">
        <f>RCQScoreOrderedTwoCS!A110</f>
        <v>109</v>
      </c>
      <c r="B111" s="49" t="str">
        <f>RCQScoreOrderedTwoCS!F110</f>
        <v>C</v>
      </c>
      <c r="C111" s="49">
        <f>RCQScoreOrderedTwoCS!I110</f>
        <v>1</v>
      </c>
      <c r="D111" s="49">
        <f>RCQScoreOrderedTwoCS!M110</f>
        <v>3</v>
      </c>
      <c r="E111" s="49">
        <f>RCQScoreOrderedTwoCS!U110</f>
        <v>5</v>
      </c>
      <c r="F111" s="49">
        <f>RCQScoreOrderedTwoCS!U110</f>
        <v>5</v>
      </c>
      <c r="G111" s="49">
        <f>RCQScoreOrderedTwoCS!Y110</f>
        <v>1</v>
      </c>
      <c r="H111" s="49">
        <f>RCQScoreOrderedTwoCS!AC110</f>
        <v>1</v>
      </c>
      <c r="I111" s="49">
        <f>RCQScoreOrderedTwoCS!AG110</f>
        <v>5</v>
      </c>
      <c r="J111" s="49">
        <f>RCQScoreOrderedTwoCS!AK110</f>
        <v>5</v>
      </c>
      <c r="K111" s="49">
        <f>RCQScoreOrderedTwoCS!AO110</f>
        <v>5</v>
      </c>
      <c r="L111" s="49">
        <f>RCQScoreOrderedTwoCS!AS110</f>
        <v>3</v>
      </c>
      <c r="M111" s="49">
        <f>RCQScoreOrderedTwoCS!AW110</f>
        <v>5</v>
      </c>
    </row>
    <row r="112" spans="1:13" x14ac:dyDescent="0.2">
      <c r="A112">
        <f>RCQScoreOrderedTwoCS!A111</f>
        <v>110</v>
      </c>
      <c r="B112" s="49" t="str">
        <f>RCQScoreOrderedTwoCS!F111</f>
        <v>C</v>
      </c>
      <c r="C112" s="49">
        <f>RCQScoreOrderedTwoCS!I111</f>
        <v>1</v>
      </c>
      <c r="D112" s="49">
        <f>RCQScoreOrderedTwoCS!M111</f>
        <v>2</v>
      </c>
      <c r="E112" s="49">
        <f>RCQScoreOrderedTwoCS!U111</f>
        <v>3</v>
      </c>
      <c r="F112" s="49">
        <f>RCQScoreOrderedTwoCS!U111</f>
        <v>3</v>
      </c>
      <c r="G112" s="49">
        <f>RCQScoreOrderedTwoCS!Y111</f>
        <v>5</v>
      </c>
      <c r="H112" s="49">
        <f>RCQScoreOrderedTwoCS!AC111</f>
        <v>3</v>
      </c>
      <c r="I112" s="49">
        <f>RCQScoreOrderedTwoCS!AG111</f>
        <v>1</v>
      </c>
      <c r="J112" s="49">
        <f>RCQScoreOrderedTwoCS!AK111</f>
        <v>5</v>
      </c>
      <c r="K112" s="49">
        <f>RCQScoreOrderedTwoCS!AO111</f>
        <v>5</v>
      </c>
      <c r="L112" s="49">
        <f>RCQScoreOrderedTwoCS!AS111</f>
        <v>5</v>
      </c>
      <c r="M112" s="49">
        <f>RCQScoreOrderedTwoCS!AW111</f>
        <v>1</v>
      </c>
    </row>
    <row r="113" spans="1:13" x14ac:dyDescent="0.2">
      <c r="A113">
        <f>RCQScoreOrderedTwoCS!A112</f>
        <v>111</v>
      </c>
      <c r="B113" s="49" t="str">
        <f>RCQScoreOrderedTwoCS!F112</f>
        <v>C</v>
      </c>
      <c r="C113" s="49">
        <f>RCQScoreOrderedTwoCS!I112</f>
        <v>5</v>
      </c>
      <c r="D113" s="49">
        <f>RCQScoreOrderedTwoCS!M112</f>
        <v>2</v>
      </c>
      <c r="E113" s="49">
        <f>RCQScoreOrderedTwoCS!U112</f>
        <v>3</v>
      </c>
      <c r="F113" s="49">
        <f>RCQScoreOrderedTwoCS!U112</f>
        <v>3</v>
      </c>
      <c r="G113" s="49">
        <f>RCQScoreOrderedTwoCS!Y112</f>
        <v>4</v>
      </c>
      <c r="H113" s="49">
        <f>RCQScoreOrderedTwoCS!AC112</f>
        <v>2</v>
      </c>
      <c r="I113" s="49">
        <f>RCQScoreOrderedTwoCS!AG112</f>
        <v>1</v>
      </c>
      <c r="J113" s="49">
        <f>RCQScoreOrderedTwoCS!AK112</f>
        <v>5</v>
      </c>
      <c r="K113" s="49">
        <f>RCQScoreOrderedTwoCS!AO112</f>
        <v>3</v>
      </c>
      <c r="L113" s="49">
        <f>RCQScoreOrderedTwoCS!AS112</f>
        <v>5</v>
      </c>
      <c r="M113" s="49">
        <f>RCQScoreOrderedTwoCS!AW112</f>
        <v>1</v>
      </c>
    </row>
    <row r="114" spans="1:13" x14ac:dyDescent="0.2">
      <c r="A114">
        <f>RCQScoreOrderedTwoCS!A113</f>
        <v>112</v>
      </c>
      <c r="B114" s="49" t="str">
        <f>RCQScoreOrderedTwoCS!F113</f>
        <v>C</v>
      </c>
      <c r="C114" s="49">
        <f>RCQScoreOrderedTwoCS!I113</f>
        <v>1</v>
      </c>
      <c r="D114" s="49">
        <f>RCQScoreOrderedTwoCS!M113</f>
        <v>1</v>
      </c>
      <c r="E114" s="49">
        <f>RCQScoreOrderedTwoCS!U113</f>
        <v>3</v>
      </c>
      <c r="F114" s="49">
        <f>RCQScoreOrderedTwoCS!U113</f>
        <v>3</v>
      </c>
      <c r="G114" s="49">
        <f>RCQScoreOrderedTwoCS!Y113</f>
        <v>5</v>
      </c>
      <c r="H114" s="49">
        <f>RCQScoreOrderedTwoCS!AC113</f>
        <v>2</v>
      </c>
      <c r="I114" s="49">
        <f>RCQScoreOrderedTwoCS!AG113</f>
        <v>1</v>
      </c>
      <c r="J114" s="49">
        <f>RCQScoreOrderedTwoCS!AK113</f>
        <v>1</v>
      </c>
      <c r="K114" s="49">
        <f>RCQScoreOrderedTwoCS!AO113</f>
        <v>5</v>
      </c>
      <c r="L114" s="49">
        <f>RCQScoreOrderedTwoCS!AS113</f>
        <v>2</v>
      </c>
      <c r="M114" s="49">
        <f>RCQScoreOrderedTwoCS!AW113</f>
        <v>4</v>
      </c>
    </row>
    <row r="115" spans="1:13" x14ac:dyDescent="0.2">
      <c r="A115">
        <f>RCQScoreOrderedTwoCS!A114</f>
        <v>113</v>
      </c>
      <c r="B115" s="49" t="str">
        <f>RCQScoreOrderedTwoCS!F114</f>
        <v>C</v>
      </c>
      <c r="C115" s="49">
        <f>RCQScoreOrderedTwoCS!I114</f>
        <v>5</v>
      </c>
      <c r="D115" s="49">
        <f>RCQScoreOrderedTwoCS!M114</f>
        <v>5</v>
      </c>
      <c r="E115" s="49">
        <f>RCQScoreOrderedTwoCS!U114</f>
        <v>3</v>
      </c>
      <c r="F115" s="49">
        <f>RCQScoreOrderedTwoCS!U114</f>
        <v>3</v>
      </c>
      <c r="G115" s="49">
        <f>RCQScoreOrderedTwoCS!Y114</f>
        <v>5</v>
      </c>
      <c r="H115" s="49">
        <f>RCQScoreOrderedTwoCS!AC114</f>
        <v>4</v>
      </c>
      <c r="I115" s="49">
        <f>RCQScoreOrderedTwoCS!AG114</f>
        <v>5</v>
      </c>
      <c r="J115" s="49">
        <f>RCQScoreOrderedTwoCS!AK114</f>
        <v>5</v>
      </c>
      <c r="K115" s="49">
        <f>RCQScoreOrderedTwoCS!AO114</f>
        <v>3</v>
      </c>
      <c r="L115" s="49">
        <f>RCQScoreOrderedTwoCS!AS114</f>
        <v>5</v>
      </c>
      <c r="M115" s="49">
        <f>RCQScoreOrderedTwoCS!AW114</f>
        <v>5</v>
      </c>
    </row>
    <row r="116" spans="1:13" x14ac:dyDescent="0.2">
      <c r="A116">
        <f>RCQScoreOrderedTwoCS!A115</f>
        <v>114</v>
      </c>
      <c r="B116" s="49" t="str">
        <f>RCQScoreOrderedTwoCS!F115</f>
        <v>C</v>
      </c>
      <c r="C116" s="49">
        <f>RCQScoreOrderedTwoCS!I115</f>
        <v>1</v>
      </c>
      <c r="D116" s="49">
        <f>RCQScoreOrderedTwoCS!M115</f>
        <v>3</v>
      </c>
      <c r="E116" s="49">
        <f>RCQScoreOrderedTwoCS!U115</f>
        <v>3</v>
      </c>
      <c r="F116" s="49">
        <f>RCQScoreOrderedTwoCS!U115</f>
        <v>3</v>
      </c>
      <c r="G116" s="49">
        <f>RCQScoreOrderedTwoCS!Y115</f>
        <v>5</v>
      </c>
      <c r="H116" s="49">
        <f>RCQScoreOrderedTwoCS!AC115</f>
        <v>5</v>
      </c>
      <c r="I116" s="49">
        <f>RCQScoreOrderedTwoCS!AG115</f>
        <v>5</v>
      </c>
      <c r="J116" s="49">
        <f>RCQScoreOrderedTwoCS!AK115</f>
        <v>5</v>
      </c>
      <c r="K116" s="49">
        <f>RCQScoreOrderedTwoCS!AO115</f>
        <v>4</v>
      </c>
      <c r="L116" s="49">
        <f>RCQScoreOrderedTwoCS!AS115</f>
        <v>4</v>
      </c>
      <c r="M116" s="49">
        <f>RCQScoreOrderedTwoCS!AW115</f>
        <v>5</v>
      </c>
    </row>
    <row r="117" spans="1:13" x14ac:dyDescent="0.2">
      <c r="A117">
        <f>RCQScoreOrderedTwoCS!A116</f>
        <v>115</v>
      </c>
      <c r="B117" s="49" t="str">
        <f>RCQScoreOrderedTwoCS!F116</f>
        <v>C</v>
      </c>
      <c r="C117" s="49">
        <f>RCQScoreOrderedTwoCS!I116</f>
        <v>1</v>
      </c>
      <c r="D117" s="49">
        <f>RCQScoreOrderedTwoCS!M116</f>
        <v>1</v>
      </c>
      <c r="E117" s="49">
        <f>RCQScoreOrderedTwoCS!U116</f>
        <v>3</v>
      </c>
      <c r="F117" s="49">
        <f>RCQScoreOrderedTwoCS!U116</f>
        <v>3</v>
      </c>
      <c r="G117" s="49">
        <f>RCQScoreOrderedTwoCS!Y116</f>
        <v>5</v>
      </c>
      <c r="H117" s="49">
        <f>RCQScoreOrderedTwoCS!AC116</f>
        <v>4</v>
      </c>
      <c r="I117" s="49">
        <f>RCQScoreOrderedTwoCS!AG116</f>
        <v>5</v>
      </c>
      <c r="J117" s="49">
        <f>RCQScoreOrderedTwoCS!AK116</f>
        <v>5</v>
      </c>
      <c r="K117" s="49">
        <f>RCQScoreOrderedTwoCS!AO116</f>
        <v>5</v>
      </c>
      <c r="L117" s="49">
        <f>RCQScoreOrderedTwoCS!AS116</f>
        <v>4</v>
      </c>
      <c r="M117" s="49">
        <f>RCQScoreOrderedTwoCS!AW116</f>
        <v>2</v>
      </c>
    </row>
    <row r="118" spans="1:13" x14ac:dyDescent="0.2">
      <c r="A118">
        <f>RCQScoreOrderedTwoCS!A117</f>
        <v>116</v>
      </c>
      <c r="B118" s="49" t="str">
        <f>RCQScoreOrderedTwoCS!F117</f>
        <v>C</v>
      </c>
      <c r="C118" s="49">
        <f>RCQScoreOrderedTwoCS!I117</f>
        <v>1</v>
      </c>
      <c r="D118" s="49">
        <f>RCQScoreOrderedTwoCS!M117</f>
        <v>5</v>
      </c>
      <c r="E118" s="49">
        <f>RCQScoreOrderedTwoCS!U117</f>
        <v>3</v>
      </c>
      <c r="F118" s="49">
        <f>RCQScoreOrderedTwoCS!U117</f>
        <v>3</v>
      </c>
      <c r="G118" s="49">
        <f>RCQScoreOrderedTwoCS!Y117</f>
        <v>5</v>
      </c>
      <c r="H118" s="49">
        <f>RCQScoreOrderedTwoCS!AC117</f>
        <v>5</v>
      </c>
      <c r="I118" s="49">
        <f>RCQScoreOrderedTwoCS!AG117</f>
        <v>5</v>
      </c>
      <c r="J118" s="49">
        <f>RCQScoreOrderedTwoCS!AK117</f>
        <v>5</v>
      </c>
      <c r="K118" s="49">
        <f>RCQScoreOrderedTwoCS!AO117</f>
        <v>5</v>
      </c>
      <c r="L118" s="49">
        <f>RCQScoreOrderedTwoCS!AS117</f>
        <v>5</v>
      </c>
      <c r="M118" s="49">
        <f>RCQScoreOrderedTwoCS!AW117</f>
        <v>5</v>
      </c>
    </row>
    <row r="119" spans="1:13" x14ac:dyDescent="0.2">
      <c r="A119">
        <f>RCQScoreOrderedTwoCS!A118</f>
        <v>117</v>
      </c>
      <c r="B119" s="49" t="str">
        <f>RCQScoreOrderedTwoCS!F118</f>
        <v>C</v>
      </c>
      <c r="C119" s="49">
        <f>RCQScoreOrderedTwoCS!I118</f>
        <v>5</v>
      </c>
      <c r="D119" s="49">
        <f>RCQScoreOrderedTwoCS!M118</f>
        <v>4</v>
      </c>
      <c r="E119" s="49">
        <f>RCQScoreOrderedTwoCS!U118</f>
        <v>5</v>
      </c>
      <c r="F119" s="49">
        <f>RCQScoreOrderedTwoCS!U118</f>
        <v>5</v>
      </c>
      <c r="G119" s="49">
        <f>RCQScoreOrderedTwoCS!Y118</f>
        <v>5</v>
      </c>
      <c r="H119" s="49">
        <f>RCQScoreOrderedTwoCS!AC118</f>
        <v>5</v>
      </c>
      <c r="I119" s="49">
        <f>RCQScoreOrderedTwoCS!AG118</f>
        <v>1</v>
      </c>
      <c r="J119" s="49">
        <f>RCQScoreOrderedTwoCS!AK118</f>
        <v>5</v>
      </c>
      <c r="K119" s="49">
        <f>RCQScoreOrderedTwoCS!AO118</f>
        <v>1</v>
      </c>
      <c r="L119" s="49">
        <f>RCQScoreOrderedTwoCS!AS118</f>
        <v>1</v>
      </c>
      <c r="M119" s="49">
        <f>RCQScoreOrderedTwoCS!AW118</f>
        <v>5</v>
      </c>
    </row>
    <row r="120" spans="1:13" x14ac:dyDescent="0.2">
      <c r="A120">
        <f>RCQScoreOrderedTwoCS!A119</f>
        <v>118</v>
      </c>
      <c r="B120" s="49" t="str">
        <f>RCQScoreOrderedTwoCS!F119</f>
        <v>C</v>
      </c>
      <c r="C120" s="49">
        <f>RCQScoreOrderedTwoCS!I119</f>
        <v>5</v>
      </c>
      <c r="D120" s="49">
        <f>RCQScoreOrderedTwoCS!M119</f>
        <v>2</v>
      </c>
      <c r="E120" s="49">
        <f>RCQScoreOrderedTwoCS!U119</f>
        <v>5</v>
      </c>
      <c r="F120" s="49">
        <f>RCQScoreOrderedTwoCS!U119</f>
        <v>5</v>
      </c>
      <c r="G120" s="49">
        <f>RCQScoreOrderedTwoCS!Y119</f>
        <v>5</v>
      </c>
      <c r="H120" s="49">
        <f>RCQScoreOrderedTwoCS!AC119</f>
        <v>3</v>
      </c>
      <c r="I120" s="49">
        <f>RCQScoreOrderedTwoCS!AG119</f>
        <v>1</v>
      </c>
      <c r="J120" s="49">
        <f>RCQScoreOrderedTwoCS!AK119</f>
        <v>5</v>
      </c>
      <c r="K120" s="49">
        <f>RCQScoreOrderedTwoCS!AO119</f>
        <v>5</v>
      </c>
      <c r="L120" s="49">
        <f>RCQScoreOrderedTwoCS!AS119</f>
        <v>5</v>
      </c>
      <c r="M120" s="49">
        <f>RCQScoreOrderedTwoCS!AW119</f>
        <v>5</v>
      </c>
    </row>
    <row r="121" spans="1:13" x14ac:dyDescent="0.2">
      <c r="A121">
        <f>RCQScoreOrderedTwoCS!A120</f>
        <v>119</v>
      </c>
      <c r="B121" s="49" t="str">
        <f>RCQScoreOrderedTwoCS!F120</f>
        <v>C</v>
      </c>
      <c r="C121" s="49">
        <f>RCQScoreOrderedTwoCS!I120</f>
        <v>5</v>
      </c>
      <c r="D121" s="49">
        <f>RCQScoreOrderedTwoCS!M120</f>
        <v>2</v>
      </c>
      <c r="E121" s="49">
        <f>RCQScoreOrderedTwoCS!U120</f>
        <v>5</v>
      </c>
      <c r="F121" s="49">
        <f>RCQScoreOrderedTwoCS!U120</f>
        <v>5</v>
      </c>
      <c r="G121" s="49">
        <f>RCQScoreOrderedTwoCS!Y120</f>
        <v>5</v>
      </c>
      <c r="H121" s="49">
        <f>RCQScoreOrderedTwoCS!AC120</f>
        <v>5</v>
      </c>
      <c r="I121" s="49">
        <f>RCQScoreOrderedTwoCS!AG120</f>
        <v>1</v>
      </c>
      <c r="J121" s="49">
        <f>RCQScoreOrderedTwoCS!AK120</f>
        <v>5</v>
      </c>
      <c r="K121" s="49">
        <f>RCQScoreOrderedTwoCS!AO120</f>
        <v>5</v>
      </c>
      <c r="L121" s="49">
        <f>RCQScoreOrderedTwoCS!AS120</f>
        <v>5</v>
      </c>
      <c r="M121" s="49">
        <f>RCQScoreOrderedTwoCS!AW120</f>
        <v>2</v>
      </c>
    </row>
    <row r="122" spans="1:13" x14ac:dyDescent="0.2">
      <c r="A122">
        <f>RCQScoreOrderedTwoCS!A121</f>
        <v>120</v>
      </c>
      <c r="B122" s="49" t="str">
        <f>RCQScoreOrderedTwoCS!F121</f>
        <v>C</v>
      </c>
      <c r="C122" s="49">
        <f>RCQScoreOrderedTwoCS!I121</f>
        <v>5</v>
      </c>
      <c r="D122" s="49">
        <f>RCQScoreOrderedTwoCS!M121</f>
        <v>2</v>
      </c>
      <c r="E122" s="49">
        <f>RCQScoreOrderedTwoCS!U121</f>
        <v>5</v>
      </c>
      <c r="F122" s="49">
        <f>RCQScoreOrderedTwoCS!U121</f>
        <v>5</v>
      </c>
      <c r="G122" s="49">
        <f>RCQScoreOrderedTwoCS!Y121</f>
        <v>1</v>
      </c>
      <c r="H122" s="49">
        <f>RCQScoreOrderedTwoCS!AC121</f>
        <v>1</v>
      </c>
      <c r="I122" s="49">
        <f>RCQScoreOrderedTwoCS!AG121</f>
        <v>1</v>
      </c>
      <c r="J122" s="49">
        <f>RCQScoreOrderedTwoCS!AK121</f>
        <v>5</v>
      </c>
      <c r="K122" s="49">
        <f>RCQScoreOrderedTwoCS!AO121</f>
        <v>1</v>
      </c>
      <c r="L122" s="49">
        <f>RCQScoreOrderedTwoCS!AS121</f>
        <v>4</v>
      </c>
      <c r="M122" s="49">
        <f>RCQScoreOrderedTwoCS!AW121</f>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22"/>
  <sheetViews>
    <sheetView zoomScale="55" zoomScaleNormal="55" workbookViewId="0">
      <selection activeCell="P2" sqref="P2:AA5"/>
    </sheetView>
  </sheetViews>
  <sheetFormatPr baseColWidth="10" defaultColWidth="11" defaultRowHeight="16" x14ac:dyDescent="0.2"/>
  <cols>
    <col min="1" max="1" width="10.83203125" style="48"/>
  </cols>
  <sheetData>
    <row r="1" spans="1:27" x14ac:dyDescent="0.2">
      <c r="A1" s="57"/>
      <c r="B1" s="59"/>
      <c r="C1" s="59"/>
      <c r="D1" s="59"/>
      <c r="E1" s="59"/>
      <c r="F1" s="59"/>
      <c r="G1" s="59"/>
      <c r="H1" s="59"/>
      <c r="I1" s="59"/>
      <c r="J1" s="59"/>
      <c r="K1" s="59"/>
      <c r="L1" s="59"/>
      <c r="M1" s="59"/>
      <c r="O1" s="16" t="s">
        <v>1870</v>
      </c>
      <c r="P1" s="48"/>
      <c r="Q1" s="52"/>
      <c r="R1" s="52"/>
      <c r="S1" s="52"/>
      <c r="T1" s="52"/>
      <c r="U1" s="53"/>
      <c r="V1" s="53"/>
      <c r="W1" s="53"/>
      <c r="X1" s="53"/>
      <c r="Y1" s="53"/>
      <c r="Z1" s="53"/>
      <c r="AA1" s="53"/>
    </row>
    <row r="2" spans="1:27" x14ac:dyDescent="0.2">
      <c r="A2" s="58" t="s">
        <v>1866</v>
      </c>
      <c r="B2" s="58" t="s">
        <v>1867</v>
      </c>
      <c r="C2" s="58" t="s">
        <v>655</v>
      </c>
      <c r="D2" s="58" t="s">
        <v>658</v>
      </c>
      <c r="E2" s="58" t="s">
        <v>659</v>
      </c>
      <c r="F2" s="58" t="s">
        <v>660</v>
      </c>
      <c r="G2" s="58" t="s">
        <v>577</v>
      </c>
      <c r="H2" s="58" t="s">
        <v>578</v>
      </c>
      <c r="I2" s="58" t="s">
        <v>579</v>
      </c>
      <c r="J2" s="58" t="s">
        <v>580</v>
      </c>
      <c r="K2" s="58" t="s">
        <v>581</v>
      </c>
      <c r="L2" s="58" t="s">
        <v>582</v>
      </c>
      <c r="M2" s="58" t="s">
        <v>583</v>
      </c>
      <c r="O2" s="2" t="s">
        <v>1871</v>
      </c>
      <c r="P2" s="2" t="s">
        <v>1867</v>
      </c>
      <c r="Q2" s="54" t="s">
        <v>655</v>
      </c>
      <c r="R2" s="54" t="s">
        <v>658</v>
      </c>
      <c r="S2" s="54" t="s">
        <v>659</v>
      </c>
      <c r="T2" s="54" t="s">
        <v>660</v>
      </c>
      <c r="U2" s="54" t="s">
        <v>577</v>
      </c>
      <c r="V2" s="54" t="s">
        <v>578</v>
      </c>
      <c r="W2" s="54" t="s">
        <v>579</v>
      </c>
      <c r="X2" s="54" t="s">
        <v>580</v>
      </c>
      <c r="Y2" s="54" t="s">
        <v>581</v>
      </c>
      <c r="Z2" s="54" t="s">
        <v>582</v>
      </c>
      <c r="AA2" s="54" t="s">
        <v>583</v>
      </c>
    </row>
    <row r="3" spans="1:27" x14ac:dyDescent="0.2">
      <c r="A3" s="57">
        <v>1</v>
      </c>
      <c r="B3" s="59" t="s">
        <v>671</v>
      </c>
      <c r="C3" s="59">
        <v>3</v>
      </c>
      <c r="D3" s="59">
        <v>5</v>
      </c>
      <c r="E3" s="59">
        <v>1</v>
      </c>
      <c r="F3" s="59">
        <v>1</v>
      </c>
      <c r="G3" s="59">
        <v>3</v>
      </c>
      <c r="H3" s="59">
        <v>5</v>
      </c>
      <c r="I3" s="59">
        <v>4</v>
      </c>
      <c r="J3" s="59">
        <v>5</v>
      </c>
      <c r="K3" s="59">
        <v>5</v>
      </c>
      <c r="L3" s="59">
        <v>1</v>
      </c>
      <c r="M3" s="59">
        <v>2</v>
      </c>
      <c r="O3" s="48">
        <f>COUNT(A3:A42)</f>
        <v>40</v>
      </c>
      <c r="P3" s="48" t="str">
        <f>IFERROR(INDEX($B$3:$B$122, MATCH(0, INDEX(COUNTIF($P$2:P2, $B$3:$B$122), 0, 0), 0)), "")</f>
        <v>B</v>
      </c>
      <c r="Q3" s="52">
        <f>ROUND(AVERAGE(C3:C42),2)</f>
        <v>3.08</v>
      </c>
      <c r="R3" s="52">
        <f t="shared" ref="R3:AA3" si="0">ROUND(AVERAGE(D3:D42),2)</f>
        <v>3.83</v>
      </c>
      <c r="S3" s="52">
        <f t="shared" si="0"/>
        <v>3.95</v>
      </c>
      <c r="T3" s="52">
        <f t="shared" si="0"/>
        <v>3.95</v>
      </c>
      <c r="U3" s="52">
        <f t="shared" si="0"/>
        <v>4.28</v>
      </c>
      <c r="V3" s="52">
        <f t="shared" si="0"/>
        <v>3.58</v>
      </c>
      <c r="W3" s="52">
        <f t="shared" si="0"/>
        <v>3.25</v>
      </c>
      <c r="X3" s="52">
        <f t="shared" si="0"/>
        <v>4.8</v>
      </c>
      <c r="Y3" s="52">
        <f t="shared" si="0"/>
        <v>3.03</v>
      </c>
      <c r="Z3" s="52">
        <f t="shared" si="0"/>
        <v>3.1</v>
      </c>
      <c r="AA3" s="52">
        <f t="shared" si="0"/>
        <v>2.88</v>
      </c>
    </row>
    <row r="4" spans="1:27" x14ac:dyDescent="0.2">
      <c r="A4" s="57">
        <v>2</v>
      </c>
      <c r="B4" s="59" t="s">
        <v>671</v>
      </c>
      <c r="C4" s="59">
        <v>5</v>
      </c>
      <c r="D4" s="59">
        <v>5</v>
      </c>
      <c r="E4" s="59">
        <v>1</v>
      </c>
      <c r="F4" s="59">
        <v>1</v>
      </c>
      <c r="G4" s="59">
        <v>5</v>
      </c>
      <c r="H4" s="59">
        <v>3</v>
      </c>
      <c r="I4" s="59">
        <v>5</v>
      </c>
      <c r="J4" s="59">
        <v>5</v>
      </c>
      <c r="K4" s="59">
        <v>1</v>
      </c>
      <c r="L4" s="59">
        <v>5</v>
      </c>
      <c r="M4" s="59">
        <v>2</v>
      </c>
      <c r="O4" s="48">
        <f>COUNT(A43:A82)</f>
        <v>40</v>
      </c>
      <c r="P4" s="48" t="str">
        <f>IFERROR(INDEX($B$3:$B$122, MATCH(0, INDEX(COUNTIF($P$2:P3, $B$3:$B$122), 0, 0), 0)), "")</f>
        <v>BC</v>
      </c>
      <c r="Q4" s="52">
        <f>ROUND(AVERAGE(C43:C82),2)</f>
        <v>3.2</v>
      </c>
      <c r="R4" s="52">
        <f t="shared" ref="R4:AA4" si="1">ROUND(AVERAGE(D43:D82),2)</f>
        <v>3.98</v>
      </c>
      <c r="S4" s="52">
        <f t="shared" si="1"/>
        <v>3.48</v>
      </c>
      <c r="T4" s="52">
        <f t="shared" si="1"/>
        <v>3.48</v>
      </c>
      <c r="U4" s="52">
        <f t="shared" si="1"/>
        <v>3.83</v>
      </c>
      <c r="V4" s="52">
        <f t="shared" si="1"/>
        <v>3.35</v>
      </c>
      <c r="W4" s="52">
        <f t="shared" si="1"/>
        <v>2.75</v>
      </c>
      <c r="X4" s="52">
        <f t="shared" si="1"/>
        <v>4.45</v>
      </c>
      <c r="Y4" s="52">
        <f t="shared" si="1"/>
        <v>2.83</v>
      </c>
      <c r="Z4" s="52">
        <f t="shared" si="1"/>
        <v>3.28</v>
      </c>
      <c r="AA4" s="52">
        <f t="shared" si="1"/>
        <v>2.98</v>
      </c>
    </row>
    <row r="5" spans="1:27" x14ac:dyDescent="0.2">
      <c r="A5" s="57">
        <v>3</v>
      </c>
      <c r="B5" s="59" t="s">
        <v>671</v>
      </c>
      <c r="C5" s="59">
        <v>5</v>
      </c>
      <c r="D5" s="59">
        <v>2</v>
      </c>
      <c r="E5" s="59">
        <v>5</v>
      </c>
      <c r="F5" s="59">
        <v>5</v>
      </c>
      <c r="G5" s="59">
        <v>5</v>
      </c>
      <c r="H5" s="59">
        <v>4</v>
      </c>
      <c r="I5" s="59">
        <v>5</v>
      </c>
      <c r="J5" s="59">
        <v>5</v>
      </c>
      <c r="K5" s="59">
        <v>1</v>
      </c>
      <c r="L5" s="59">
        <v>5</v>
      </c>
      <c r="M5" s="59">
        <v>1</v>
      </c>
      <c r="O5" s="48">
        <f>COUNT(A83:A122)</f>
        <v>40</v>
      </c>
      <c r="P5" s="48" t="str">
        <f>IFERROR(INDEX($B$3:$B$122, MATCH(0, INDEX(COUNTIF($P$2:P4, $B$3:$B$122), 0, 0), 0)), "")</f>
        <v>C</v>
      </c>
      <c r="Q5" s="52">
        <f>ROUND(AVERAGE(C83:C122),2)</f>
        <v>3.53</v>
      </c>
      <c r="R5" s="52">
        <f t="shared" ref="R5:AA5" si="2">ROUND(AVERAGE(D83:D122),2)</f>
        <v>3.38</v>
      </c>
      <c r="S5" s="52">
        <f t="shared" si="2"/>
        <v>3.03</v>
      </c>
      <c r="T5" s="52">
        <f t="shared" si="2"/>
        <v>3.03</v>
      </c>
      <c r="U5" s="52">
        <f t="shared" si="2"/>
        <v>3.15</v>
      </c>
      <c r="V5" s="52">
        <f t="shared" si="2"/>
        <v>2.85</v>
      </c>
      <c r="W5" s="52">
        <f t="shared" si="2"/>
        <v>2.4500000000000002</v>
      </c>
      <c r="X5" s="52">
        <f t="shared" si="2"/>
        <v>4.7300000000000004</v>
      </c>
      <c r="Y5" s="52">
        <f t="shared" si="2"/>
        <v>3.08</v>
      </c>
      <c r="Z5" s="52">
        <f t="shared" si="2"/>
        <v>3.55</v>
      </c>
      <c r="AA5" s="52">
        <f t="shared" si="2"/>
        <v>2.85</v>
      </c>
    </row>
    <row r="6" spans="1:27" x14ac:dyDescent="0.2">
      <c r="A6" s="57">
        <v>4</v>
      </c>
      <c r="B6" s="59" t="s">
        <v>671</v>
      </c>
      <c r="C6" s="59">
        <v>4</v>
      </c>
      <c r="D6" s="59">
        <v>5</v>
      </c>
      <c r="E6" s="59">
        <v>5</v>
      </c>
      <c r="F6" s="59">
        <v>5</v>
      </c>
      <c r="G6" s="59">
        <v>4</v>
      </c>
      <c r="H6" s="59">
        <v>2</v>
      </c>
      <c r="I6" s="59">
        <v>1</v>
      </c>
      <c r="J6" s="59">
        <v>5</v>
      </c>
      <c r="K6" s="59">
        <v>1</v>
      </c>
      <c r="L6" s="59">
        <v>1</v>
      </c>
      <c r="M6" s="59">
        <v>1</v>
      </c>
    </row>
    <row r="7" spans="1:27" x14ac:dyDescent="0.2">
      <c r="A7" s="57">
        <v>5</v>
      </c>
      <c r="B7" s="59" t="s">
        <v>671</v>
      </c>
      <c r="C7" s="59">
        <v>5</v>
      </c>
      <c r="D7" s="59">
        <v>5</v>
      </c>
      <c r="E7" s="59">
        <v>5</v>
      </c>
      <c r="F7" s="59">
        <v>5</v>
      </c>
      <c r="G7" s="59">
        <v>5</v>
      </c>
      <c r="H7" s="59">
        <v>3</v>
      </c>
      <c r="I7" s="59">
        <v>2</v>
      </c>
      <c r="J7" s="59">
        <v>5</v>
      </c>
      <c r="K7" s="59">
        <v>1</v>
      </c>
      <c r="L7" s="59">
        <v>5</v>
      </c>
      <c r="M7" s="59">
        <v>1</v>
      </c>
    </row>
    <row r="8" spans="1:27" x14ac:dyDescent="0.2">
      <c r="A8" s="57">
        <v>6</v>
      </c>
      <c r="B8" s="59" t="s">
        <v>671</v>
      </c>
      <c r="C8" s="59">
        <v>3</v>
      </c>
      <c r="D8" s="59">
        <v>2</v>
      </c>
      <c r="E8" s="59">
        <v>1</v>
      </c>
      <c r="F8" s="59">
        <v>1</v>
      </c>
      <c r="G8" s="59">
        <v>1</v>
      </c>
      <c r="H8" s="59">
        <v>3</v>
      </c>
      <c r="I8" s="59">
        <v>1</v>
      </c>
      <c r="J8" s="59">
        <v>5</v>
      </c>
      <c r="K8" s="59">
        <v>1</v>
      </c>
      <c r="L8" s="59">
        <v>5</v>
      </c>
      <c r="M8" s="59">
        <v>1</v>
      </c>
    </row>
    <row r="9" spans="1:27" x14ac:dyDescent="0.2">
      <c r="A9" s="57">
        <v>7</v>
      </c>
      <c r="B9" s="59" t="s">
        <v>671</v>
      </c>
      <c r="C9" s="59">
        <v>2</v>
      </c>
      <c r="D9" s="59">
        <v>1</v>
      </c>
      <c r="E9" s="59">
        <v>1</v>
      </c>
      <c r="F9" s="59">
        <v>1</v>
      </c>
      <c r="G9" s="59">
        <v>1</v>
      </c>
      <c r="H9" s="59">
        <v>5</v>
      </c>
      <c r="I9" s="59">
        <v>2</v>
      </c>
      <c r="J9" s="59">
        <v>5</v>
      </c>
      <c r="K9" s="59">
        <v>2</v>
      </c>
      <c r="L9" s="59">
        <v>5</v>
      </c>
      <c r="M9" s="59">
        <v>1</v>
      </c>
    </row>
    <row r="10" spans="1:27" x14ac:dyDescent="0.2">
      <c r="A10" s="57">
        <v>8</v>
      </c>
      <c r="B10" s="59" t="s">
        <v>671</v>
      </c>
      <c r="C10" s="59">
        <v>5</v>
      </c>
      <c r="D10" s="59">
        <v>5</v>
      </c>
      <c r="E10" s="59">
        <v>5</v>
      </c>
      <c r="F10" s="59">
        <v>5</v>
      </c>
      <c r="G10" s="59">
        <v>5</v>
      </c>
      <c r="H10" s="59">
        <v>3</v>
      </c>
      <c r="I10" s="59">
        <v>4</v>
      </c>
      <c r="J10" s="59">
        <v>5</v>
      </c>
      <c r="K10" s="59">
        <v>2</v>
      </c>
      <c r="L10" s="59">
        <v>1</v>
      </c>
      <c r="M10" s="59">
        <v>1</v>
      </c>
    </row>
    <row r="11" spans="1:27" x14ac:dyDescent="0.2">
      <c r="A11" s="57">
        <v>9</v>
      </c>
      <c r="B11" s="59" t="s">
        <v>671</v>
      </c>
      <c r="C11" s="59">
        <v>5</v>
      </c>
      <c r="D11" s="59">
        <v>5</v>
      </c>
      <c r="E11" s="59">
        <v>5</v>
      </c>
      <c r="F11" s="59">
        <v>5</v>
      </c>
      <c r="G11" s="59">
        <v>1</v>
      </c>
      <c r="H11" s="59">
        <v>4</v>
      </c>
      <c r="I11" s="59">
        <v>1</v>
      </c>
      <c r="J11" s="59">
        <v>5</v>
      </c>
      <c r="K11" s="59">
        <v>2</v>
      </c>
      <c r="L11" s="59">
        <v>5</v>
      </c>
      <c r="M11" s="59">
        <v>1</v>
      </c>
    </row>
    <row r="12" spans="1:27" x14ac:dyDescent="0.2">
      <c r="A12" s="57">
        <v>10</v>
      </c>
      <c r="B12" s="59" t="s">
        <v>671</v>
      </c>
      <c r="C12" s="59">
        <v>4</v>
      </c>
      <c r="D12" s="59">
        <v>5</v>
      </c>
      <c r="E12" s="59">
        <v>5</v>
      </c>
      <c r="F12" s="59">
        <v>5</v>
      </c>
      <c r="G12" s="59">
        <v>1</v>
      </c>
      <c r="H12" s="59">
        <v>3</v>
      </c>
      <c r="I12" s="59">
        <v>4</v>
      </c>
      <c r="J12" s="59">
        <v>5</v>
      </c>
      <c r="K12" s="59">
        <v>2</v>
      </c>
      <c r="L12" s="59">
        <v>5</v>
      </c>
      <c r="M12" s="59">
        <v>1</v>
      </c>
    </row>
    <row r="13" spans="1:27" x14ac:dyDescent="0.2">
      <c r="A13" s="57">
        <v>11</v>
      </c>
      <c r="B13" s="59" t="s">
        <v>671</v>
      </c>
      <c r="C13" s="59">
        <v>1</v>
      </c>
      <c r="D13" s="59">
        <v>5</v>
      </c>
      <c r="E13" s="59">
        <v>5</v>
      </c>
      <c r="F13" s="59">
        <v>5</v>
      </c>
      <c r="G13" s="59">
        <v>5</v>
      </c>
      <c r="H13" s="59">
        <v>2</v>
      </c>
      <c r="I13" s="59">
        <v>4</v>
      </c>
      <c r="J13" s="59">
        <v>5</v>
      </c>
      <c r="K13" s="59">
        <v>2</v>
      </c>
      <c r="L13" s="59">
        <v>5</v>
      </c>
      <c r="M13" s="59">
        <v>5</v>
      </c>
    </row>
    <row r="14" spans="1:27" x14ac:dyDescent="0.2">
      <c r="A14" s="57">
        <v>12</v>
      </c>
      <c r="B14" s="59" t="s">
        <v>671</v>
      </c>
      <c r="C14" s="59">
        <v>3</v>
      </c>
      <c r="D14" s="59">
        <v>5</v>
      </c>
      <c r="E14" s="59">
        <v>5</v>
      </c>
      <c r="F14" s="59">
        <v>5</v>
      </c>
      <c r="G14" s="59">
        <v>3</v>
      </c>
      <c r="H14" s="59">
        <v>3</v>
      </c>
      <c r="I14" s="59">
        <v>5</v>
      </c>
      <c r="J14" s="59">
        <v>5</v>
      </c>
      <c r="K14" s="59">
        <v>1</v>
      </c>
      <c r="L14" s="59">
        <v>1</v>
      </c>
      <c r="M14" s="59">
        <v>1</v>
      </c>
    </row>
    <row r="15" spans="1:27" x14ac:dyDescent="0.2">
      <c r="A15" s="57">
        <v>13</v>
      </c>
      <c r="B15" s="59" t="s">
        <v>671</v>
      </c>
      <c r="C15" s="59">
        <v>5</v>
      </c>
      <c r="D15" s="59">
        <v>5</v>
      </c>
      <c r="E15" s="59">
        <v>5</v>
      </c>
      <c r="F15" s="59">
        <v>5</v>
      </c>
      <c r="G15" s="59">
        <v>5</v>
      </c>
      <c r="H15" s="59">
        <v>3</v>
      </c>
      <c r="I15" s="59">
        <v>5</v>
      </c>
      <c r="J15" s="59">
        <v>5</v>
      </c>
      <c r="K15" s="59">
        <v>5</v>
      </c>
      <c r="L15" s="59">
        <v>1</v>
      </c>
      <c r="M15" s="59">
        <v>1</v>
      </c>
    </row>
    <row r="16" spans="1:27" x14ac:dyDescent="0.2">
      <c r="A16" s="57">
        <v>14</v>
      </c>
      <c r="B16" s="59" t="s">
        <v>671</v>
      </c>
      <c r="C16" s="59">
        <v>4</v>
      </c>
      <c r="D16" s="59">
        <v>5</v>
      </c>
      <c r="E16" s="59">
        <v>5</v>
      </c>
      <c r="F16" s="59">
        <v>5</v>
      </c>
      <c r="G16" s="59">
        <v>5</v>
      </c>
      <c r="H16" s="59">
        <v>3</v>
      </c>
      <c r="I16" s="59">
        <v>4</v>
      </c>
      <c r="J16" s="59">
        <v>5</v>
      </c>
      <c r="K16" s="59">
        <v>1</v>
      </c>
      <c r="L16" s="59">
        <v>1</v>
      </c>
      <c r="M16" s="59">
        <v>1</v>
      </c>
    </row>
    <row r="17" spans="1:13" x14ac:dyDescent="0.2">
      <c r="A17" s="57">
        <v>15</v>
      </c>
      <c r="B17" s="59" t="s">
        <v>671</v>
      </c>
      <c r="C17" s="59">
        <v>4</v>
      </c>
      <c r="D17" s="59">
        <v>5</v>
      </c>
      <c r="E17" s="59">
        <v>5</v>
      </c>
      <c r="F17" s="59">
        <v>5</v>
      </c>
      <c r="G17" s="59">
        <v>5</v>
      </c>
      <c r="H17" s="59">
        <v>3</v>
      </c>
      <c r="I17" s="59">
        <v>1</v>
      </c>
      <c r="J17" s="59">
        <v>5</v>
      </c>
      <c r="K17" s="59">
        <v>2</v>
      </c>
      <c r="L17" s="59">
        <v>5</v>
      </c>
      <c r="M17" s="59">
        <v>3</v>
      </c>
    </row>
    <row r="18" spans="1:13" x14ac:dyDescent="0.2">
      <c r="A18" s="57">
        <v>16</v>
      </c>
      <c r="B18" s="59" t="s">
        <v>671</v>
      </c>
      <c r="C18" s="59">
        <v>5</v>
      </c>
      <c r="D18" s="59">
        <v>5</v>
      </c>
      <c r="E18" s="59">
        <v>5</v>
      </c>
      <c r="F18" s="59">
        <v>5</v>
      </c>
      <c r="G18" s="59">
        <v>5</v>
      </c>
      <c r="H18" s="59">
        <v>2</v>
      </c>
      <c r="I18" s="59">
        <v>4</v>
      </c>
      <c r="J18" s="59">
        <v>5</v>
      </c>
      <c r="K18" s="59">
        <v>5</v>
      </c>
      <c r="L18" s="59">
        <v>1</v>
      </c>
      <c r="M18" s="59">
        <v>1</v>
      </c>
    </row>
    <row r="19" spans="1:13" x14ac:dyDescent="0.2">
      <c r="A19" s="57">
        <v>17</v>
      </c>
      <c r="B19" s="59" t="s">
        <v>671</v>
      </c>
      <c r="C19" s="59">
        <v>5</v>
      </c>
      <c r="D19" s="59">
        <v>5</v>
      </c>
      <c r="E19" s="59">
        <v>5</v>
      </c>
      <c r="F19" s="59">
        <v>5</v>
      </c>
      <c r="G19" s="59">
        <v>5</v>
      </c>
      <c r="H19" s="59">
        <v>3</v>
      </c>
      <c r="I19" s="59">
        <v>1</v>
      </c>
      <c r="J19" s="59">
        <v>5</v>
      </c>
      <c r="K19" s="59">
        <v>5</v>
      </c>
      <c r="L19" s="59">
        <v>1</v>
      </c>
      <c r="M19" s="59">
        <v>1</v>
      </c>
    </row>
    <row r="20" spans="1:13" x14ac:dyDescent="0.2">
      <c r="A20" s="57">
        <v>18</v>
      </c>
      <c r="B20" s="59" t="s">
        <v>671</v>
      </c>
      <c r="C20" s="59">
        <v>2</v>
      </c>
      <c r="D20" s="59">
        <v>1</v>
      </c>
      <c r="E20" s="59">
        <v>5</v>
      </c>
      <c r="F20" s="59">
        <v>5</v>
      </c>
      <c r="G20" s="59">
        <v>1</v>
      </c>
      <c r="H20" s="59">
        <v>3</v>
      </c>
      <c r="I20" s="59">
        <v>3</v>
      </c>
      <c r="J20" s="59">
        <v>5</v>
      </c>
      <c r="K20" s="59">
        <v>5</v>
      </c>
      <c r="L20" s="59">
        <v>5</v>
      </c>
      <c r="M20" s="59">
        <v>1</v>
      </c>
    </row>
    <row r="21" spans="1:13" x14ac:dyDescent="0.2">
      <c r="A21" s="57">
        <v>19</v>
      </c>
      <c r="B21" s="59" t="s">
        <v>671</v>
      </c>
      <c r="C21" s="59">
        <v>5</v>
      </c>
      <c r="D21" s="59">
        <v>5</v>
      </c>
      <c r="E21" s="59">
        <v>5</v>
      </c>
      <c r="F21" s="59">
        <v>5</v>
      </c>
      <c r="G21" s="59">
        <v>5</v>
      </c>
      <c r="H21" s="59">
        <v>3</v>
      </c>
      <c r="I21" s="59">
        <v>5</v>
      </c>
      <c r="J21" s="59">
        <v>5</v>
      </c>
      <c r="K21" s="59">
        <v>2</v>
      </c>
      <c r="L21" s="59">
        <v>5</v>
      </c>
      <c r="M21" s="59">
        <v>3</v>
      </c>
    </row>
    <row r="22" spans="1:13" x14ac:dyDescent="0.2">
      <c r="A22" s="57">
        <v>20</v>
      </c>
      <c r="B22" s="59" t="s">
        <v>671</v>
      </c>
      <c r="C22" s="59">
        <v>5</v>
      </c>
      <c r="D22" s="59">
        <v>5</v>
      </c>
      <c r="E22" s="59">
        <v>1</v>
      </c>
      <c r="F22" s="59">
        <v>1</v>
      </c>
      <c r="G22" s="59">
        <v>5</v>
      </c>
      <c r="H22" s="59">
        <v>2</v>
      </c>
      <c r="I22" s="59">
        <v>1</v>
      </c>
      <c r="J22" s="59">
        <v>5</v>
      </c>
      <c r="K22" s="59">
        <v>2</v>
      </c>
      <c r="L22" s="59">
        <v>1</v>
      </c>
      <c r="M22" s="59">
        <v>1</v>
      </c>
    </row>
    <row r="23" spans="1:13" x14ac:dyDescent="0.2">
      <c r="A23" s="57">
        <v>21</v>
      </c>
      <c r="B23" s="59" t="s">
        <v>671</v>
      </c>
      <c r="C23" s="59">
        <v>1</v>
      </c>
      <c r="D23" s="59">
        <v>1</v>
      </c>
      <c r="E23" s="59">
        <v>3</v>
      </c>
      <c r="F23" s="59">
        <v>3</v>
      </c>
      <c r="G23" s="59">
        <v>5</v>
      </c>
      <c r="H23" s="59">
        <v>5</v>
      </c>
      <c r="I23" s="59">
        <v>1</v>
      </c>
      <c r="J23" s="59">
        <v>5</v>
      </c>
      <c r="K23" s="59">
        <v>1</v>
      </c>
      <c r="L23" s="59">
        <v>2</v>
      </c>
      <c r="M23" s="59">
        <v>5</v>
      </c>
    </row>
    <row r="24" spans="1:13" x14ac:dyDescent="0.2">
      <c r="A24" s="57">
        <v>22</v>
      </c>
      <c r="B24" s="59" t="s">
        <v>671</v>
      </c>
      <c r="C24" s="59">
        <v>5</v>
      </c>
      <c r="D24" s="59">
        <v>5</v>
      </c>
      <c r="E24" s="59">
        <v>5</v>
      </c>
      <c r="F24" s="59">
        <v>5</v>
      </c>
      <c r="G24" s="59">
        <v>5</v>
      </c>
      <c r="H24" s="59">
        <v>3</v>
      </c>
      <c r="I24" s="59">
        <v>5</v>
      </c>
      <c r="J24" s="59">
        <v>5</v>
      </c>
      <c r="K24" s="59">
        <v>5</v>
      </c>
      <c r="L24" s="59">
        <v>3</v>
      </c>
      <c r="M24" s="59">
        <v>3</v>
      </c>
    </row>
    <row r="25" spans="1:13" x14ac:dyDescent="0.2">
      <c r="A25" s="57">
        <v>23</v>
      </c>
      <c r="B25" s="59" t="s">
        <v>671</v>
      </c>
      <c r="C25" s="59">
        <v>1</v>
      </c>
      <c r="D25" s="59">
        <v>5</v>
      </c>
      <c r="E25" s="59">
        <v>3</v>
      </c>
      <c r="F25" s="59">
        <v>3</v>
      </c>
      <c r="G25" s="59">
        <v>5</v>
      </c>
      <c r="H25" s="59">
        <v>5</v>
      </c>
      <c r="I25" s="59">
        <v>1</v>
      </c>
      <c r="J25" s="59">
        <v>5</v>
      </c>
      <c r="K25" s="59">
        <v>3</v>
      </c>
      <c r="L25" s="59">
        <v>1</v>
      </c>
      <c r="M25" s="59">
        <v>5</v>
      </c>
    </row>
    <row r="26" spans="1:13" x14ac:dyDescent="0.2">
      <c r="A26" s="57">
        <v>24</v>
      </c>
      <c r="B26" s="59" t="s">
        <v>671</v>
      </c>
      <c r="C26" s="59">
        <v>1</v>
      </c>
      <c r="D26" s="59">
        <v>1</v>
      </c>
      <c r="E26" s="59">
        <v>5</v>
      </c>
      <c r="F26" s="59">
        <v>5</v>
      </c>
      <c r="G26" s="59">
        <v>5</v>
      </c>
      <c r="H26" s="59">
        <v>5</v>
      </c>
      <c r="I26" s="59">
        <v>5</v>
      </c>
      <c r="J26" s="59">
        <v>5</v>
      </c>
      <c r="K26" s="59">
        <v>5</v>
      </c>
      <c r="L26" s="59">
        <v>1</v>
      </c>
      <c r="M26" s="59">
        <v>2</v>
      </c>
    </row>
    <row r="27" spans="1:13" x14ac:dyDescent="0.2">
      <c r="A27" s="57">
        <v>25</v>
      </c>
      <c r="B27" s="59" t="s">
        <v>671</v>
      </c>
      <c r="C27" s="59">
        <v>4</v>
      </c>
      <c r="D27" s="59">
        <v>4</v>
      </c>
      <c r="E27" s="59">
        <v>2</v>
      </c>
      <c r="F27" s="59">
        <v>2</v>
      </c>
      <c r="G27" s="59">
        <v>5</v>
      </c>
      <c r="H27" s="59">
        <v>5</v>
      </c>
      <c r="I27" s="59">
        <v>5</v>
      </c>
      <c r="J27" s="59">
        <v>5</v>
      </c>
      <c r="K27" s="59">
        <v>3</v>
      </c>
      <c r="L27" s="59">
        <v>2</v>
      </c>
      <c r="M27" s="59">
        <v>5</v>
      </c>
    </row>
    <row r="28" spans="1:13" x14ac:dyDescent="0.2">
      <c r="A28" s="57">
        <v>26</v>
      </c>
      <c r="B28" s="59" t="s">
        <v>671</v>
      </c>
      <c r="C28" s="59">
        <v>5</v>
      </c>
      <c r="D28" s="59">
        <v>4</v>
      </c>
      <c r="E28" s="59">
        <v>2</v>
      </c>
      <c r="F28" s="59">
        <v>2</v>
      </c>
      <c r="G28" s="59">
        <v>5</v>
      </c>
      <c r="H28" s="59">
        <v>3</v>
      </c>
      <c r="I28" s="59">
        <v>5</v>
      </c>
      <c r="J28" s="59">
        <v>2</v>
      </c>
      <c r="K28" s="59">
        <v>2</v>
      </c>
      <c r="L28" s="59">
        <v>1</v>
      </c>
      <c r="M28" s="59">
        <v>3</v>
      </c>
    </row>
    <row r="29" spans="1:13" x14ac:dyDescent="0.2">
      <c r="A29" s="57">
        <v>27</v>
      </c>
      <c r="B29" s="59" t="s">
        <v>671</v>
      </c>
      <c r="C29" s="59">
        <v>1</v>
      </c>
      <c r="D29" s="59">
        <v>2</v>
      </c>
      <c r="E29" s="59">
        <v>5</v>
      </c>
      <c r="F29" s="59">
        <v>5</v>
      </c>
      <c r="G29" s="59">
        <v>5</v>
      </c>
      <c r="H29" s="59">
        <v>5</v>
      </c>
      <c r="I29" s="59">
        <v>5</v>
      </c>
      <c r="J29" s="59">
        <v>5</v>
      </c>
      <c r="K29" s="59">
        <v>5</v>
      </c>
      <c r="L29" s="59">
        <v>5</v>
      </c>
      <c r="M29" s="59">
        <v>5</v>
      </c>
    </row>
    <row r="30" spans="1:13" x14ac:dyDescent="0.2">
      <c r="A30" s="57">
        <v>28</v>
      </c>
      <c r="B30" s="59" t="s">
        <v>671</v>
      </c>
      <c r="C30" s="59">
        <v>5</v>
      </c>
      <c r="D30" s="59">
        <v>4</v>
      </c>
      <c r="E30" s="59">
        <v>5</v>
      </c>
      <c r="F30" s="59">
        <v>5</v>
      </c>
      <c r="G30" s="59">
        <v>5</v>
      </c>
      <c r="H30" s="59">
        <v>5</v>
      </c>
      <c r="I30" s="59">
        <v>5</v>
      </c>
      <c r="J30" s="59">
        <v>5</v>
      </c>
      <c r="K30" s="59">
        <v>5</v>
      </c>
      <c r="L30" s="59">
        <v>5</v>
      </c>
      <c r="M30" s="59">
        <v>5</v>
      </c>
    </row>
    <row r="31" spans="1:13" x14ac:dyDescent="0.2">
      <c r="A31" s="57">
        <v>29</v>
      </c>
      <c r="B31" s="59" t="s">
        <v>671</v>
      </c>
      <c r="C31" s="59">
        <v>1</v>
      </c>
      <c r="D31" s="59">
        <v>1</v>
      </c>
      <c r="E31" s="59">
        <v>3</v>
      </c>
      <c r="F31" s="59">
        <v>3</v>
      </c>
      <c r="G31" s="59">
        <v>5</v>
      </c>
      <c r="H31" s="59">
        <v>1</v>
      </c>
      <c r="I31" s="59">
        <v>1</v>
      </c>
      <c r="J31" s="59">
        <v>2</v>
      </c>
      <c r="K31" s="59">
        <v>1</v>
      </c>
      <c r="L31" s="59">
        <v>5</v>
      </c>
      <c r="M31" s="59">
        <v>5</v>
      </c>
    </row>
    <row r="32" spans="1:13" x14ac:dyDescent="0.2">
      <c r="A32" s="57">
        <v>30</v>
      </c>
      <c r="B32" s="59" t="s">
        <v>671</v>
      </c>
      <c r="C32" s="59">
        <v>1</v>
      </c>
      <c r="D32" s="59">
        <v>3</v>
      </c>
      <c r="E32" s="59">
        <v>5</v>
      </c>
      <c r="F32" s="59">
        <v>5</v>
      </c>
      <c r="G32" s="59">
        <v>5</v>
      </c>
      <c r="H32" s="59">
        <v>5</v>
      </c>
      <c r="I32" s="59">
        <v>1</v>
      </c>
      <c r="J32" s="59">
        <v>5</v>
      </c>
      <c r="K32" s="59">
        <v>3</v>
      </c>
      <c r="L32" s="59">
        <v>5</v>
      </c>
      <c r="M32" s="59">
        <v>5</v>
      </c>
    </row>
    <row r="33" spans="1:13" x14ac:dyDescent="0.2">
      <c r="A33" s="57">
        <v>31</v>
      </c>
      <c r="B33" s="59" t="s">
        <v>671</v>
      </c>
      <c r="C33" s="59">
        <v>1</v>
      </c>
      <c r="D33" s="59">
        <v>2</v>
      </c>
      <c r="E33" s="59">
        <v>5</v>
      </c>
      <c r="F33" s="59">
        <v>5</v>
      </c>
      <c r="G33" s="59">
        <v>5</v>
      </c>
      <c r="H33" s="59">
        <v>2</v>
      </c>
      <c r="I33" s="59">
        <v>1</v>
      </c>
      <c r="J33" s="59">
        <v>5</v>
      </c>
      <c r="K33" s="59">
        <v>5</v>
      </c>
      <c r="L33" s="59">
        <v>5</v>
      </c>
      <c r="M33" s="59">
        <v>3</v>
      </c>
    </row>
    <row r="34" spans="1:13" x14ac:dyDescent="0.2">
      <c r="A34" s="57">
        <v>32</v>
      </c>
      <c r="B34" s="59" t="s">
        <v>671</v>
      </c>
      <c r="C34" s="59">
        <v>5</v>
      </c>
      <c r="D34" s="59">
        <v>3</v>
      </c>
      <c r="E34" s="59">
        <v>5</v>
      </c>
      <c r="F34" s="59">
        <v>5</v>
      </c>
      <c r="G34" s="59">
        <v>5</v>
      </c>
      <c r="H34" s="59">
        <v>5</v>
      </c>
      <c r="I34" s="59">
        <v>1</v>
      </c>
      <c r="J34" s="59">
        <v>3</v>
      </c>
      <c r="K34" s="59">
        <v>5</v>
      </c>
      <c r="L34" s="59">
        <v>5</v>
      </c>
      <c r="M34" s="59">
        <v>1</v>
      </c>
    </row>
    <row r="35" spans="1:13" x14ac:dyDescent="0.2">
      <c r="A35" s="57">
        <v>33</v>
      </c>
      <c r="B35" s="59" t="s">
        <v>671</v>
      </c>
      <c r="C35" s="59">
        <v>1</v>
      </c>
      <c r="D35" s="59">
        <v>5</v>
      </c>
      <c r="E35" s="59">
        <v>5</v>
      </c>
      <c r="F35" s="59">
        <v>5</v>
      </c>
      <c r="G35" s="59">
        <v>5</v>
      </c>
      <c r="H35" s="59">
        <v>5</v>
      </c>
      <c r="I35" s="59">
        <v>5</v>
      </c>
      <c r="J35" s="59">
        <v>5</v>
      </c>
      <c r="K35" s="59">
        <v>5</v>
      </c>
      <c r="L35" s="59">
        <v>3</v>
      </c>
      <c r="M35" s="59">
        <v>5</v>
      </c>
    </row>
    <row r="36" spans="1:13" x14ac:dyDescent="0.2">
      <c r="A36" s="57">
        <v>34</v>
      </c>
      <c r="B36" s="59" t="s">
        <v>671</v>
      </c>
      <c r="C36" s="59">
        <v>1</v>
      </c>
      <c r="D36" s="59">
        <v>1</v>
      </c>
      <c r="E36" s="59">
        <v>3</v>
      </c>
      <c r="F36" s="59">
        <v>3</v>
      </c>
      <c r="G36" s="59">
        <v>1</v>
      </c>
      <c r="H36" s="59">
        <v>5</v>
      </c>
      <c r="I36" s="59">
        <v>5</v>
      </c>
      <c r="J36" s="59">
        <v>5</v>
      </c>
      <c r="K36" s="59">
        <v>5</v>
      </c>
      <c r="L36" s="59">
        <v>1</v>
      </c>
      <c r="M36" s="59">
        <v>5</v>
      </c>
    </row>
    <row r="37" spans="1:13" x14ac:dyDescent="0.2">
      <c r="A37" s="57">
        <v>35</v>
      </c>
      <c r="B37" s="59" t="s">
        <v>671</v>
      </c>
      <c r="C37" s="59">
        <v>1</v>
      </c>
      <c r="D37" s="59">
        <v>5</v>
      </c>
      <c r="E37" s="59">
        <v>5</v>
      </c>
      <c r="F37" s="59">
        <v>5</v>
      </c>
      <c r="G37" s="59">
        <v>5</v>
      </c>
      <c r="H37" s="59">
        <v>3</v>
      </c>
      <c r="I37" s="59">
        <v>1</v>
      </c>
      <c r="J37" s="59">
        <v>5</v>
      </c>
      <c r="K37" s="59">
        <v>5</v>
      </c>
      <c r="L37" s="59">
        <v>1</v>
      </c>
      <c r="M37" s="59">
        <v>5</v>
      </c>
    </row>
    <row r="38" spans="1:13" x14ac:dyDescent="0.2">
      <c r="A38" s="57">
        <v>36</v>
      </c>
      <c r="B38" s="59" t="s">
        <v>671</v>
      </c>
      <c r="C38" s="59">
        <v>5</v>
      </c>
      <c r="D38" s="59">
        <v>3</v>
      </c>
      <c r="E38" s="59">
        <v>3</v>
      </c>
      <c r="F38" s="59">
        <v>3</v>
      </c>
      <c r="G38" s="59">
        <v>5</v>
      </c>
      <c r="H38" s="59">
        <v>4</v>
      </c>
      <c r="I38" s="59">
        <v>1</v>
      </c>
      <c r="J38" s="59">
        <v>5</v>
      </c>
      <c r="K38" s="59">
        <v>2</v>
      </c>
      <c r="L38" s="59">
        <v>3</v>
      </c>
      <c r="M38" s="59">
        <v>5</v>
      </c>
    </row>
    <row r="39" spans="1:13" x14ac:dyDescent="0.2">
      <c r="A39" s="57">
        <v>37</v>
      </c>
      <c r="B39" s="59" t="s">
        <v>671</v>
      </c>
      <c r="C39" s="59">
        <v>1</v>
      </c>
      <c r="D39" s="59">
        <v>5</v>
      </c>
      <c r="E39" s="59">
        <v>3</v>
      </c>
      <c r="F39" s="59">
        <v>3</v>
      </c>
      <c r="G39" s="59">
        <v>5</v>
      </c>
      <c r="H39" s="59">
        <v>5</v>
      </c>
      <c r="I39" s="59">
        <v>5</v>
      </c>
      <c r="J39" s="59">
        <v>5</v>
      </c>
      <c r="K39" s="59">
        <v>2</v>
      </c>
      <c r="L39" s="59">
        <v>1</v>
      </c>
      <c r="M39" s="59">
        <v>3</v>
      </c>
    </row>
    <row r="40" spans="1:13" x14ac:dyDescent="0.2">
      <c r="A40" s="57">
        <v>38</v>
      </c>
      <c r="B40" s="59" t="s">
        <v>671</v>
      </c>
      <c r="C40" s="59">
        <v>1</v>
      </c>
      <c r="D40" s="59">
        <v>4</v>
      </c>
      <c r="E40" s="59">
        <v>3</v>
      </c>
      <c r="F40" s="59">
        <v>3</v>
      </c>
      <c r="G40" s="59">
        <v>5</v>
      </c>
      <c r="H40" s="59">
        <v>5</v>
      </c>
      <c r="I40" s="59">
        <v>5</v>
      </c>
      <c r="J40" s="59">
        <v>5</v>
      </c>
      <c r="K40" s="59">
        <v>3</v>
      </c>
      <c r="L40" s="59">
        <v>3</v>
      </c>
      <c r="M40" s="59">
        <v>5</v>
      </c>
    </row>
    <row r="41" spans="1:13" x14ac:dyDescent="0.2">
      <c r="A41" s="57">
        <v>39</v>
      </c>
      <c r="B41" s="59" t="s">
        <v>671</v>
      </c>
      <c r="C41" s="59">
        <v>1</v>
      </c>
      <c r="D41" s="59">
        <v>4</v>
      </c>
      <c r="E41" s="59">
        <v>3</v>
      </c>
      <c r="F41" s="59">
        <v>3</v>
      </c>
      <c r="G41" s="59">
        <v>5</v>
      </c>
      <c r="H41" s="59">
        <v>2</v>
      </c>
      <c r="I41" s="59">
        <v>5</v>
      </c>
      <c r="J41" s="59">
        <v>5</v>
      </c>
      <c r="K41" s="59">
        <v>3</v>
      </c>
      <c r="L41" s="59">
        <v>3</v>
      </c>
      <c r="M41" s="59">
        <v>5</v>
      </c>
    </row>
    <row r="42" spans="1:13" x14ac:dyDescent="0.2">
      <c r="A42" s="57">
        <v>40</v>
      </c>
      <c r="B42" s="59" t="s">
        <v>671</v>
      </c>
      <c r="C42" s="59">
        <v>1</v>
      </c>
      <c r="D42" s="59">
        <v>5</v>
      </c>
      <c r="E42" s="59">
        <v>5</v>
      </c>
      <c r="F42" s="59">
        <v>5</v>
      </c>
      <c r="G42" s="59">
        <v>5</v>
      </c>
      <c r="H42" s="59">
        <v>3</v>
      </c>
      <c r="I42" s="59">
        <v>5</v>
      </c>
      <c r="J42" s="59">
        <v>5</v>
      </c>
      <c r="K42" s="59">
        <v>5</v>
      </c>
      <c r="L42" s="59">
        <v>5</v>
      </c>
      <c r="M42" s="59">
        <v>5</v>
      </c>
    </row>
    <row r="43" spans="1:13" x14ac:dyDescent="0.2">
      <c r="A43" s="57">
        <v>41</v>
      </c>
      <c r="B43" s="59" t="s">
        <v>672</v>
      </c>
      <c r="C43" s="59">
        <v>5</v>
      </c>
      <c r="D43" s="59">
        <v>5</v>
      </c>
      <c r="E43" s="59">
        <v>5</v>
      </c>
      <c r="F43" s="59">
        <v>5</v>
      </c>
      <c r="G43" s="59">
        <v>1</v>
      </c>
      <c r="H43" s="59">
        <v>2</v>
      </c>
      <c r="I43" s="59">
        <v>3</v>
      </c>
      <c r="J43" s="59">
        <v>5</v>
      </c>
      <c r="K43" s="59">
        <v>1</v>
      </c>
      <c r="L43" s="59">
        <v>1</v>
      </c>
      <c r="M43" s="59">
        <v>2</v>
      </c>
    </row>
    <row r="44" spans="1:13" x14ac:dyDescent="0.2">
      <c r="A44" s="57">
        <v>42</v>
      </c>
      <c r="B44" s="59" t="s">
        <v>672</v>
      </c>
      <c r="C44" s="59">
        <v>5</v>
      </c>
      <c r="D44" s="59">
        <v>5</v>
      </c>
      <c r="E44" s="59">
        <v>5</v>
      </c>
      <c r="F44" s="59">
        <v>5</v>
      </c>
      <c r="G44" s="59">
        <v>2</v>
      </c>
      <c r="H44" s="59">
        <v>3</v>
      </c>
      <c r="I44" s="59">
        <v>2</v>
      </c>
      <c r="J44" s="59">
        <v>5</v>
      </c>
      <c r="K44" s="59">
        <v>1</v>
      </c>
      <c r="L44" s="59">
        <v>5</v>
      </c>
      <c r="M44" s="59">
        <v>1</v>
      </c>
    </row>
    <row r="45" spans="1:13" x14ac:dyDescent="0.2">
      <c r="A45" s="57">
        <v>43</v>
      </c>
      <c r="B45" s="59" t="s">
        <v>672</v>
      </c>
      <c r="C45" s="59">
        <v>5</v>
      </c>
      <c r="D45" s="59">
        <v>5</v>
      </c>
      <c r="E45" s="59">
        <v>5</v>
      </c>
      <c r="F45" s="59">
        <v>5</v>
      </c>
      <c r="G45" s="59">
        <v>2</v>
      </c>
      <c r="H45" s="59">
        <v>4</v>
      </c>
      <c r="I45" s="59">
        <v>1</v>
      </c>
      <c r="J45" s="59">
        <v>5</v>
      </c>
      <c r="K45" s="59">
        <v>1</v>
      </c>
      <c r="L45" s="59">
        <v>5</v>
      </c>
      <c r="M45" s="59">
        <v>1</v>
      </c>
    </row>
    <row r="46" spans="1:13" x14ac:dyDescent="0.2">
      <c r="A46" s="57">
        <v>44</v>
      </c>
      <c r="B46" s="59" t="s">
        <v>672</v>
      </c>
      <c r="C46" s="59">
        <v>1</v>
      </c>
      <c r="D46" s="59">
        <v>5</v>
      </c>
      <c r="E46" s="59">
        <v>1</v>
      </c>
      <c r="F46" s="59">
        <v>1</v>
      </c>
      <c r="G46" s="59">
        <v>3</v>
      </c>
      <c r="H46" s="59">
        <v>4</v>
      </c>
      <c r="I46" s="59">
        <v>1</v>
      </c>
      <c r="J46" s="59">
        <v>5</v>
      </c>
      <c r="K46" s="59">
        <v>1</v>
      </c>
      <c r="L46" s="59">
        <v>5</v>
      </c>
      <c r="M46" s="59">
        <v>1</v>
      </c>
    </row>
    <row r="47" spans="1:13" x14ac:dyDescent="0.2">
      <c r="A47" s="57">
        <v>45</v>
      </c>
      <c r="B47" s="59" t="s">
        <v>672</v>
      </c>
      <c r="C47" s="59">
        <v>2</v>
      </c>
      <c r="D47" s="59">
        <v>5</v>
      </c>
      <c r="E47" s="59">
        <v>5</v>
      </c>
      <c r="F47" s="59">
        <v>5</v>
      </c>
      <c r="G47" s="59">
        <v>4</v>
      </c>
      <c r="H47" s="59">
        <v>3</v>
      </c>
      <c r="I47" s="59">
        <v>1</v>
      </c>
      <c r="J47" s="59">
        <v>5</v>
      </c>
      <c r="K47" s="59">
        <v>5</v>
      </c>
      <c r="L47" s="59">
        <v>1</v>
      </c>
      <c r="M47" s="59">
        <v>5</v>
      </c>
    </row>
    <row r="48" spans="1:13" x14ac:dyDescent="0.2">
      <c r="A48" s="57">
        <v>46</v>
      </c>
      <c r="B48" s="59" t="s">
        <v>672</v>
      </c>
      <c r="C48" s="59">
        <v>5</v>
      </c>
      <c r="D48" s="59">
        <v>5</v>
      </c>
      <c r="E48" s="59">
        <v>5</v>
      </c>
      <c r="F48" s="59">
        <v>5</v>
      </c>
      <c r="G48" s="59">
        <v>3</v>
      </c>
      <c r="H48" s="59">
        <v>2</v>
      </c>
      <c r="I48" s="59">
        <v>5</v>
      </c>
      <c r="J48" s="59">
        <v>5</v>
      </c>
      <c r="K48" s="59">
        <v>1</v>
      </c>
      <c r="L48" s="59">
        <v>5</v>
      </c>
      <c r="M48" s="59">
        <v>1</v>
      </c>
    </row>
    <row r="49" spans="1:13" x14ac:dyDescent="0.2">
      <c r="A49" s="57">
        <v>47</v>
      </c>
      <c r="B49" s="59" t="s">
        <v>672</v>
      </c>
      <c r="C49" s="59">
        <v>4</v>
      </c>
      <c r="D49" s="59">
        <v>5</v>
      </c>
      <c r="E49" s="59">
        <v>1</v>
      </c>
      <c r="F49" s="59">
        <v>1</v>
      </c>
      <c r="G49" s="59">
        <v>5</v>
      </c>
      <c r="H49" s="59">
        <v>3</v>
      </c>
      <c r="I49" s="59">
        <v>3</v>
      </c>
      <c r="J49" s="59">
        <v>5</v>
      </c>
      <c r="K49" s="59">
        <v>2</v>
      </c>
      <c r="L49" s="59">
        <v>1</v>
      </c>
      <c r="M49" s="59">
        <v>1</v>
      </c>
    </row>
    <row r="50" spans="1:13" x14ac:dyDescent="0.2">
      <c r="A50" s="57">
        <v>48</v>
      </c>
      <c r="B50" s="59" t="s">
        <v>672</v>
      </c>
      <c r="C50" s="59">
        <v>2</v>
      </c>
      <c r="D50" s="59">
        <v>5</v>
      </c>
      <c r="E50" s="59">
        <v>1</v>
      </c>
      <c r="F50" s="59">
        <v>1</v>
      </c>
      <c r="G50" s="59">
        <v>1</v>
      </c>
      <c r="H50" s="59">
        <v>2</v>
      </c>
      <c r="I50" s="59">
        <v>1</v>
      </c>
      <c r="J50" s="59">
        <v>5</v>
      </c>
      <c r="K50" s="59">
        <v>2</v>
      </c>
      <c r="L50" s="59">
        <v>1</v>
      </c>
      <c r="M50" s="59">
        <v>5</v>
      </c>
    </row>
    <row r="51" spans="1:13" x14ac:dyDescent="0.2">
      <c r="A51" s="57">
        <v>49</v>
      </c>
      <c r="B51" s="59" t="s">
        <v>672</v>
      </c>
      <c r="C51" s="59">
        <v>5</v>
      </c>
      <c r="D51" s="59">
        <v>5</v>
      </c>
      <c r="E51" s="59">
        <v>1</v>
      </c>
      <c r="F51" s="59">
        <v>1</v>
      </c>
      <c r="G51" s="59">
        <v>1</v>
      </c>
      <c r="H51" s="59">
        <v>2</v>
      </c>
      <c r="I51" s="59">
        <v>4</v>
      </c>
      <c r="J51" s="59">
        <v>5</v>
      </c>
      <c r="K51" s="59">
        <v>1</v>
      </c>
      <c r="L51" s="59">
        <v>5</v>
      </c>
      <c r="M51" s="59">
        <v>1</v>
      </c>
    </row>
    <row r="52" spans="1:13" x14ac:dyDescent="0.2">
      <c r="A52" s="57">
        <v>50</v>
      </c>
      <c r="B52" s="59" t="s">
        <v>672</v>
      </c>
      <c r="C52" s="59">
        <v>1</v>
      </c>
      <c r="D52" s="59">
        <v>5</v>
      </c>
      <c r="E52" s="59">
        <v>5</v>
      </c>
      <c r="F52" s="59">
        <v>5</v>
      </c>
      <c r="G52" s="59">
        <v>2</v>
      </c>
      <c r="H52" s="59">
        <v>3</v>
      </c>
      <c r="I52" s="59">
        <v>3</v>
      </c>
      <c r="J52" s="59">
        <v>5</v>
      </c>
      <c r="K52" s="59">
        <v>1</v>
      </c>
      <c r="L52" s="59">
        <v>5</v>
      </c>
      <c r="M52" s="59">
        <v>1</v>
      </c>
    </row>
    <row r="53" spans="1:13" x14ac:dyDescent="0.2">
      <c r="A53" s="57">
        <v>51</v>
      </c>
      <c r="B53" s="59" t="s">
        <v>672</v>
      </c>
      <c r="C53" s="59">
        <v>2</v>
      </c>
      <c r="D53" s="59">
        <v>5</v>
      </c>
      <c r="E53" s="59">
        <v>1</v>
      </c>
      <c r="F53" s="59">
        <v>1</v>
      </c>
      <c r="G53" s="59">
        <v>2</v>
      </c>
      <c r="H53" s="59">
        <v>1</v>
      </c>
      <c r="I53" s="59">
        <v>3</v>
      </c>
      <c r="J53" s="59">
        <v>5</v>
      </c>
      <c r="K53" s="59">
        <v>3</v>
      </c>
      <c r="L53" s="59">
        <v>5</v>
      </c>
      <c r="M53" s="59">
        <v>1</v>
      </c>
    </row>
    <row r="54" spans="1:13" x14ac:dyDescent="0.2">
      <c r="A54" s="57">
        <v>52</v>
      </c>
      <c r="B54" s="59" t="s">
        <v>672</v>
      </c>
      <c r="C54" s="59">
        <v>5</v>
      </c>
      <c r="D54" s="59">
        <v>5</v>
      </c>
      <c r="E54" s="59">
        <v>5</v>
      </c>
      <c r="F54" s="59">
        <v>5</v>
      </c>
      <c r="G54" s="59">
        <v>5</v>
      </c>
      <c r="H54" s="59">
        <v>3</v>
      </c>
      <c r="I54" s="59">
        <v>5</v>
      </c>
      <c r="J54" s="59">
        <v>5</v>
      </c>
      <c r="K54" s="59">
        <v>5</v>
      </c>
      <c r="L54" s="59">
        <v>5</v>
      </c>
      <c r="M54" s="59">
        <v>1</v>
      </c>
    </row>
    <row r="55" spans="1:13" x14ac:dyDescent="0.2">
      <c r="A55" s="57">
        <v>53</v>
      </c>
      <c r="B55" s="59" t="s">
        <v>672</v>
      </c>
      <c r="C55" s="59">
        <v>3</v>
      </c>
      <c r="D55" s="59">
        <v>5</v>
      </c>
      <c r="E55" s="59">
        <v>5</v>
      </c>
      <c r="F55" s="59">
        <v>5</v>
      </c>
      <c r="G55" s="59">
        <v>1</v>
      </c>
      <c r="H55" s="59">
        <v>3</v>
      </c>
      <c r="I55" s="59">
        <v>3</v>
      </c>
      <c r="J55" s="59">
        <v>5</v>
      </c>
      <c r="K55" s="59">
        <v>1</v>
      </c>
      <c r="L55" s="59">
        <v>1</v>
      </c>
      <c r="M55" s="59">
        <v>1</v>
      </c>
    </row>
    <row r="56" spans="1:13" x14ac:dyDescent="0.2">
      <c r="A56" s="57">
        <v>54</v>
      </c>
      <c r="B56" s="59" t="s">
        <v>672</v>
      </c>
      <c r="C56" s="59">
        <v>2</v>
      </c>
      <c r="D56" s="59">
        <v>5</v>
      </c>
      <c r="E56" s="59">
        <v>1</v>
      </c>
      <c r="F56" s="59">
        <v>1</v>
      </c>
      <c r="G56" s="59">
        <v>4</v>
      </c>
      <c r="H56" s="59">
        <v>3</v>
      </c>
      <c r="I56" s="59">
        <v>1</v>
      </c>
      <c r="J56" s="59">
        <v>5</v>
      </c>
      <c r="K56" s="59">
        <v>2</v>
      </c>
      <c r="L56" s="59">
        <v>1</v>
      </c>
      <c r="M56" s="59">
        <v>5</v>
      </c>
    </row>
    <row r="57" spans="1:13" x14ac:dyDescent="0.2">
      <c r="A57" s="57">
        <v>55</v>
      </c>
      <c r="B57" s="59" t="s">
        <v>672</v>
      </c>
      <c r="C57" s="59">
        <v>5</v>
      </c>
      <c r="D57" s="59">
        <v>5</v>
      </c>
      <c r="E57" s="59">
        <v>5</v>
      </c>
      <c r="F57" s="59">
        <v>5</v>
      </c>
      <c r="G57" s="59">
        <v>3</v>
      </c>
      <c r="H57" s="59">
        <v>3</v>
      </c>
      <c r="I57" s="59">
        <v>2</v>
      </c>
      <c r="J57" s="59">
        <v>5</v>
      </c>
      <c r="K57" s="59">
        <v>2</v>
      </c>
      <c r="L57" s="59">
        <v>1</v>
      </c>
      <c r="M57" s="59">
        <v>5</v>
      </c>
    </row>
    <row r="58" spans="1:13" x14ac:dyDescent="0.2">
      <c r="A58" s="57">
        <v>56</v>
      </c>
      <c r="B58" s="59" t="s">
        <v>672</v>
      </c>
      <c r="C58" s="59">
        <v>5</v>
      </c>
      <c r="D58" s="59">
        <v>5</v>
      </c>
      <c r="E58" s="59">
        <v>1</v>
      </c>
      <c r="F58" s="59">
        <v>1</v>
      </c>
      <c r="G58" s="59">
        <v>4</v>
      </c>
      <c r="H58" s="59">
        <v>3</v>
      </c>
      <c r="I58" s="59">
        <v>1</v>
      </c>
      <c r="J58" s="59">
        <v>5</v>
      </c>
      <c r="K58" s="59">
        <v>2</v>
      </c>
      <c r="L58" s="59">
        <v>1</v>
      </c>
      <c r="M58" s="59">
        <v>2</v>
      </c>
    </row>
    <row r="59" spans="1:13" x14ac:dyDescent="0.2">
      <c r="A59" s="57">
        <v>57</v>
      </c>
      <c r="B59" s="59" t="s">
        <v>672</v>
      </c>
      <c r="C59" s="59">
        <v>1</v>
      </c>
      <c r="D59" s="59">
        <v>5</v>
      </c>
      <c r="E59" s="59">
        <v>1</v>
      </c>
      <c r="F59" s="59">
        <v>1</v>
      </c>
      <c r="G59" s="59">
        <v>4</v>
      </c>
      <c r="H59" s="59">
        <v>5</v>
      </c>
      <c r="I59" s="59">
        <v>5</v>
      </c>
      <c r="J59" s="59">
        <v>5</v>
      </c>
      <c r="K59" s="59">
        <v>1</v>
      </c>
      <c r="L59" s="59">
        <v>5</v>
      </c>
      <c r="M59" s="59">
        <v>5</v>
      </c>
    </row>
    <row r="60" spans="1:13" x14ac:dyDescent="0.2">
      <c r="A60" s="57">
        <v>58</v>
      </c>
      <c r="B60" s="59" t="s">
        <v>672</v>
      </c>
      <c r="C60" s="59">
        <v>5</v>
      </c>
      <c r="D60" s="59">
        <v>5</v>
      </c>
      <c r="E60" s="59">
        <v>1</v>
      </c>
      <c r="F60" s="59">
        <v>1</v>
      </c>
      <c r="G60" s="59">
        <v>4</v>
      </c>
      <c r="H60" s="59">
        <v>2</v>
      </c>
      <c r="I60" s="59">
        <v>2</v>
      </c>
      <c r="J60" s="59">
        <v>5</v>
      </c>
      <c r="K60" s="59">
        <v>1</v>
      </c>
      <c r="L60" s="59">
        <v>1</v>
      </c>
      <c r="M60" s="59">
        <v>1</v>
      </c>
    </row>
    <row r="61" spans="1:13" x14ac:dyDescent="0.2">
      <c r="A61" s="57">
        <v>59</v>
      </c>
      <c r="B61" s="59" t="s">
        <v>672</v>
      </c>
      <c r="C61" s="59">
        <v>5</v>
      </c>
      <c r="D61" s="59">
        <v>5</v>
      </c>
      <c r="E61" s="59">
        <v>5</v>
      </c>
      <c r="F61" s="59">
        <v>5</v>
      </c>
      <c r="G61" s="59">
        <v>5</v>
      </c>
      <c r="H61" s="59">
        <v>2</v>
      </c>
      <c r="I61" s="59">
        <v>2</v>
      </c>
      <c r="J61" s="59">
        <v>5</v>
      </c>
      <c r="K61" s="59">
        <v>2</v>
      </c>
      <c r="L61" s="59">
        <v>1</v>
      </c>
      <c r="M61" s="59">
        <v>1</v>
      </c>
    </row>
    <row r="62" spans="1:13" x14ac:dyDescent="0.2">
      <c r="A62" s="57">
        <v>60</v>
      </c>
      <c r="B62" s="59" t="s">
        <v>672</v>
      </c>
      <c r="C62" s="59">
        <v>5</v>
      </c>
      <c r="D62" s="59">
        <v>5</v>
      </c>
      <c r="E62" s="59">
        <v>5</v>
      </c>
      <c r="F62" s="59">
        <v>5</v>
      </c>
      <c r="G62" s="59">
        <v>5</v>
      </c>
      <c r="H62" s="59">
        <v>3</v>
      </c>
      <c r="I62" s="59">
        <v>4</v>
      </c>
      <c r="J62" s="59">
        <v>5</v>
      </c>
      <c r="K62" s="59">
        <v>2</v>
      </c>
      <c r="L62" s="59">
        <v>5</v>
      </c>
      <c r="M62" s="59">
        <v>5</v>
      </c>
    </row>
    <row r="63" spans="1:13" x14ac:dyDescent="0.2">
      <c r="A63" s="57">
        <v>61</v>
      </c>
      <c r="B63" s="59" t="s">
        <v>672</v>
      </c>
      <c r="C63" s="59">
        <v>1</v>
      </c>
      <c r="D63" s="59">
        <v>2</v>
      </c>
      <c r="E63" s="59">
        <v>5</v>
      </c>
      <c r="F63" s="59">
        <v>5</v>
      </c>
      <c r="G63" s="59">
        <v>2</v>
      </c>
      <c r="H63" s="59">
        <v>4</v>
      </c>
      <c r="I63" s="59">
        <v>1</v>
      </c>
      <c r="J63" s="59">
        <v>4</v>
      </c>
      <c r="K63" s="59">
        <v>5</v>
      </c>
      <c r="L63" s="59">
        <v>5</v>
      </c>
      <c r="M63" s="59">
        <v>5</v>
      </c>
    </row>
    <row r="64" spans="1:13" x14ac:dyDescent="0.2">
      <c r="A64" s="57">
        <v>62</v>
      </c>
      <c r="B64" s="59" t="s">
        <v>672</v>
      </c>
      <c r="C64" s="59">
        <v>5</v>
      </c>
      <c r="D64" s="59">
        <v>5</v>
      </c>
      <c r="E64" s="59">
        <v>5</v>
      </c>
      <c r="F64" s="59">
        <v>5</v>
      </c>
      <c r="G64" s="59">
        <v>2</v>
      </c>
      <c r="H64" s="59">
        <v>5</v>
      </c>
      <c r="I64" s="59">
        <v>1</v>
      </c>
      <c r="J64" s="59">
        <v>2</v>
      </c>
      <c r="K64" s="59">
        <v>5</v>
      </c>
      <c r="L64" s="59">
        <v>5</v>
      </c>
      <c r="M64" s="59">
        <v>5</v>
      </c>
    </row>
    <row r="65" spans="1:13" x14ac:dyDescent="0.2">
      <c r="A65" s="57">
        <v>63</v>
      </c>
      <c r="B65" s="59" t="s">
        <v>672</v>
      </c>
      <c r="C65" s="59">
        <v>4</v>
      </c>
      <c r="D65" s="59">
        <v>2</v>
      </c>
      <c r="E65" s="59">
        <v>5</v>
      </c>
      <c r="F65" s="59">
        <v>5</v>
      </c>
      <c r="G65" s="59">
        <v>5</v>
      </c>
      <c r="H65" s="59">
        <v>5</v>
      </c>
      <c r="I65" s="59">
        <v>4</v>
      </c>
      <c r="J65" s="59">
        <v>5</v>
      </c>
      <c r="K65" s="59">
        <v>1</v>
      </c>
      <c r="L65" s="59">
        <v>2</v>
      </c>
      <c r="M65" s="59">
        <v>5</v>
      </c>
    </row>
    <row r="66" spans="1:13" x14ac:dyDescent="0.2">
      <c r="A66" s="57">
        <v>64</v>
      </c>
      <c r="B66" s="59" t="s">
        <v>672</v>
      </c>
      <c r="C66" s="59">
        <v>5</v>
      </c>
      <c r="D66" s="59">
        <v>4</v>
      </c>
      <c r="E66" s="59">
        <v>2</v>
      </c>
      <c r="F66" s="59">
        <v>2</v>
      </c>
      <c r="G66" s="59">
        <v>5</v>
      </c>
      <c r="H66" s="59">
        <v>1</v>
      </c>
      <c r="I66" s="59">
        <v>4</v>
      </c>
      <c r="J66" s="59">
        <v>1</v>
      </c>
      <c r="K66" s="59">
        <v>2</v>
      </c>
      <c r="L66" s="59">
        <v>1</v>
      </c>
      <c r="M66" s="59">
        <v>2</v>
      </c>
    </row>
    <row r="67" spans="1:13" x14ac:dyDescent="0.2">
      <c r="A67" s="57">
        <v>65</v>
      </c>
      <c r="B67" s="59" t="s">
        <v>672</v>
      </c>
      <c r="C67" s="59">
        <v>1</v>
      </c>
      <c r="D67" s="59">
        <v>2</v>
      </c>
      <c r="E67" s="59">
        <v>3</v>
      </c>
      <c r="F67" s="59">
        <v>3</v>
      </c>
      <c r="G67" s="59">
        <v>5</v>
      </c>
      <c r="H67" s="59">
        <v>1</v>
      </c>
      <c r="I67" s="59">
        <v>1</v>
      </c>
      <c r="J67" s="59">
        <v>1</v>
      </c>
      <c r="K67" s="59">
        <v>1</v>
      </c>
      <c r="L67" s="59">
        <v>1</v>
      </c>
      <c r="M67" s="59">
        <v>3</v>
      </c>
    </row>
    <row r="68" spans="1:13" x14ac:dyDescent="0.2">
      <c r="A68" s="57">
        <v>66</v>
      </c>
      <c r="B68" s="59" t="s">
        <v>672</v>
      </c>
      <c r="C68" s="59">
        <v>5</v>
      </c>
      <c r="D68" s="59">
        <v>2</v>
      </c>
      <c r="E68" s="59">
        <v>5</v>
      </c>
      <c r="F68" s="59">
        <v>5</v>
      </c>
      <c r="G68" s="59">
        <v>5</v>
      </c>
      <c r="H68" s="59">
        <v>5</v>
      </c>
      <c r="I68" s="59">
        <v>1</v>
      </c>
      <c r="J68" s="59">
        <v>5</v>
      </c>
      <c r="K68" s="59">
        <v>5</v>
      </c>
      <c r="L68" s="59">
        <v>5</v>
      </c>
      <c r="M68" s="59">
        <v>2</v>
      </c>
    </row>
    <row r="69" spans="1:13" x14ac:dyDescent="0.2">
      <c r="A69" s="57">
        <v>67</v>
      </c>
      <c r="B69" s="59" t="s">
        <v>672</v>
      </c>
      <c r="C69" s="59">
        <v>1</v>
      </c>
      <c r="D69" s="59">
        <v>1</v>
      </c>
      <c r="E69" s="59">
        <v>3</v>
      </c>
      <c r="F69" s="59">
        <v>3</v>
      </c>
      <c r="G69" s="59">
        <v>5</v>
      </c>
      <c r="H69" s="59">
        <v>5</v>
      </c>
      <c r="I69" s="59">
        <v>1</v>
      </c>
      <c r="J69" s="59">
        <v>5</v>
      </c>
      <c r="K69" s="59">
        <v>3</v>
      </c>
      <c r="L69" s="59">
        <v>5</v>
      </c>
      <c r="M69" s="59">
        <v>1</v>
      </c>
    </row>
    <row r="70" spans="1:13" x14ac:dyDescent="0.2">
      <c r="A70" s="57">
        <v>68</v>
      </c>
      <c r="B70" s="59" t="s">
        <v>672</v>
      </c>
      <c r="C70" s="59">
        <v>1</v>
      </c>
      <c r="D70" s="59">
        <v>2</v>
      </c>
      <c r="E70" s="59">
        <v>3</v>
      </c>
      <c r="F70" s="59">
        <v>3</v>
      </c>
      <c r="G70" s="59">
        <v>5</v>
      </c>
      <c r="H70" s="59">
        <v>5</v>
      </c>
      <c r="I70" s="59">
        <v>5</v>
      </c>
      <c r="J70" s="59">
        <v>5</v>
      </c>
      <c r="K70" s="59">
        <v>5</v>
      </c>
      <c r="L70" s="59">
        <v>5</v>
      </c>
      <c r="M70" s="59">
        <v>5</v>
      </c>
    </row>
    <row r="71" spans="1:13" x14ac:dyDescent="0.2">
      <c r="A71" s="57">
        <v>69</v>
      </c>
      <c r="B71" s="59" t="s">
        <v>672</v>
      </c>
      <c r="C71" s="59">
        <v>1</v>
      </c>
      <c r="D71" s="59">
        <v>2</v>
      </c>
      <c r="E71" s="59">
        <v>3</v>
      </c>
      <c r="F71" s="59">
        <v>3</v>
      </c>
      <c r="G71" s="59">
        <v>5</v>
      </c>
      <c r="H71" s="59">
        <v>5</v>
      </c>
      <c r="I71" s="59">
        <v>5</v>
      </c>
      <c r="J71" s="59">
        <v>5</v>
      </c>
      <c r="K71" s="59">
        <v>5</v>
      </c>
      <c r="L71" s="59">
        <v>5</v>
      </c>
      <c r="M71" s="59">
        <v>3</v>
      </c>
    </row>
    <row r="72" spans="1:13" x14ac:dyDescent="0.2">
      <c r="A72" s="57">
        <v>70</v>
      </c>
      <c r="B72" s="59" t="s">
        <v>672</v>
      </c>
      <c r="C72" s="59">
        <v>5</v>
      </c>
      <c r="D72" s="59">
        <v>2</v>
      </c>
      <c r="E72" s="59">
        <v>3</v>
      </c>
      <c r="F72" s="59">
        <v>3</v>
      </c>
      <c r="G72" s="59">
        <v>5</v>
      </c>
      <c r="H72" s="59">
        <v>2</v>
      </c>
      <c r="I72" s="59">
        <v>5</v>
      </c>
      <c r="J72" s="59">
        <v>5</v>
      </c>
      <c r="K72" s="59">
        <v>1</v>
      </c>
      <c r="L72" s="59">
        <v>4</v>
      </c>
      <c r="M72" s="59">
        <v>5</v>
      </c>
    </row>
    <row r="73" spans="1:13" x14ac:dyDescent="0.2">
      <c r="A73" s="57">
        <v>71</v>
      </c>
      <c r="B73" s="59" t="s">
        <v>672</v>
      </c>
      <c r="C73" s="59">
        <v>1</v>
      </c>
      <c r="D73" s="59">
        <v>4</v>
      </c>
      <c r="E73" s="59">
        <v>5</v>
      </c>
      <c r="F73" s="59">
        <v>5</v>
      </c>
      <c r="G73" s="59">
        <v>5</v>
      </c>
      <c r="H73" s="59">
        <v>2</v>
      </c>
      <c r="I73" s="59">
        <v>5</v>
      </c>
      <c r="J73" s="59">
        <v>5</v>
      </c>
      <c r="K73" s="59">
        <v>5</v>
      </c>
      <c r="L73" s="59">
        <v>5</v>
      </c>
      <c r="M73" s="59">
        <v>5</v>
      </c>
    </row>
    <row r="74" spans="1:13" x14ac:dyDescent="0.2">
      <c r="A74" s="57">
        <v>72</v>
      </c>
      <c r="B74" s="59" t="s">
        <v>672</v>
      </c>
      <c r="C74" s="59">
        <v>1</v>
      </c>
      <c r="D74" s="59">
        <v>2</v>
      </c>
      <c r="E74" s="59">
        <v>5</v>
      </c>
      <c r="F74" s="59">
        <v>5</v>
      </c>
      <c r="G74" s="59">
        <v>5</v>
      </c>
      <c r="H74" s="59">
        <v>5</v>
      </c>
      <c r="I74" s="59">
        <v>5</v>
      </c>
      <c r="J74" s="59">
        <v>5</v>
      </c>
      <c r="K74" s="59">
        <v>4</v>
      </c>
      <c r="L74" s="59">
        <v>5</v>
      </c>
      <c r="M74" s="59">
        <v>1</v>
      </c>
    </row>
    <row r="75" spans="1:13" x14ac:dyDescent="0.2">
      <c r="A75" s="57">
        <v>73</v>
      </c>
      <c r="B75" s="59" t="s">
        <v>672</v>
      </c>
      <c r="C75" s="59">
        <v>1</v>
      </c>
      <c r="D75" s="59">
        <v>5</v>
      </c>
      <c r="E75" s="59">
        <v>3</v>
      </c>
      <c r="F75" s="59">
        <v>3</v>
      </c>
      <c r="G75" s="59">
        <v>5</v>
      </c>
      <c r="H75" s="59">
        <v>5</v>
      </c>
      <c r="I75" s="59">
        <v>5</v>
      </c>
      <c r="J75" s="59">
        <v>5</v>
      </c>
      <c r="K75" s="59">
        <v>5</v>
      </c>
      <c r="L75" s="59">
        <v>3</v>
      </c>
      <c r="M75" s="59">
        <v>4</v>
      </c>
    </row>
    <row r="76" spans="1:13" x14ac:dyDescent="0.2">
      <c r="A76" s="57">
        <v>74</v>
      </c>
      <c r="B76" s="59" t="s">
        <v>672</v>
      </c>
      <c r="C76" s="59">
        <v>1</v>
      </c>
      <c r="D76" s="59">
        <v>4</v>
      </c>
      <c r="E76" s="59">
        <v>5</v>
      </c>
      <c r="F76" s="59">
        <v>5</v>
      </c>
      <c r="G76" s="59">
        <v>5</v>
      </c>
      <c r="H76" s="59">
        <v>2</v>
      </c>
      <c r="I76" s="59">
        <v>1</v>
      </c>
      <c r="J76" s="59">
        <v>5</v>
      </c>
      <c r="K76" s="59">
        <v>4</v>
      </c>
      <c r="L76" s="59">
        <v>1</v>
      </c>
      <c r="M76" s="59">
        <v>5</v>
      </c>
    </row>
    <row r="77" spans="1:13" x14ac:dyDescent="0.2">
      <c r="A77" s="57">
        <v>75</v>
      </c>
      <c r="B77" s="59" t="s">
        <v>672</v>
      </c>
      <c r="C77" s="59">
        <v>1</v>
      </c>
      <c r="D77" s="59">
        <v>3</v>
      </c>
      <c r="E77" s="59">
        <v>5</v>
      </c>
      <c r="F77" s="59">
        <v>5</v>
      </c>
      <c r="G77" s="59">
        <v>5</v>
      </c>
      <c r="H77" s="59">
        <v>5</v>
      </c>
      <c r="I77" s="59">
        <v>1</v>
      </c>
      <c r="J77" s="59">
        <v>5</v>
      </c>
      <c r="K77" s="59">
        <v>5</v>
      </c>
      <c r="L77" s="59">
        <v>3</v>
      </c>
      <c r="M77" s="59">
        <v>3</v>
      </c>
    </row>
    <row r="78" spans="1:13" x14ac:dyDescent="0.2">
      <c r="A78" s="57">
        <v>76</v>
      </c>
      <c r="B78" s="59" t="s">
        <v>672</v>
      </c>
      <c r="C78" s="59">
        <v>1</v>
      </c>
      <c r="D78" s="59">
        <v>4</v>
      </c>
      <c r="E78" s="59">
        <v>3</v>
      </c>
      <c r="F78" s="59">
        <v>3</v>
      </c>
      <c r="G78" s="59">
        <v>5</v>
      </c>
      <c r="H78" s="59">
        <v>5</v>
      </c>
      <c r="I78" s="59">
        <v>1</v>
      </c>
      <c r="J78" s="59">
        <v>1</v>
      </c>
      <c r="K78" s="59">
        <v>5</v>
      </c>
      <c r="L78" s="59">
        <v>4</v>
      </c>
      <c r="M78" s="59">
        <v>5</v>
      </c>
    </row>
    <row r="79" spans="1:13" x14ac:dyDescent="0.2">
      <c r="A79" s="57">
        <v>77</v>
      </c>
      <c r="B79" s="59" t="s">
        <v>672</v>
      </c>
      <c r="C79" s="59">
        <v>5</v>
      </c>
      <c r="D79" s="59">
        <v>3</v>
      </c>
      <c r="E79" s="59">
        <v>3</v>
      </c>
      <c r="F79" s="59">
        <v>3</v>
      </c>
      <c r="G79" s="59">
        <v>3</v>
      </c>
      <c r="H79" s="59">
        <v>3</v>
      </c>
      <c r="I79" s="59">
        <v>1</v>
      </c>
      <c r="J79" s="59">
        <v>1</v>
      </c>
      <c r="K79" s="59">
        <v>1</v>
      </c>
      <c r="L79" s="59">
        <v>1</v>
      </c>
      <c r="M79" s="59">
        <v>1</v>
      </c>
    </row>
    <row r="80" spans="1:13" x14ac:dyDescent="0.2">
      <c r="A80" s="57">
        <v>78</v>
      </c>
      <c r="B80" s="59" t="s">
        <v>672</v>
      </c>
      <c r="C80" s="59">
        <v>5</v>
      </c>
      <c r="D80" s="59">
        <v>4</v>
      </c>
      <c r="E80" s="59">
        <v>3</v>
      </c>
      <c r="F80" s="59">
        <v>3</v>
      </c>
      <c r="G80" s="59">
        <v>5</v>
      </c>
      <c r="H80" s="59">
        <v>5</v>
      </c>
      <c r="I80" s="59">
        <v>1</v>
      </c>
      <c r="J80" s="59">
        <v>5</v>
      </c>
      <c r="K80" s="59">
        <v>5</v>
      </c>
      <c r="L80" s="59">
        <v>4</v>
      </c>
      <c r="M80" s="59">
        <v>5</v>
      </c>
    </row>
    <row r="81" spans="1:13" x14ac:dyDescent="0.2">
      <c r="A81" s="57">
        <v>79</v>
      </c>
      <c r="B81" s="59" t="s">
        <v>672</v>
      </c>
      <c r="C81" s="59">
        <v>5</v>
      </c>
      <c r="D81" s="59">
        <v>4</v>
      </c>
      <c r="E81" s="59">
        <v>3</v>
      </c>
      <c r="F81" s="59">
        <v>3</v>
      </c>
      <c r="G81" s="59">
        <v>5</v>
      </c>
      <c r="H81" s="59">
        <v>5</v>
      </c>
      <c r="I81" s="59">
        <v>5</v>
      </c>
      <c r="J81" s="59">
        <v>5</v>
      </c>
      <c r="K81" s="59">
        <v>5</v>
      </c>
      <c r="L81" s="59">
        <v>5</v>
      </c>
      <c r="M81" s="59">
        <v>5</v>
      </c>
    </row>
    <row r="82" spans="1:13" x14ac:dyDescent="0.2">
      <c r="A82" s="57">
        <v>80</v>
      </c>
      <c r="B82" s="59" t="s">
        <v>672</v>
      </c>
      <c r="C82" s="59">
        <v>5</v>
      </c>
      <c r="D82" s="59">
        <v>2</v>
      </c>
      <c r="E82" s="59">
        <v>3</v>
      </c>
      <c r="F82" s="59">
        <v>3</v>
      </c>
      <c r="G82" s="59">
        <v>5</v>
      </c>
      <c r="H82" s="59">
        <v>3</v>
      </c>
      <c r="I82" s="59">
        <v>5</v>
      </c>
      <c r="J82" s="59">
        <v>3</v>
      </c>
      <c r="K82" s="59">
        <v>4</v>
      </c>
      <c r="L82" s="59">
        <v>2</v>
      </c>
      <c r="M82" s="59">
        <v>3</v>
      </c>
    </row>
    <row r="83" spans="1:13" x14ac:dyDescent="0.2">
      <c r="A83" s="57">
        <v>81</v>
      </c>
      <c r="B83" s="59" t="s">
        <v>673</v>
      </c>
      <c r="C83" s="59">
        <v>4</v>
      </c>
      <c r="D83" s="59">
        <v>5</v>
      </c>
      <c r="E83" s="59">
        <v>5</v>
      </c>
      <c r="F83" s="59">
        <v>5</v>
      </c>
      <c r="G83" s="59">
        <v>2</v>
      </c>
      <c r="H83" s="59">
        <v>2</v>
      </c>
      <c r="I83" s="59">
        <v>1</v>
      </c>
      <c r="J83" s="59">
        <v>5</v>
      </c>
      <c r="K83" s="59">
        <v>1</v>
      </c>
      <c r="L83" s="59">
        <v>5</v>
      </c>
      <c r="M83" s="59">
        <v>2</v>
      </c>
    </row>
    <row r="84" spans="1:13" x14ac:dyDescent="0.2">
      <c r="A84" s="57">
        <v>82</v>
      </c>
      <c r="B84" s="59" t="s">
        <v>673</v>
      </c>
      <c r="C84" s="59">
        <v>5</v>
      </c>
      <c r="D84" s="59">
        <v>5</v>
      </c>
      <c r="E84" s="59">
        <v>5</v>
      </c>
      <c r="F84" s="59">
        <v>5</v>
      </c>
      <c r="G84" s="59">
        <v>5</v>
      </c>
      <c r="H84" s="59">
        <v>4</v>
      </c>
      <c r="I84" s="59">
        <v>5</v>
      </c>
      <c r="J84" s="59">
        <v>5</v>
      </c>
      <c r="K84" s="59">
        <v>5</v>
      </c>
      <c r="L84" s="59">
        <v>5</v>
      </c>
      <c r="M84" s="59">
        <v>2</v>
      </c>
    </row>
    <row r="85" spans="1:13" x14ac:dyDescent="0.2">
      <c r="A85" s="57">
        <v>83</v>
      </c>
      <c r="B85" s="59" t="s">
        <v>673</v>
      </c>
      <c r="C85" s="59">
        <v>5</v>
      </c>
      <c r="D85" s="59">
        <v>5</v>
      </c>
      <c r="E85" s="59">
        <v>1</v>
      </c>
      <c r="F85" s="59">
        <v>1</v>
      </c>
      <c r="G85" s="59">
        <v>1</v>
      </c>
      <c r="H85" s="59">
        <v>3</v>
      </c>
      <c r="I85" s="59">
        <v>1</v>
      </c>
      <c r="J85" s="59">
        <v>5</v>
      </c>
      <c r="K85" s="59">
        <v>1</v>
      </c>
      <c r="L85" s="59">
        <v>1</v>
      </c>
      <c r="M85" s="59">
        <v>1</v>
      </c>
    </row>
    <row r="86" spans="1:13" x14ac:dyDescent="0.2">
      <c r="A86" s="57">
        <v>84</v>
      </c>
      <c r="B86" s="59" t="s">
        <v>673</v>
      </c>
      <c r="C86" s="59">
        <v>2</v>
      </c>
      <c r="D86" s="59">
        <v>5</v>
      </c>
      <c r="E86" s="59">
        <v>5</v>
      </c>
      <c r="F86" s="59">
        <v>5</v>
      </c>
      <c r="G86" s="59">
        <v>4</v>
      </c>
      <c r="H86" s="59">
        <v>3</v>
      </c>
      <c r="I86" s="59">
        <v>2</v>
      </c>
      <c r="J86" s="59">
        <v>5</v>
      </c>
      <c r="K86" s="59">
        <v>1</v>
      </c>
      <c r="L86" s="59">
        <v>5</v>
      </c>
      <c r="M86" s="59">
        <v>1</v>
      </c>
    </row>
    <row r="87" spans="1:13" x14ac:dyDescent="0.2">
      <c r="A87" s="57">
        <v>85</v>
      </c>
      <c r="B87" s="59" t="s">
        <v>673</v>
      </c>
      <c r="C87" s="59">
        <v>5</v>
      </c>
      <c r="D87" s="59">
        <v>5</v>
      </c>
      <c r="E87" s="59">
        <v>1</v>
      </c>
      <c r="F87" s="59">
        <v>1</v>
      </c>
      <c r="G87" s="59">
        <v>3</v>
      </c>
      <c r="H87" s="59">
        <v>4</v>
      </c>
      <c r="I87" s="59">
        <v>3</v>
      </c>
      <c r="J87" s="59">
        <v>5</v>
      </c>
      <c r="K87" s="59">
        <v>1</v>
      </c>
      <c r="L87" s="59">
        <v>1</v>
      </c>
      <c r="M87" s="59">
        <v>5</v>
      </c>
    </row>
    <row r="88" spans="1:13" x14ac:dyDescent="0.2">
      <c r="A88" s="57">
        <v>86</v>
      </c>
      <c r="B88" s="59" t="s">
        <v>673</v>
      </c>
      <c r="C88" s="59">
        <v>5</v>
      </c>
      <c r="D88" s="59">
        <v>5</v>
      </c>
      <c r="E88" s="59">
        <v>1</v>
      </c>
      <c r="F88" s="59">
        <v>1</v>
      </c>
      <c r="G88" s="59">
        <v>3</v>
      </c>
      <c r="H88" s="59">
        <v>2</v>
      </c>
      <c r="I88" s="59">
        <v>3</v>
      </c>
      <c r="J88" s="59">
        <v>5</v>
      </c>
      <c r="K88" s="59">
        <v>5</v>
      </c>
      <c r="L88" s="59">
        <v>5</v>
      </c>
      <c r="M88" s="59">
        <v>5</v>
      </c>
    </row>
    <row r="89" spans="1:13" x14ac:dyDescent="0.2">
      <c r="A89" s="57">
        <v>87</v>
      </c>
      <c r="B89" s="59" t="s">
        <v>673</v>
      </c>
      <c r="C89" s="59">
        <v>5</v>
      </c>
      <c r="D89" s="59">
        <v>5</v>
      </c>
      <c r="E89" s="59">
        <v>5</v>
      </c>
      <c r="F89" s="59">
        <v>5</v>
      </c>
      <c r="G89" s="59">
        <v>1</v>
      </c>
      <c r="H89" s="59">
        <v>3</v>
      </c>
      <c r="I89" s="59">
        <v>1</v>
      </c>
      <c r="J89" s="59">
        <v>5</v>
      </c>
      <c r="K89" s="59">
        <v>2</v>
      </c>
      <c r="L89" s="59">
        <v>1</v>
      </c>
      <c r="M89" s="59">
        <v>1</v>
      </c>
    </row>
    <row r="90" spans="1:13" x14ac:dyDescent="0.2">
      <c r="A90" s="57">
        <v>88</v>
      </c>
      <c r="B90" s="59" t="s">
        <v>673</v>
      </c>
      <c r="C90" s="59">
        <v>2</v>
      </c>
      <c r="D90" s="59">
        <v>1</v>
      </c>
      <c r="E90" s="59">
        <v>5</v>
      </c>
      <c r="F90" s="59">
        <v>5</v>
      </c>
      <c r="G90" s="59">
        <v>1</v>
      </c>
      <c r="H90" s="59">
        <v>2</v>
      </c>
      <c r="I90" s="59">
        <v>1</v>
      </c>
      <c r="J90" s="59">
        <v>5</v>
      </c>
      <c r="K90" s="59">
        <v>2</v>
      </c>
      <c r="L90" s="59">
        <v>5</v>
      </c>
      <c r="M90" s="59">
        <v>3</v>
      </c>
    </row>
    <row r="91" spans="1:13" x14ac:dyDescent="0.2">
      <c r="A91" s="57">
        <v>89</v>
      </c>
      <c r="B91" s="59" t="s">
        <v>673</v>
      </c>
      <c r="C91" s="59">
        <v>1</v>
      </c>
      <c r="D91" s="59">
        <v>5</v>
      </c>
      <c r="E91" s="59">
        <v>1</v>
      </c>
      <c r="F91" s="59">
        <v>1</v>
      </c>
      <c r="G91" s="59">
        <v>5</v>
      </c>
      <c r="H91" s="59">
        <v>3</v>
      </c>
      <c r="I91" s="59">
        <v>3</v>
      </c>
      <c r="J91" s="59">
        <v>5</v>
      </c>
      <c r="K91" s="59">
        <v>1</v>
      </c>
      <c r="L91" s="59">
        <v>5</v>
      </c>
      <c r="M91" s="59">
        <v>1</v>
      </c>
    </row>
    <row r="92" spans="1:13" x14ac:dyDescent="0.2">
      <c r="A92" s="57">
        <v>90</v>
      </c>
      <c r="B92" s="59" t="s">
        <v>673</v>
      </c>
      <c r="C92" s="59">
        <v>5</v>
      </c>
      <c r="D92" s="59">
        <v>5</v>
      </c>
      <c r="E92" s="59">
        <v>5</v>
      </c>
      <c r="F92" s="59">
        <v>5</v>
      </c>
      <c r="G92" s="59">
        <v>2</v>
      </c>
      <c r="H92" s="59">
        <v>3</v>
      </c>
      <c r="I92" s="59">
        <v>5</v>
      </c>
      <c r="J92" s="59">
        <v>5</v>
      </c>
      <c r="K92" s="59">
        <v>2</v>
      </c>
      <c r="L92" s="59">
        <v>1</v>
      </c>
      <c r="M92" s="59">
        <v>5</v>
      </c>
    </row>
    <row r="93" spans="1:13" x14ac:dyDescent="0.2">
      <c r="A93" s="57">
        <v>91</v>
      </c>
      <c r="B93" s="59" t="s">
        <v>673</v>
      </c>
      <c r="C93" s="59">
        <v>1</v>
      </c>
      <c r="D93" s="59">
        <v>5</v>
      </c>
      <c r="E93" s="59">
        <v>5</v>
      </c>
      <c r="F93" s="59">
        <v>5</v>
      </c>
      <c r="G93" s="59">
        <v>1</v>
      </c>
      <c r="H93" s="59">
        <v>2</v>
      </c>
      <c r="I93" s="59">
        <v>1</v>
      </c>
      <c r="J93" s="59">
        <v>5</v>
      </c>
      <c r="K93" s="59">
        <v>2</v>
      </c>
      <c r="L93" s="59">
        <v>1</v>
      </c>
      <c r="M93" s="59">
        <v>5</v>
      </c>
    </row>
    <row r="94" spans="1:13" x14ac:dyDescent="0.2">
      <c r="A94" s="57">
        <v>92</v>
      </c>
      <c r="B94" s="59" t="s">
        <v>673</v>
      </c>
      <c r="C94" s="59">
        <v>5</v>
      </c>
      <c r="D94" s="59">
        <v>5</v>
      </c>
      <c r="E94" s="59">
        <v>5</v>
      </c>
      <c r="F94" s="59">
        <v>5</v>
      </c>
      <c r="G94" s="59">
        <v>4</v>
      </c>
      <c r="H94" s="59">
        <v>3</v>
      </c>
      <c r="I94" s="59">
        <v>3</v>
      </c>
      <c r="J94" s="59">
        <v>5</v>
      </c>
      <c r="K94" s="59">
        <v>2</v>
      </c>
      <c r="L94" s="59">
        <v>1</v>
      </c>
      <c r="M94" s="59">
        <v>2</v>
      </c>
    </row>
    <row r="95" spans="1:13" x14ac:dyDescent="0.2">
      <c r="A95" s="57">
        <v>93</v>
      </c>
      <c r="B95" s="59" t="s">
        <v>673</v>
      </c>
      <c r="C95" s="59">
        <v>3</v>
      </c>
      <c r="D95" s="59">
        <v>5</v>
      </c>
      <c r="E95" s="59">
        <v>5</v>
      </c>
      <c r="F95" s="59">
        <v>5</v>
      </c>
      <c r="G95" s="59">
        <v>1</v>
      </c>
      <c r="H95" s="59">
        <v>3</v>
      </c>
      <c r="I95" s="59">
        <v>1</v>
      </c>
      <c r="J95" s="59">
        <v>5</v>
      </c>
      <c r="K95" s="59">
        <v>2</v>
      </c>
      <c r="L95" s="59">
        <v>1</v>
      </c>
      <c r="M95" s="59">
        <v>3</v>
      </c>
    </row>
    <row r="96" spans="1:13" x14ac:dyDescent="0.2">
      <c r="A96" s="57">
        <v>94</v>
      </c>
      <c r="B96" s="59" t="s">
        <v>673</v>
      </c>
      <c r="C96" s="59">
        <v>4</v>
      </c>
      <c r="D96" s="59">
        <v>5</v>
      </c>
      <c r="E96" s="59">
        <v>1</v>
      </c>
      <c r="F96" s="59">
        <v>1</v>
      </c>
      <c r="G96" s="59">
        <v>1</v>
      </c>
      <c r="H96" s="59">
        <v>2</v>
      </c>
      <c r="I96" s="59">
        <v>1</v>
      </c>
      <c r="J96" s="59">
        <v>5</v>
      </c>
      <c r="K96" s="59">
        <v>2</v>
      </c>
      <c r="L96" s="59">
        <v>5</v>
      </c>
      <c r="M96" s="59">
        <v>1</v>
      </c>
    </row>
    <row r="97" spans="1:13" x14ac:dyDescent="0.2">
      <c r="A97" s="57">
        <v>95</v>
      </c>
      <c r="B97" s="59" t="s">
        <v>673</v>
      </c>
      <c r="C97" s="59">
        <v>5</v>
      </c>
      <c r="D97" s="59">
        <v>5</v>
      </c>
      <c r="E97" s="59">
        <v>1</v>
      </c>
      <c r="F97" s="59">
        <v>1</v>
      </c>
      <c r="G97" s="59">
        <v>5</v>
      </c>
      <c r="H97" s="59">
        <v>1</v>
      </c>
      <c r="I97" s="59">
        <v>1</v>
      </c>
      <c r="J97" s="59">
        <v>5</v>
      </c>
      <c r="K97" s="59">
        <v>2</v>
      </c>
      <c r="L97" s="59">
        <v>1</v>
      </c>
      <c r="M97" s="59">
        <v>5</v>
      </c>
    </row>
    <row r="98" spans="1:13" x14ac:dyDescent="0.2">
      <c r="A98" s="57">
        <v>96</v>
      </c>
      <c r="B98" s="59" t="s">
        <v>673</v>
      </c>
      <c r="C98" s="59">
        <v>5</v>
      </c>
      <c r="D98" s="59">
        <v>1</v>
      </c>
      <c r="E98" s="59">
        <v>5</v>
      </c>
      <c r="F98" s="59">
        <v>5</v>
      </c>
      <c r="G98" s="59">
        <v>1</v>
      </c>
      <c r="H98" s="59">
        <v>3</v>
      </c>
      <c r="I98" s="59">
        <v>4</v>
      </c>
      <c r="J98" s="59">
        <v>5</v>
      </c>
      <c r="K98" s="59">
        <v>2</v>
      </c>
      <c r="L98" s="59">
        <v>1</v>
      </c>
      <c r="M98" s="59">
        <v>5</v>
      </c>
    </row>
    <row r="99" spans="1:13" x14ac:dyDescent="0.2">
      <c r="A99" s="57">
        <v>97</v>
      </c>
      <c r="B99" s="59" t="s">
        <v>673</v>
      </c>
      <c r="C99" s="59">
        <v>4</v>
      </c>
      <c r="D99" s="59">
        <v>5</v>
      </c>
      <c r="E99" s="59">
        <v>1</v>
      </c>
      <c r="F99" s="59">
        <v>1</v>
      </c>
      <c r="G99" s="59">
        <v>5</v>
      </c>
      <c r="H99" s="59">
        <v>3</v>
      </c>
      <c r="I99" s="59">
        <v>3</v>
      </c>
      <c r="J99" s="59">
        <v>5</v>
      </c>
      <c r="K99" s="59">
        <v>4</v>
      </c>
      <c r="L99" s="59">
        <v>5</v>
      </c>
      <c r="M99" s="59">
        <v>1</v>
      </c>
    </row>
    <row r="100" spans="1:13" x14ac:dyDescent="0.2">
      <c r="A100" s="57">
        <v>98</v>
      </c>
      <c r="B100" s="59" t="s">
        <v>673</v>
      </c>
      <c r="C100" s="59">
        <v>5</v>
      </c>
      <c r="D100" s="59">
        <v>5</v>
      </c>
      <c r="E100" s="59">
        <v>1</v>
      </c>
      <c r="F100" s="59">
        <v>1</v>
      </c>
      <c r="G100" s="59">
        <v>3</v>
      </c>
      <c r="H100" s="59">
        <v>2</v>
      </c>
      <c r="I100" s="59">
        <v>3</v>
      </c>
      <c r="J100" s="59">
        <v>5</v>
      </c>
      <c r="K100" s="59">
        <v>4</v>
      </c>
      <c r="L100" s="59">
        <v>1</v>
      </c>
      <c r="M100" s="59">
        <v>1</v>
      </c>
    </row>
    <row r="101" spans="1:13" x14ac:dyDescent="0.2">
      <c r="A101" s="57">
        <v>99</v>
      </c>
      <c r="B101" s="59" t="s">
        <v>673</v>
      </c>
      <c r="C101" s="59">
        <v>2</v>
      </c>
      <c r="D101" s="59">
        <v>5</v>
      </c>
      <c r="E101" s="59">
        <v>1</v>
      </c>
      <c r="F101" s="59">
        <v>1</v>
      </c>
      <c r="G101" s="59">
        <v>3</v>
      </c>
      <c r="H101" s="59">
        <v>3</v>
      </c>
      <c r="I101" s="59">
        <v>1</v>
      </c>
      <c r="J101" s="59">
        <v>5</v>
      </c>
      <c r="K101" s="59">
        <v>2</v>
      </c>
      <c r="L101" s="59">
        <v>1</v>
      </c>
      <c r="M101" s="59">
        <v>1</v>
      </c>
    </row>
    <row r="102" spans="1:13" x14ac:dyDescent="0.2">
      <c r="A102" s="57">
        <v>100</v>
      </c>
      <c r="B102" s="59" t="s">
        <v>673</v>
      </c>
      <c r="C102" s="59">
        <v>2</v>
      </c>
      <c r="D102" s="59">
        <v>5</v>
      </c>
      <c r="E102" s="59">
        <v>1</v>
      </c>
      <c r="F102" s="59">
        <v>1</v>
      </c>
      <c r="G102" s="59">
        <v>4</v>
      </c>
      <c r="H102" s="59">
        <v>2</v>
      </c>
      <c r="I102" s="59">
        <v>5</v>
      </c>
      <c r="J102" s="59">
        <v>5</v>
      </c>
      <c r="K102" s="59">
        <v>2</v>
      </c>
      <c r="L102" s="59">
        <v>5</v>
      </c>
      <c r="M102" s="59">
        <v>1</v>
      </c>
    </row>
    <row r="103" spans="1:13" x14ac:dyDescent="0.2">
      <c r="A103" s="57">
        <v>101</v>
      </c>
      <c r="B103" s="59" t="s">
        <v>673</v>
      </c>
      <c r="C103" s="59">
        <v>3</v>
      </c>
      <c r="D103" s="59">
        <v>2</v>
      </c>
      <c r="E103" s="59">
        <v>1</v>
      </c>
      <c r="F103" s="59">
        <v>1</v>
      </c>
      <c r="G103" s="59">
        <v>4</v>
      </c>
      <c r="H103" s="59">
        <v>1</v>
      </c>
      <c r="I103" s="59">
        <v>5</v>
      </c>
      <c r="J103" s="59">
        <v>5</v>
      </c>
      <c r="K103" s="59">
        <v>3</v>
      </c>
      <c r="L103" s="59">
        <v>5</v>
      </c>
      <c r="M103" s="59">
        <v>2</v>
      </c>
    </row>
    <row r="104" spans="1:13" x14ac:dyDescent="0.2">
      <c r="A104" s="57">
        <v>102</v>
      </c>
      <c r="B104" s="59" t="s">
        <v>673</v>
      </c>
      <c r="C104" s="59">
        <v>5</v>
      </c>
      <c r="D104" s="59">
        <v>1</v>
      </c>
      <c r="E104" s="59">
        <v>2</v>
      </c>
      <c r="F104" s="59">
        <v>2</v>
      </c>
      <c r="G104" s="59">
        <v>3</v>
      </c>
      <c r="H104" s="59">
        <v>2</v>
      </c>
      <c r="I104" s="59">
        <v>3</v>
      </c>
      <c r="J104" s="59">
        <v>5</v>
      </c>
      <c r="K104" s="59">
        <v>5</v>
      </c>
      <c r="L104" s="59">
        <v>5</v>
      </c>
      <c r="M104" s="59">
        <v>5</v>
      </c>
    </row>
    <row r="105" spans="1:13" x14ac:dyDescent="0.2">
      <c r="A105" s="57">
        <v>103</v>
      </c>
      <c r="B105" s="59" t="s">
        <v>673</v>
      </c>
      <c r="C105" s="59">
        <v>5</v>
      </c>
      <c r="D105" s="59">
        <v>1</v>
      </c>
      <c r="E105" s="59">
        <v>2</v>
      </c>
      <c r="F105" s="59">
        <v>2</v>
      </c>
      <c r="G105" s="59">
        <v>3</v>
      </c>
      <c r="H105" s="59">
        <v>5</v>
      </c>
      <c r="I105" s="59">
        <v>1</v>
      </c>
      <c r="J105" s="59">
        <v>5</v>
      </c>
      <c r="K105" s="59">
        <v>5</v>
      </c>
      <c r="L105" s="59">
        <v>4</v>
      </c>
      <c r="M105" s="59">
        <v>5</v>
      </c>
    </row>
    <row r="106" spans="1:13" x14ac:dyDescent="0.2">
      <c r="A106" s="57">
        <v>104</v>
      </c>
      <c r="B106" s="59" t="s">
        <v>673</v>
      </c>
      <c r="C106" s="59">
        <v>5</v>
      </c>
      <c r="D106" s="59">
        <v>1</v>
      </c>
      <c r="E106" s="59">
        <v>1</v>
      </c>
      <c r="F106" s="59">
        <v>1</v>
      </c>
      <c r="G106" s="59">
        <v>1</v>
      </c>
      <c r="H106" s="59">
        <v>2</v>
      </c>
      <c r="I106" s="59">
        <v>1</v>
      </c>
      <c r="J106" s="59">
        <v>5</v>
      </c>
      <c r="K106" s="59">
        <v>4</v>
      </c>
      <c r="L106" s="59">
        <v>4</v>
      </c>
      <c r="M106" s="59">
        <v>4</v>
      </c>
    </row>
    <row r="107" spans="1:13" x14ac:dyDescent="0.2">
      <c r="A107" s="57">
        <v>105</v>
      </c>
      <c r="B107" s="59" t="s">
        <v>673</v>
      </c>
      <c r="C107" s="59">
        <v>1</v>
      </c>
      <c r="D107" s="59">
        <v>1</v>
      </c>
      <c r="E107" s="59">
        <v>1</v>
      </c>
      <c r="F107" s="59">
        <v>1</v>
      </c>
      <c r="G107" s="59">
        <v>1</v>
      </c>
      <c r="H107" s="59">
        <v>2</v>
      </c>
      <c r="I107" s="59">
        <v>1</v>
      </c>
      <c r="J107" s="59">
        <v>2</v>
      </c>
      <c r="K107" s="59">
        <v>4</v>
      </c>
      <c r="L107" s="59">
        <v>5</v>
      </c>
      <c r="M107" s="59">
        <v>1</v>
      </c>
    </row>
    <row r="108" spans="1:13" x14ac:dyDescent="0.2">
      <c r="A108" s="57">
        <v>106</v>
      </c>
      <c r="B108" s="59" t="s">
        <v>673</v>
      </c>
      <c r="C108" s="59">
        <v>5</v>
      </c>
      <c r="D108" s="59">
        <v>2</v>
      </c>
      <c r="E108" s="59">
        <v>3</v>
      </c>
      <c r="F108" s="59">
        <v>3</v>
      </c>
      <c r="G108" s="59">
        <v>5</v>
      </c>
      <c r="H108" s="59">
        <v>3</v>
      </c>
      <c r="I108" s="59">
        <v>5</v>
      </c>
      <c r="J108" s="59">
        <v>5</v>
      </c>
      <c r="K108" s="59">
        <v>4</v>
      </c>
      <c r="L108" s="59">
        <v>5</v>
      </c>
      <c r="M108" s="59">
        <v>2</v>
      </c>
    </row>
    <row r="109" spans="1:13" x14ac:dyDescent="0.2">
      <c r="A109" s="57">
        <v>107</v>
      </c>
      <c r="B109" s="59" t="s">
        <v>673</v>
      </c>
      <c r="C109" s="59">
        <v>1</v>
      </c>
      <c r="D109" s="59">
        <v>1</v>
      </c>
      <c r="E109" s="59">
        <v>3</v>
      </c>
      <c r="F109" s="59">
        <v>3</v>
      </c>
      <c r="G109" s="59">
        <v>1</v>
      </c>
      <c r="H109" s="59">
        <v>3</v>
      </c>
      <c r="I109" s="59">
        <v>1</v>
      </c>
      <c r="J109" s="59">
        <v>1</v>
      </c>
      <c r="K109" s="59">
        <v>4</v>
      </c>
      <c r="L109" s="59">
        <v>5</v>
      </c>
      <c r="M109" s="59">
        <v>1</v>
      </c>
    </row>
    <row r="110" spans="1:13" x14ac:dyDescent="0.2">
      <c r="A110" s="57">
        <v>108</v>
      </c>
      <c r="B110" s="59" t="s">
        <v>673</v>
      </c>
      <c r="C110" s="59">
        <v>5</v>
      </c>
      <c r="D110" s="59">
        <v>2</v>
      </c>
      <c r="E110" s="59">
        <v>2</v>
      </c>
      <c r="F110" s="59">
        <v>2</v>
      </c>
      <c r="G110" s="59">
        <v>2</v>
      </c>
      <c r="H110" s="59">
        <v>3</v>
      </c>
      <c r="I110" s="59">
        <v>1</v>
      </c>
      <c r="J110" s="59">
        <v>5</v>
      </c>
      <c r="K110" s="59">
        <v>2</v>
      </c>
      <c r="L110" s="59">
        <v>5</v>
      </c>
      <c r="M110" s="59">
        <v>1</v>
      </c>
    </row>
    <row r="111" spans="1:13" x14ac:dyDescent="0.2">
      <c r="A111" s="57">
        <v>109</v>
      </c>
      <c r="B111" s="59" t="s">
        <v>673</v>
      </c>
      <c r="C111" s="59">
        <v>1</v>
      </c>
      <c r="D111" s="59">
        <v>3</v>
      </c>
      <c r="E111" s="59">
        <v>5</v>
      </c>
      <c r="F111" s="59">
        <v>5</v>
      </c>
      <c r="G111" s="59">
        <v>1</v>
      </c>
      <c r="H111" s="59">
        <v>1</v>
      </c>
      <c r="I111" s="59">
        <v>5</v>
      </c>
      <c r="J111" s="59">
        <v>5</v>
      </c>
      <c r="K111" s="59">
        <v>5</v>
      </c>
      <c r="L111" s="59">
        <v>3</v>
      </c>
      <c r="M111" s="59">
        <v>5</v>
      </c>
    </row>
    <row r="112" spans="1:13" x14ac:dyDescent="0.2">
      <c r="A112" s="57">
        <v>110</v>
      </c>
      <c r="B112" s="59" t="s">
        <v>673</v>
      </c>
      <c r="C112" s="59">
        <v>1</v>
      </c>
      <c r="D112" s="59">
        <v>2</v>
      </c>
      <c r="E112" s="59">
        <v>3</v>
      </c>
      <c r="F112" s="59">
        <v>3</v>
      </c>
      <c r="G112" s="59">
        <v>5</v>
      </c>
      <c r="H112" s="59">
        <v>3</v>
      </c>
      <c r="I112" s="59">
        <v>1</v>
      </c>
      <c r="J112" s="59">
        <v>5</v>
      </c>
      <c r="K112" s="59">
        <v>5</v>
      </c>
      <c r="L112" s="59">
        <v>5</v>
      </c>
      <c r="M112" s="59">
        <v>1</v>
      </c>
    </row>
    <row r="113" spans="1:13" x14ac:dyDescent="0.2">
      <c r="A113" s="57">
        <v>111</v>
      </c>
      <c r="B113" s="59" t="s">
        <v>673</v>
      </c>
      <c r="C113" s="59">
        <v>5</v>
      </c>
      <c r="D113" s="59">
        <v>2</v>
      </c>
      <c r="E113" s="59">
        <v>3</v>
      </c>
      <c r="F113" s="59">
        <v>3</v>
      </c>
      <c r="G113" s="59">
        <v>4</v>
      </c>
      <c r="H113" s="59">
        <v>2</v>
      </c>
      <c r="I113" s="59">
        <v>1</v>
      </c>
      <c r="J113" s="59">
        <v>5</v>
      </c>
      <c r="K113" s="59">
        <v>3</v>
      </c>
      <c r="L113" s="59">
        <v>5</v>
      </c>
      <c r="M113" s="59">
        <v>1</v>
      </c>
    </row>
    <row r="114" spans="1:13" x14ac:dyDescent="0.2">
      <c r="A114" s="57">
        <v>112</v>
      </c>
      <c r="B114" s="59" t="s">
        <v>673</v>
      </c>
      <c r="C114" s="59">
        <v>1</v>
      </c>
      <c r="D114" s="59">
        <v>1</v>
      </c>
      <c r="E114" s="59">
        <v>3</v>
      </c>
      <c r="F114" s="59">
        <v>3</v>
      </c>
      <c r="G114" s="59">
        <v>5</v>
      </c>
      <c r="H114" s="59">
        <v>2</v>
      </c>
      <c r="I114" s="59">
        <v>1</v>
      </c>
      <c r="J114" s="59">
        <v>1</v>
      </c>
      <c r="K114" s="59">
        <v>5</v>
      </c>
      <c r="L114" s="59">
        <v>2</v>
      </c>
      <c r="M114" s="59">
        <v>4</v>
      </c>
    </row>
    <row r="115" spans="1:13" x14ac:dyDescent="0.2">
      <c r="A115" s="57">
        <v>113</v>
      </c>
      <c r="B115" s="59" t="s">
        <v>673</v>
      </c>
      <c r="C115" s="59">
        <v>5</v>
      </c>
      <c r="D115" s="59">
        <v>5</v>
      </c>
      <c r="E115" s="59">
        <v>3</v>
      </c>
      <c r="F115" s="59">
        <v>3</v>
      </c>
      <c r="G115" s="59">
        <v>5</v>
      </c>
      <c r="H115" s="59">
        <v>4</v>
      </c>
      <c r="I115" s="59">
        <v>5</v>
      </c>
      <c r="J115" s="59">
        <v>5</v>
      </c>
      <c r="K115" s="59">
        <v>3</v>
      </c>
      <c r="L115" s="59">
        <v>5</v>
      </c>
      <c r="M115" s="59">
        <v>5</v>
      </c>
    </row>
    <row r="116" spans="1:13" x14ac:dyDescent="0.2">
      <c r="A116" s="57">
        <v>114</v>
      </c>
      <c r="B116" s="59" t="s">
        <v>673</v>
      </c>
      <c r="C116" s="59">
        <v>1</v>
      </c>
      <c r="D116" s="59">
        <v>3</v>
      </c>
      <c r="E116" s="59">
        <v>3</v>
      </c>
      <c r="F116" s="59">
        <v>3</v>
      </c>
      <c r="G116" s="59">
        <v>5</v>
      </c>
      <c r="H116" s="59">
        <v>5</v>
      </c>
      <c r="I116" s="59">
        <v>5</v>
      </c>
      <c r="J116" s="59">
        <v>5</v>
      </c>
      <c r="K116" s="59">
        <v>4</v>
      </c>
      <c r="L116" s="59">
        <v>4</v>
      </c>
      <c r="M116" s="59">
        <v>5</v>
      </c>
    </row>
    <row r="117" spans="1:13" x14ac:dyDescent="0.2">
      <c r="A117" s="57">
        <v>115</v>
      </c>
      <c r="B117" s="59" t="s">
        <v>673</v>
      </c>
      <c r="C117" s="59">
        <v>1</v>
      </c>
      <c r="D117" s="59">
        <v>1</v>
      </c>
      <c r="E117" s="59">
        <v>3</v>
      </c>
      <c r="F117" s="59">
        <v>3</v>
      </c>
      <c r="G117" s="59">
        <v>5</v>
      </c>
      <c r="H117" s="59">
        <v>4</v>
      </c>
      <c r="I117" s="59">
        <v>5</v>
      </c>
      <c r="J117" s="59">
        <v>5</v>
      </c>
      <c r="K117" s="59">
        <v>5</v>
      </c>
      <c r="L117" s="59">
        <v>4</v>
      </c>
      <c r="M117" s="59">
        <v>2</v>
      </c>
    </row>
    <row r="118" spans="1:13" x14ac:dyDescent="0.2">
      <c r="A118" s="57">
        <v>116</v>
      </c>
      <c r="B118" s="59" t="s">
        <v>673</v>
      </c>
      <c r="C118" s="59">
        <v>1</v>
      </c>
      <c r="D118" s="59">
        <v>5</v>
      </c>
      <c r="E118" s="59">
        <v>3</v>
      </c>
      <c r="F118" s="59">
        <v>3</v>
      </c>
      <c r="G118" s="59">
        <v>5</v>
      </c>
      <c r="H118" s="59">
        <v>5</v>
      </c>
      <c r="I118" s="59">
        <v>5</v>
      </c>
      <c r="J118" s="59">
        <v>5</v>
      </c>
      <c r="K118" s="59">
        <v>5</v>
      </c>
      <c r="L118" s="59">
        <v>5</v>
      </c>
      <c r="M118" s="59">
        <v>5</v>
      </c>
    </row>
    <row r="119" spans="1:13" x14ac:dyDescent="0.2">
      <c r="A119" s="57">
        <v>117</v>
      </c>
      <c r="B119" s="59" t="s">
        <v>673</v>
      </c>
      <c r="C119" s="59">
        <v>5</v>
      </c>
      <c r="D119" s="59">
        <v>4</v>
      </c>
      <c r="E119" s="59">
        <v>5</v>
      </c>
      <c r="F119" s="59">
        <v>5</v>
      </c>
      <c r="G119" s="59">
        <v>5</v>
      </c>
      <c r="H119" s="59">
        <v>5</v>
      </c>
      <c r="I119" s="59">
        <v>1</v>
      </c>
      <c r="J119" s="59">
        <v>5</v>
      </c>
      <c r="K119" s="59">
        <v>1</v>
      </c>
      <c r="L119" s="59">
        <v>1</v>
      </c>
      <c r="M119" s="59">
        <v>5</v>
      </c>
    </row>
    <row r="120" spans="1:13" x14ac:dyDescent="0.2">
      <c r="A120" s="57">
        <v>118</v>
      </c>
      <c r="B120" s="59" t="s">
        <v>673</v>
      </c>
      <c r="C120" s="59">
        <v>5</v>
      </c>
      <c r="D120" s="59">
        <v>2</v>
      </c>
      <c r="E120" s="59">
        <v>5</v>
      </c>
      <c r="F120" s="59">
        <v>5</v>
      </c>
      <c r="G120" s="59">
        <v>5</v>
      </c>
      <c r="H120" s="59">
        <v>3</v>
      </c>
      <c r="I120" s="59">
        <v>1</v>
      </c>
      <c r="J120" s="59">
        <v>5</v>
      </c>
      <c r="K120" s="59">
        <v>5</v>
      </c>
      <c r="L120" s="59">
        <v>5</v>
      </c>
      <c r="M120" s="59">
        <v>5</v>
      </c>
    </row>
    <row r="121" spans="1:13" x14ac:dyDescent="0.2">
      <c r="A121" s="57">
        <v>119</v>
      </c>
      <c r="B121" s="59" t="s">
        <v>673</v>
      </c>
      <c r="C121" s="59">
        <v>5</v>
      </c>
      <c r="D121" s="59">
        <v>2</v>
      </c>
      <c r="E121" s="59">
        <v>5</v>
      </c>
      <c r="F121" s="59">
        <v>5</v>
      </c>
      <c r="G121" s="59">
        <v>5</v>
      </c>
      <c r="H121" s="59">
        <v>5</v>
      </c>
      <c r="I121" s="59">
        <v>1</v>
      </c>
      <c r="J121" s="59">
        <v>5</v>
      </c>
      <c r="K121" s="59">
        <v>5</v>
      </c>
      <c r="L121" s="59">
        <v>5</v>
      </c>
      <c r="M121" s="59">
        <v>2</v>
      </c>
    </row>
    <row r="122" spans="1:13" x14ac:dyDescent="0.2">
      <c r="A122" s="57">
        <v>120</v>
      </c>
      <c r="B122" s="59" t="s">
        <v>673</v>
      </c>
      <c r="C122" s="59">
        <v>5</v>
      </c>
      <c r="D122" s="59">
        <v>2</v>
      </c>
      <c r="E122" s="59">
        <v>5</v>
      </c>
      <c r="F122" s="59">
        <v>5</v>
      </c>
      <c r="G122" s="59">
        <v>1</v>
      </c>
      <c r="H122" s="59">
        <v>1</v>
      </c>
      <c r="I122" s="59">
        <v>1</v>
      </c>
      <c r="J122" s="59">
        <v>5</v>
      </c>
      <c r="K122" s="59">
        <v>1</v>
      </c>
      <c r="L122" s="59">
        <v>4</v>
      </c>
      <c r="M122" s="59">
        <v>2</v>
      </c>
    </row>
  </sheetData>
  <pageMargins left="0.7" right="0.7" top="0.75" bottom="0.75" header="0.3" footer="0.3"/>
  <ignoredErrors>
    <ignoredError sqref="O3:AA5" formulaRange="1"/>
  </ignoredErrors>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X128"/>
  <sheetViews>
    <sheetView zoomScale="55" zoomScaleNormal="55" workbookViewId="0">
      <selection activeCell="E39" sqref="E39"/>
    </sheetView>
  </sheetViews>
  <sheetFormatPr baseColWidth="10" defaultColWidth="10.83203125" defaultRowHeight="16" x14ac:dyDescent="0.2"/>
  <cols>
    <col min="1" max="1" width="10.83203125" style="2"/>
    <col min="2" max="2" width="11.6640625" style="2" bestFit="1" customWidth="1"/>
    <col min="3" max="4" width="10.83203125" style="2"/>
    <col min="5" max="5" width="8" style="1" bestFit="1" customWidth="1"/>
    <col min="6" max="6" width="11.83203125" style="2" customWidth="1"/>
    <col min="7" max="7" width="116.5" style="1" customWidth="1"/>
    <col min="8" max="8" width="10.33203125" style="2" bestFit="1" customWidth="1"/>
    <col min="9" max="9" width="22.1640625" style="1" customWidth="1"/>
    <col min="10" max="10" width="13.33203125" style="2" customWidth="1"/>
    <col min="11" max="11" width="71.6640625" style="1" customWidth="1"/>
    <col min="12" max="12" width="10.33203125" style="2" bestFit="1" customWidth="1"/>
    <col min="13" max="13" width="35.1640625" style="30" bestFit="1" customWidth="1"/>
    <col min="14" max="14" width="11.6640625" style="2" customWidth="1"/>
    <col min="15" max="15" width="71.6640625" style="1" customWidth="1"/>
    <col min="16" max="16" width="10.33203125" style="2" bestFit="1" customWidth="1"/>
    <col min="17" max="17" width="35.1640625" style="1" bestFit="1" customWidth="1"/>
    <col min="18" max="18" width="13.6640625" style="2" customWidth="1"/>
    <col min="19" max="19" width="46.5" style="1" customWidth="1"/>
    <col min="20" max="20" width="10.33203125" style="2" bestFit="1" customWidth="1"/>
    <col min="21" max="21" width="35.1640625" style="1" bestFit="1" customWidth="1"/>
    <col min="22" max="22" width="13.1640625" style="2" customWidth="1"/>
    <col min="23" max="23" width="57.1640625" style="1" customWidth="1"/>
    <col min="24" max="24" width="10.33203125" style="2" bestFit="1" customWidth="1"/>
    <col min="25" max="25" width="35.1640625" style="1" bestFit="1" customWidth="1"/>
    <col min="26" max="26" width="11.1640625" style="2" customWidth="1"/>
    <col min="27" max="27" width="59.6640625" style="1" customWidth="1"/>
    <col min="28" max="28" width="10.33203125" style="2" bestFit="1" customWidth="1"/>
    <col min="29" max="29" width="26.1640625" style="1" customWidth="1"/>
    <col min="30" max="30" width="12" style="2" customWidth="1"/>
    <col min="31" max="31" width="100.5" style="1" customWidth="1"/>
    <col min="32" max="32" width="10.33203125" style="2" bestFit="1" customWidth="1"/>
    <col min="33" max="33" width="35.1640625" style="1" bestFit="1" customWidth="1"/>
    <col min="34" max="34" width="12" style="2" customWidth="1"/>
    <col min="35" max="35" width="46.1640625" style="1" customWidth="1"/>
    <col min="36" max="36" width="10.33203125" style="2" bestFit="1" customWidth="1"/>
    <col min="37" max="37" width="35.1640625" style="1" bestFit="1" customWidth="1"/>
    <col min="38" max="38" width="12.33203125" style="2" customWidth="1"/>
    <col min="39" max="39" width="81.1640625" style="1" customWidth="1"/>
    <col min="40" max="40" width="10.33203125" style="2" bestFit="1" customWidth="1"/>
    <col min="41" max="41" width="35.1640625" style="1" bestFit="1" customWidth="1"/>
    <col min="42" max="42" width="12" style="2" customWidth="1"/>
    <col min="43" max="43" width="64" style="1" customWidth="1"/>
    <col min="44" max="44" width="10.33203125" style="2" bestFit="1" customWidth="1"/>
    <col min="45" max="45" width="35.1640625" style="1" bestFit="1" customWidth="1"/>
    <col min="46" max="46" width="10.83203125" style="2" customWidth="1"/>
    <col min="47" max="47" width="46.83203125" style="1" customWidth="1"/>
    <col min="48" max="48" width="10.33203125" style="2" bestFit="1" customWidth="1"/>
    <col min="49" max="49" width="35.1640625" style="1" bestFit="1" customWidth="1"/>
    <col min="50" max="16384" width="10.83203125" style="1"/>
  </cols>
  <sheetData>
    <row r="1" spans="1:49" ht="8" customHeight="1" x14ac:dyDescent="0.2">
      <c r="Y1" s="14"/>
      <c r="AI1" s="13"/>
    </row>
    <row r="2" spans="1:49" ht="29" x14ac:dyDescent="0.2">
      <c r="A2" s="98" t="s">
        <v>1864</v>
      </c>
      <c r="B2" s="98"/>
      <c r="C2" s="98"/>
      <c r="D2" s="98"/>
      <c r="F2" s="42"/>
      <c r="G2" s="42" t="s">
        <v>1865</v>
      </c>
      <c r="H2" s="37"/>
      <c r="I2" s="98" t="s">
        <v>1865</v>
      </c>
      <c r="J2" s="98"/>
      <c r="K2" s="98"/>
      <c r="L2" s="98"/>
      <c r="M2" s="98" t="s">
        <v>1865</v>
      </c>
      <c r="N2" s="98"/>
      <c r="O2" s="98"/>
      <c r="P2" s="37"/>
      <c r="Q2" s="98" t="s">
        <v>1865</v>
      </c>
      <c r="R2" s="98"/>
      <c r="S2" s="98"/>
      <c r="T2" s="37"/>
      <c r="U2" s="98" t="s">
        <v>1865</v>
      </c>
      <c r="V2" s="98"/>
      <c r="W2" s="98"/>
      <c r="X2" s="37"/>
      <c r="Y2" s="98" t="s">
        <v>1865</v>
      </c>
      <c r="Z2" s="98"/>
      <c r="AA2" s="98"/>
      <c r="AB2" s="37"/>
      <c r="AC2" s="98" t="s">
        <v>1865</v>
      </c>
      <c r="AD2" s="98"/>
      <c r="AE2" s="98"/>
      <c r="AF2" s="40"/>
      <c r="AG2" s="98" t="s">
        <v>1865</v>
      </c>
      <c r="AH2" s="98"/>
      <c r="AI2" s="98"/>
      <c r="AJ2" s="37"/>
      <c r="AK2" s="98" t="s">
        <v>1865</v>
      </c>
      <c r="AL2" s="98"/>
      <c r="AM2" s="98"/>
      <c r="AN2" s="40"/>
      <c r="AO2" s="98" t="s">
        <v>1865</v>
      </c>
      <c r="AP2" s="98"/>
      <c r="AQ2" s="98"/>
      <c r="AR2" s="37"/>
      <c r="AU2" s="98" t="s">
        <v>1865</v>
      </c>
      <c r="AV2" s="98"/>
      <c r="AW2" s="98"/>
    </row>
    <row r="3" spans="1:49" ht="8" customHeight="1" x14ac:dyDescent="0.2">
      <c r="E3" s="2"/>
    </row>
    <row r="4" spans="1:49" ht="64" x14ac:dyDescent="0.2">
      <c r="A4" s="2" t="s">
        <v>1862</v>
      </c>
      <c r="B4" s="2" t="s">
        <v>879</v>
      </c>
      <c r="C4" s="2" t="s">
        <v>590</v>
      </c>
      <c r="D4" s="33" t="s">
        <v>576</v>
      </c>
      <c r="E4" s="2" t="s">
        <v>617</v>
      </c>
      <c r="F4" s="2" t="str">
        <f>'Original data'!AA3</f>
        <v>Timing - Envío de página</v>
      </c>
      <c r="G4" s="7" t="s">
        <v>592</v>
      </c>
      <c r="H4" s="8" t="s">
        <v>618</v>
      </c>
      <c r="I4" s="1" t="str">
        <f>'Original data'!AF3</f>
        <v>Artefacto(s) donde encontró la respuesta:</v>
      </c>
      <c r="J4" s="2" t="str">
        <f>'Original data'!AI3</f>
        <v>Timing - Envío de página</v>
      </c>
      <c r="K4" s="7" t="s">
        <v>596</v>
      </c>
      <c r="L4" s="8" t="s">
        <v>618</v>
      </c>
      <c r="M4" s="2" t="str">
        <f>'Original data'!AL3</f>
        <v>Artefacto(s) donde encontró la respuesta:</v>
      </c>
      <c r="N4" s="2" t="str">
        <f>'Original data'!AO3</f>
        <v>Timing - Envío de página</v>
      </c>
      <c r="O4" s="7" t="s">
        <v>598</v>
      </c>
      <c r="P4" s="8" t="s">
        <v>618</v>
      </c>
      <c r="Q4" s="1" t="str">
        <f>'Original data'!AR3</f>
        <v>Artefacto(s) donde encontró la respuesta:</v>
      </c>
      <c r="R4" s="2" t="str">
        <f>'Original data'!AU3</f>
        <v>Timing - Envío de página</v>
      </c>
      <c r="S4" s="11" t="s">
        <v>600</v>
      </c>
      <c r="T4" s="8" t="s">
        <v>618</v>
      </c>
      <c r="U4" s="1" t="str">
        <f>'Original data'!AY3</f>
        <v>Artefacto(s) donde encontró la respuesta:</v>
      </c>
      <c r="V4" s="2" t="str">
        <f>'Original data'!BB3</f>
        <v>Timing - Envío de página</v>
      </c>
      <c r="W4" s="15" t="s">
        <v>602</v>
      </c>
      <c r="X4" s="8" t="s">
        <v>618</v>
      </c>
      <c r="Y4" s="1" t="str">
        <f>'Original data'!BE3</f>
        <v>Artefacto(s) donde encontró la respuesta:</v>
      </c>
      <c r="Z4" s="2" t="str">
        <f>'Original data'!BH3</f>
        <v>Timing - Envío de página</v>
      </c>
      <c r="AA4" s="15" t="s">
        <v>604</v>
      </c>
      <c r="AB4" s="8" t="s">
        <v>618</v>
      </c>
      <c r="AC4" s="1" t="str">
        <f>'Original data'!BK3</f>
        <v>Artefacto(s) donde encontró la respuesta:</v>
      </c>
      <c r="AD4" s="2" t="str">
        <f>'Original data'!BN3</f>
        <v>Timing - Envío de página</v>
      </c>
      <c r="AE4" s="34" t="s">
        <v>606</v>
      </c>
      <c r="AF4" s="8" t="s">
        <v>618</v>
      </c>
      <c r="AG4" s="1" t="str">
        <f>'Original data'!BQ3</f>
        <v>Artefacto(s) donde encontró la respuesta:</v>
      </c>
      <c r="AH4" s="2" t="str">
        <f>'Original data'!BT3</f>
        <v>Timing - Envío de página</v>
      </c>
      <c r="AI4" s="11" t="s">
        <v>608</v>
      </c>
      <c r="AJ4" s="8" t="s">
        <v>618</v>
      </c>
      <c r="AK4" s="1" t="str">
        <f>'Original data'!BX3</f>
        <v>Artefacto(s) donde encontró la respuesta:</v>
      </c>
      <c r="AL4" s="2" t="str">
        <f>'Original data'!CA3</f>
        <v>Timing - Envío de página</v>
      </c>
      <c r="AM4" s="11" t="s">
        <v>610</v>
      </c>
      <c r="AN4" s="8" t="s">
        <v>618</v>
      </c>
      <c r="AO4" s="1" t="str">
        <f>'Original data'!CF3</f>
        <v>Artefacto(s) donde encontró la respuesta:</v>
      </c>
      <c r="AP4" s="2" t="str">
        <f>'Original data'!CI3</f>
        <v>Timing - Envío de página</v>
      </c>
      <c r="AQ4" s="11" t="s">
        <v>612</v>
      </c>
      <c r="AR4" s="8" t="s">
        <v>618</v>
      </c>
      <c r="AS4" s="1" t="str">
        <f>'Original data'!CM3</f>
        <v>Artefacto(s) donde encontró la respuesta:</v>
      </c>
      <c r="AT4" s="2" t="str">
        <f>'Original data'!CP3</f>
        <v>Timing - Envío de página</v>
      </c>
      <c r="AU4" s="11" t="s">
        <v>614</v>
      </c>
      <c r="AV4" s="8" t="s">
        <v>618</v>
      </c>
      <c r="AW4" s="1" t="str">
        <f>'Original data'!CU3</f>
        <v>Artefacto(s) donde encontró la respuesta:</v>
      </c>
    </row>
    <row r="5" spans="1:49" ht="48" x14ac:dyDescent="0.2">
      <c r="A5" s="2">
        <v>1</v>
      </c>
      <c r="B5" s="2" t="s">
        <v>765</v>
      </c>
      <c r="C5" s="2">
        <v>1</v>
      </c>
      <c r="D5" s="2">
        <f>'Original data'!A6</f>
        <v>2</v>
      </c>
      <c r="E5" s="1" t="str">
        <f>'Original data'!S6</f>
        <v>FB</v>
      </c>
      <c r="F5" s="2">
        <f>'Original data'!AA6</f>
        <v>117.414</v>
      </c>
      <c r="G5" s="9" t="str">
        <f>'Original data'!AE6</f>
        <v>Radicar una solicitud de préstamo donde previamente buscaron toda la información pertinente para radicar de dicho formulario en la pagina web como se presenta en el diagrama de BPMN que solicitan escanear.</v>
      </c>
      <c r="H5" s="10">
        <v>3</v>
      </c>
      <c r="I5" s="1" t="str">
        <f>'Original data'!AF6</f>
        <v>BPMN, Documento pdf</v>
      </c>
      <c r="J5" s="2">
        <f>'Original data'!AI6</f>
        <v>147.691</v>
      </c>
      <c r="K5" s="9" t="str">
        <f>'Original data'!AK6</f>
        <v>El analista de credito</v>
      </c>
      <c r="L5" s="10">
        <v>5</v>
      </c>
      <c r="M5" s="30" t="str">
        <f>'Original data'!AL6</f>
        <v>FMSG-Caso de Estudio.pdf, modelo BPMN</v>
      </c>
      <c r="N5" s="2">
        <f>'Original data'!AO6</f>
        <v>122.217</v>
      </c>
      <c r="O5" s="9" t="str">
        <f>'Original data'!AQ6</f>
        <v>Pareja, Fundacion MSG, tal vez (vendedor y supernotariado)</v>
      </c>
      <c r="P5" s="10">
        <v>2</v>
      </c>
      <c r="Q5" s="30" t="str">
        <f>'Original data'!AR6</f>
        <v>FMSG-Caso de Estudio.pdf</v>
      </c>
      <c r="R5" s="2">
        <f>'Original data'!AU6</f>
        <v>53.4</v>
      </c>
      <c r="S5" s="9" t="str">
        <f>'Original data'!AW6</f>
        <v>Verdadero</v>
      </c>
      <c r="T5" s="10">
        <v>1</v>
      </c>
      <c r="U5" s="1" t="str">
        <f>'Original data'!AY6</f>
        <v>FMSG-Caso de Estudio.pdf, modelo BPMN</v>
      </c>
      <c r="V5" s="2">
        <f>'Original data'!BB6</f>
        <v>182.99799999999999</v>
      </c>
      <c r="W5" s="9" t="str">
        <f>'Original data'!BD6</f>
        <v>Se registran los resultados y si es de carácter positivo(se actualizaran fondos) e informara para iniciar los papeleos de carácter legal</v>
      </c>
      <c r="X5" s="10">
        <v>3</v>
      </c>
      <c r="Y5" s="1" t="str">
        <f>'Original data'!BE6</f>
        <v>Modelo BPMN</v>
      </c>
      <c r="Z5" s="2">
        <f>'Original data'!BH6</f>
        <v>164.05500000000001</v>
      </c>
      <c r="AA5" s="9" t="str">
        <f>'Original data'!BJ6</f>
        <v>Aprobada e instrucciones de legalizacion Rechazada y razones Error en soportes Anulacion</v>
      </c>
      <c r="AB5" s="10">
        <v>5</v>
      </c>
      <c r="AC5" s="1" t="str">
        <f>'Original data'!BK6</f>
        <v>Modelo BPMN</v>
      </c>
      <c r="AD5" s="2">
        <f>'Original data'!BN6</f>
        <v>319.714</v>
      </c>
      <c r="AE5" s="35" t="str">
        <f>'Original data'!BP6</f>
        <v>Se actualizaran datos de fondos disponibles en caso de ser aprobado y también se comenzara la solicitud de cuota fija de cobro y luego el reporte de aceptación e inicio de instrucciones de legalización. En caso de negarlo se reporta las razones de dicha respuesta</v>
      </c>
      <c r="AF5" s="10">
        <v>4</v>
      </c>
      <c r="AG5" s="1" t="str">
        <f>'Original data'!BQ6</f>
        <v>FMSG-Caso de Estudio.pdf, modelo BPMN</v>
      </c>
      <c r="AH5" s="2">
        <f>'Original data'!BT6</f>
        <v>10.366</v>
      </c>
      <c r="AI5" s="9" t="str">
        <f>'Original data'!BV6</f>
        <v>15 días</v>
      </c>
      <c r="AJ5" s="10">
        <v>5</v>
      </c>
      <c r="AK5" s="1" t="str">
        <f>'Original data'!BX6</f>
        <v>FMSG-Caso de Estudio.pdf</v>
      </c>
      <c r="AL5" s="2">
        <f>'Original data'!CA6</f>
        <v>38.256999999999998</v>
      </c>
      <c r="AM5" s="9" t="str">
        <f>'Original data'!CD6</f>
        <v>Se actualizaran los datos de los fondos disponibles</v>
      </c>
      <c r="AN5" s="10">
        <v>5</v>
      </c>
      <c r="AO5" s="1" t="str">
        <f>'Original data'!CF6</f>
        <v>Modelo BPMN</v>
      </c>
      <c r="AP5" s="2">
        <f>'Original data'!CI6</f>
        <v>54.744</v>
      </c>
      <c r="AQ5" s="32" t="str">
        <f>'Original data'!CK6</f>
        <v>Verdadero</v>
      </c>
      <c r="AR5" s="10">
        <v>1</v>
      </c>
      <c r="AS5" s="1" t="str">
        <f>'Original data'!CM6</f>
        <v>Modelo BPMN</v>
      </c>
      <c r="AT5" s="2">
        <f>'Original data'!CP6</f>
        <v>38.026000000000003</v>
      </c>
      <c r="AU5" s="9" t="str">
        <f>'Original data'!CR6</f>
        <v>La pareja,El sistema</v>
      </c>
      <c r="AV5" s="10">
        <v>2</v>
      </c>
      <c r="AW5" s="1" t="str">
        <f>'Original data'!CU6</f>
        <v>Modelo BPMN</v>
      </c>
    </row>
    <row r="6" spans="1:49" ht="96" x14ac:dyDescent="0.2">
      <c r="A6" s="2">
        <v>2</v>
      </c>
      <c r="B6" s="2" t="s">
        <v>765</v>
      </c>
      <c r="C6" s="2">
        <v>2</v>
      </c>
      <c r="D6" s="2">
        <f>'Original data'!A11</f>
        <v>7</v>
      </c>
      <c r="E6" s="1" t="str">
        <f>'Original data'!S11</f>
        <v>FB</v>
      </c>
      <c r="F6" s="2">
        <f>'Original data'!AA11</f>
        <v>205.00299999999999</v>
      </c>
      <c r="G6" s="9" t="str">
        <f>'Original data'!AE11</f>
        <v>para enviar la solicitud de crédito, que es la primera parte del proceso, la pareja debe llenar un formulario, recopilar los soportes y escanear los documentos para luego enviarlos al analista de crédito.</v>
      </c>
      <c r="H6" s="10">
        <v>5</v>
      </c>
      <c r="I6" s="1" t="str">
        <f>'Original data'!AF11</f>
        <v>BPMN</v>
      </c>
      <c r="J6" s="2">
        <f>'Original data'!AI11</f>
        <v>75.819000000000003</v>
      </c>
      <c r="K6" s="9" t="str">
        <f>'Original data'!AK11</f>
        <v>Quien valida los soportes es el analista de crédito</v>
      </c>
      <c r="L6" s="10">
        <v>5</v>
      </c>
      <c r="M6" s="30" t="str">
        <f>'Original data'!AL11</f>
        <v>Caso de Estudio</v>
      </c>
      <c r="N6" s="2">
        <f>'Original data'!AO11</f>
        <v>152.06800000000001</v>
      </c>
      <c r="O6" s="9" t="str">
        <f>'Original data'!AQ11</f>
        <v>Los usuarios del sistema son matrimonios jóvenes que quieran adquirir vivienda propia, y cuyo matrimonio este entre 1 y 10 años, ambos empleados de tiempo completo y los otros requisitos descritos en el caso de estudio</v>
      </c>
      <c r="P6" s="10">
        <v>1</v>
      </c>
      <c r="Q6" s="30" t="str">
        <f>'Original data'!AR11</f>
        <v>Caso de estudio</v>
      </c>
      <c r="R6" s="2">
        <f>'Original data'!AU11</f>
        <v>62.328000000000003</v>
      </c>
      <c r="S6" s="9" t="str">
        <f>'Original data'!AW11</f>
        <v>Verdadero</v>
      </c>
      <c r="T6" s="10">
        <v>1</v>
      </c>
      <c r="U6" s="1" t="str">
        <f>'Original data'!AY11</f>
        <v>Caso de estudio</v>
      </c>
      <c r="V6" s="2">
        <f>'Original data'!BB11</f>
        <v>204.86099999999999</v>
      </c>
      <c r="W6" s="9" t="str">
        <f>'Original data'!BD11</f>
        <v>Una vez que es enviada al comité, se registra el resultado del comité, y entonces, si es negado, se le notifica a la pareja y finaliza el proceso, en caso de que sea aprobada, se actualizan que fondos hay disponibles y luego se le notifica la aprobación a la pareja también.</v>
      </c>
      <c r="X6" s="10">
        <v>5</v>
      </c>
      <c r="Y6" s="1" t="str">
        <f>'Original data'!BE11</f>
        <v>BPMN</v>
      </c>
      <c r="Z6" s="2">
        <f>'Original data'!BH11</f>
        <v>271.95299999999997</v>
      </c>
      <c r="AA6" s="9" t="str">
        <f>'Original data'!BJ11</f>
        <v>'- Si el formulario contiene errores y no se envía una corrección después de 15 días, el proceso finaliza - Si el formulario no contiene errores pero no es aprobado por el comité, se notifica y finaliza el proceso. - Si el formulario no contiene errores y es aprobado por el comité, se actualizan los fondos y se notifica la aprobación. El proceso finaliza</v>
      </c>
      <c r="AB6" s="10">
        <v>3</v>
      </c>
      <c r="AC6" s="1" t="str">
        <f>'Original data'!BK11</f>
        <v>BPMN</v>
      </c>
      <c r="AD6" s="2">
        <f>'Original data'!BN11</f>
        <v>161.452</v>
      </c>
      <c r="AE6" s="35" t="str">
        <f>'Original data'!BP11</f>
        <v>Luego de que se estudia la solicitud, se registra si es negado o aprobado, en el primer caso se notifica a la pareja y finaliza el proceso. En el segundo caso, se actualizan los fondos disponibles y se notifica la respuesta a la pareja.</v>
      </c>
      <c r="AF6" s="10">
        <v>5</v>
      </c>
      <c r="AG6" s="1" t="str">
        <f>'Original data'!BQ11</f>
        <v>BPMN</v>
      </c>
      <c r="AH6" s="2">
        <f>'Original data'!BT11</f>
        <v>14.208</v>
      </c>
      <c r="AI6" s="9" t="str">
        <f>'Original data'!BV11</f>
        <v>15 días</v>
      </c>
      <c r="AJ6" s="10">
        <v>5</v>
      </c>
      <c r="AK6" s="1" t="str">
        <f>'Original data'!BX11</f>
        <v>BPMN</v>
      </c>
      <c r="AL6" s="2">
        <f>'Original data'!CA11</f>
        <v>123.955</v>
      </c>
      <c r="AM6" s="9" t="str">
        <f>'Original data'!CD11</f>
        <v>Si, ya que solo se revisan los fondos si la solicitud es aprobada, de otra manera no se toman en cuenta los fondos.</v>
      </c>
      <c r="AN6" s="10">
        <v>1</v>
      </c>
      <c r="AO6" s="1" t="str">
        <f>'Original data'!CF11</f>
        <v>BPMN</v>
      </c>
      <c r="AP6" s="2">
        <f>'Original data'!CI11</f>
        <v>39.292000000000002</v>
      </c>
      <c r="AQ6" s="32" t="str">
        <f>'Original data'!CK11</f>
        <v>Falso</v>
      </c>
      <c r="AR6" s="10">
        <v>5</v>
      </c>
      <c r="AS6" s="1" t="str">
        <f>'Original data'!CM11</f>
        <v>BPMN</v>
      </c>
      <c r="AT6" s="2">
        <f>'Original data'!CP11</f>
        <v>76.561000000000007</v>
      </c>
      <c r="AU6" s="9" t="str">
        <f>'Original data'!CR11</f>
        <v>La pareja,El sistema</v>
      </c>
      <c r="AV6" s="10">
        <v>2</v>
      </c>
      <c r="AW6" s="1" t="str">
        <f>'Original data'!CU11</f>
        <v>BPMN</v>
      </c>
    </row>
    <row r="7" spans="1:49" ht="80" x14ac:dyDescent="0.2">
      <c r="A7" s="2">
        <v>3</v>
      </c>
      <c r="B7" s="2" t="s">
        <v>765</v>
      </c>
      <c r="C7" s="2">
        <v>3</v>
      </c>
      <c r="D7" s="2">
        <f>'Original data'!A13</f>
        <v>9</v>
      </c>
      <c r="E7" s="1" t="str">
        <f>'Original data'!S13</f>
        <v>FB</v>
      </c>
      <c r="F7" s="2">
        <f>'Original data'!AA13</f>
        <v>109.878</v>
      </c>
      <c r="G7" s="9" t="str">
        <f>'Original data'!AE13</f>
        <v>Recopilar soportes, Escanear y adjuntar y diligenciar formulario. Luego se envía.  Se ve más claramente en el BPMN, pero está en los dos.</v>
      </c>
      <c r="H7" s="10">
        <v>5</v>
      </c>
      <c r="I7" s="1" t="str">
        <f>'Original data'!AF13</f>
        <v>Caso de estudio, BPMN</v>
      </c>
      <c r="J7" s="2">
        <f>'Original data'!AI13</f>
        <v>91.903999999999996</v>
      </c>
      <c r="K7" s="9" t="str">
        <f>'Original data'!AK13</f>
        <v>El analista de crédito se ve en BPMN.  En el caso de estudio se lee analista de crédito y al comité de crédito, que se podría modelar como otro ente aparte.</v>
      </c>
      <c r="L7" s="10">
        <v>2</v>
      </c>
      <c r="M7" s="30" t="str">
        <f>'Original data'!AL13</f>
        <v>Caso de estudio, BPMN</v>
      </c>
      <c r="N7" s="2">
        <f>'Original data'!AO13</f>
        <v>22.760999999999999</v>
      </c>
      <c r="O7" s="9" t="str">
        <f>'Original data'!AQ13</f>
        <v>La pareja  El analista (Quizá el comité)</v>
      </c>
      <c r="P7" s="10">
        <v>3</v>
      </c>
      <c r="Q7" s="30" t="str">
        <f>'Original data'!AR13</f>
        <v>BPMN</v>
      </c>
      <c r="R7" s="2">
        <f>'Original data'!AU13</f>
        <v>44.747</v>
      </c>
      <c r="S7" s="9" t="str">
        <f>'Original data'!AW13</f>
        <v>Falso</v>
      </c>
      <c r="T7" s="10">
        <v>5</v>
      </c>
      <c r="U7" s="1" t="str">
        <f>'Original data'!AY13</f>
        <v>BPMN</v>
      </c>
      <c r="V7" s="2">
        <f>'Original data'!BB13</f>
        <v>113.968</v>
      </c>
      <c r="W7" s="9" t="str">
        <f>'Original data'!BD13</f>
        <v>Una vez enviado al comité, se espera que llegue la respuesta del comité y si es satisfactoria se actualizan los fondos disponibles de la pareja y se le notifica las instrucciones para legalizar.  Si no es satisfactoria, se notifica a la pareja que la solicitud es rechazada y su razón.</v>
      </c>
      <c r="X7" s="10">
        <v>5</v>
      </c>
      <c r="Y7" s="1" t="str">
        <f>'Original data'!BE13</f>
        <v>BPMN</v>
      </c>
      <c r="Z7" s="2">
        <f>'Original data'!BH13</f>
        <v>126.955</v>
      </c>
      <c r="AA7" s="9" t="str">
        <f>'Original data'!BJ13</f>
        <v>1. Solicitud Anulada. Cuando se pasan de 15 días sin corregir los errores (el caso de estudio la llama eliminada). 2. Rechazada. Cuando el comité decide que no es una petición válida. 3. Aprobada. Cuando el comité decide que Sí es una petición válida y envía las instrucciones para legalizar la solicitud.</v>
      </c>
      <c r="AB7" s="10">
        <v>4</v>
      </c>
      <c r="AC7" s="1" t="str">
        <f>'Original data'!BK13</f>
        <v>BPMN, Caso de estudio</v>
      </c>
      <c r="AD7" s="2">
        <f>'Original data'!BN13</f>
        <v>82.231999999999999</v>
      </c>
      <c r="AE7" s="35" t="str">
        <f>'Original data'!BP13</f>
        <v>Se registra el resultado del comité. Si es aprobado, se actualizan los fondos y se envía unas instrucciones de legalización. Si no es aprobado, se notifica a la pareja la razón por la cual no es aprobado.</v>
      </c>
      <c r="AF7" s="10">
        <v>5</v>
      </c>
      <c r="AG7" s="1" t="str">
        <f>'Original data'!BQ13</f>
        <v>BPMN</v>
      </c>
      <c r="AH7" s="2">
        <f>'Original data'!BT13</f>
        <v>14.784000000000001</v>
      </c>
      <c r="AI7" s="9" t="str">
        <f>'Original data'!BV13</f>
        <v>15 días</v>
      </c>
      <c r="AJ7" s="10">
        <v>5</v>
      </c>
      <c r="AK7" s="1" t="str">
        <f>'Original data'!BX13</f>
        <v>BPMN, Caso de estudio</v>
      </c>
      <c r="AL7" s="2">
        <f>'Original data'!CA13</f>
        <v>95.257000000000005</v>
      </c>
      <c r="AM7" s="9" t="str">
        <f>'Original data'!CD13</f>
        <v>Sí, ya que la fundación debe revisar las fondos para poder dar el crédito.</v>
      </c>
      <c r="AN7" s="10">
        <v>1</v>
      </c>
      <c r="AO7" s="1" t="str">
        <f>'Original data'!CF13</f>
        <v>Caso de estudio. Párrafo 3</v>
      </c>
      <c r="AP7" s="2">
        <f>'Original data'!CI13</f>
        <v>80.8</v>
      </c>
      <c r="AQ7" s="32" t="str">
        <f>'Original data'!CK13</f>
        <v>Falso</v>
      </c>
      <c r="AR7" s="10">
        <v>5</v>
      </c>
      <c r="AS7" s="1" t="str">
        <f>'Original data'!CM13</f>
        <v>BPMN</v>
      </c>
      <c r="AT7" s="2">
        <f>'Original data'!CP13</f>
        <v>9.4860000000000007</v>
      </c>
      <c r="AU7" s="9" t="str">
        <f>'Original data'!CR13</f>
        <v>El analista de crédito,El comité de crédito</v>
      </c>
      <c r="AV7" s="10">
        <v>1</v>
      </c>
      <c r="AW7" s="1" t="str">
        <f>'Original data'!CU13</f>
        <v>BPMN</v>
      </c>
    </row>
    <row r="8" spans="1:49" ht="64" x14ac:dyDescent="0.2">
      <c r="A8" s="2">
        <v>4</v>
      </c>
      <c r="B8" s="2" t="s">
        <v>766</v>
      </c>
      <c r="C8" s="2">
        <v>1</v>
      </c>
      <c r="D8" s="2">
        <v>8</v>
      </c>
      <c r="E8" s="1" t="s">
        <v>307</v>
      </c>
      <c r="F8" s="2">
        <v>295.69600000000003</v>
      </c>
      <c r="G8" s="9" t="s">
        <v>679</v>
      </c>
      <c r="H8" s="10">
        <v>4</v>
      </c>
      <c r="I8" s="1" t="s">
        <v>688</v>
      </c>
      <c r="J8" s="2">
        <v>180.30699999999999</v>
      </c>
      <c r="K8" s="9" t="s">
        <v>541</v>
      </c>
      <c r="L8" s="10">
        <v>5</v>
      </c>
      <c r="M8" s="30" t="s">
        <v>285</v>
      </c>
      <c r="N8" s="2">
        <v>286.20999999999998</v>
      </c>
      <c r="O8" s="9" t="s">
        <v>699</v>
      </c>
      <c r="P8" s="10">
        <v>3</v>
      </c>
      <c r="Q8" s="30" t="s">
        <v>700</v>
      </c>
      <c r="R8" s="1">
        <v>99.21</v>
      </c>
      <c r="S8" s="31" t="s">
        <v>334</v>
      </c>
      <c r="T8" s="10">
        <v>5</v>
      </c>
      <c r="U8" s="30" t="s">
        <v>285</v>
      </c>
      <c r="V8" s="1">
        <v>131.15700000000001</v>
      </c>
      <c r="W8" s="9" t="s">
        <v>701</v>
      </c>
      <c r="X8" s="10">
        <v>4</v>
      </c>
      <c r="Y8" s="2" t="s">
        <v>702</v>
      </c>
      <c r="Z8" s="2">
        <v>67.814999999999998</v>
      </c>
      <c r="AA8" s="32" t="s">
        <v>703</v>
      </c>
      <c r="AB8" s="10">
        <v>2</v>
      </c>
      <c r="AC8" s="1" t="s">
        <v>293</v>
      </c>
      <c r="AD8" s="2">
        <v>63.527000000000001</v>
      </c>
      <c r="AE8" s="35" t="s">
        <v>704</v>
      </c>
      <c r="AF8" s="10">
        <v>1</v>
      </c>
      <c r="AG8" s="30" t="s">
        <v>705</v>
      </c>
      <c r="AH8" s="1">
        <v>56.32</v>
      </c>
      <c r="AI8" s="32" t="s">
        <v>319</v>
      </c>
      <c r="AJ8" s="10">
        <v>5</v>
      </c>
      <c r="AK8" s="30" t="s">
        <v>706</v>
      </c>
      <c r="AL8" s="2">
        <v>86.992999999999995</v>
      </c>
      <c r="AM8" s="9" t="s">
        <v>707</v>
      </c>
      <c r="AN8" s="10">
        <v>1</v>
      </c>
      <c r="AO8" s="1" t="s">
        <v>689</v>
      </c>
      <c r="AP8" s="2">
        <v>27.748999999999999</v>
      </c>
      <c r="AQ8" s="32" t="s">
        <v>315</v>
      </c>
      <c r="AR8" s="10">
        <v>1</v>
      </c>
      <c r="AS8" s="1" t="s">
        <v>293</v>
      </c>
      <c r="AT8" s="2">
        <v>24.277999999999999</v>
      </c>
      <c r="AU8" s="9" t="s">
        <v>708</v>
      </c>
      <c r="AV8" s="10">
        <v>1</v>
      </c>
      <c r="AW8" s="30" t="s">
        <v>293</v>
      </c>
    </row>
    <row r="9" spans="1:49" ht="32" x14ac:dyDescent="0.2">
      <c r="A9" s="2">
        <v>5</v>
      </c>
      <c r="B9" s="2" t="s">
        <v>766</v>
      </c>
      <c r="C9" s="2">
        <v>2</v>
      </c>
      <c r="D9" s="2">
        <v>11</v>
      </c>
      <c r="E9" s="1" t="s">
        <v>307</v>
      </c>
      <c r="F9" s="2">
        <v>105.364</v>
      </c>
      <c r="G9" s="9" t="s">
        <v>680</v>
      </c>
      <c r="H9" s="10">
        <v>5</v>
      </c>
      <c r="I9" s="1" t="s">
        <v>293</v>
      </c>
      <c r="J9" s="2">
        <v>32.606000000000002</v>
      </c>
      <c r="K9" s="9" t="s">
        <v>311</v>
      </c>
      <c r="L9" s="10">
        <v>5</v>
      </c>
      <c r="M9" s="30" t="s">
        <v>709</v>
      </c>
      <c r="N9" s="2">
        <v>23.57</v>
      </c>
      <c r="O9" s="9" t="s">
        <v>710</v>
      </c>
      <c r="P9" s="10">
        <v>5</v>
      </c>
      <c r="Q9" s="30" t="s">
        <v>709</v>
      </c>
      <c r="R9" s="1">
        <v>34.869999999999997</v>
      </c>
      <c r="S9" s="31" t="s">
        <v>334</v>
      </c>
      <c r="T9" s="10">
        <v>5</v>
      </c>
      <c r="U9" s="30" t="s">
        <v>709</v>
      </c>
      <c r="V9" s="1">
        <v>80.290999999999997</v>
      </c>
      <c r="W9" s="9" t="s">
        <v>711</v>
      </c>
      <c r="X9" s="10">
        <v>5</v>
      </c>
      <c r="Y9" s="2" t="s">
        <v>709</v>
      </c>
      <c r="Z9" s="2">
        <v>32.728000000000002</v>
      </c>
      <c r="AA9" s="32" t="s">
        <v>712</v>
      </c>
      <c r="AB9" s="10">
        <v>3</v>
      </c>
      <c r="AC9" s="1" t="s">
        <v>709</v>
      </c>
      <c r="AD9" s="2">
        <v>119.28700000000001</v>
      </c>
      <c r="AE9" s="35" t="s">
        <v>713</v>
      </c>
      <c r="AF9" s="10">
        <v>2</v>
      </c>
      <c r="AG9" s="30" t="s">
        <v>714</v>
      </c>
      <c r="AH9" s="1">
        <v>4.9020000000000001</v>
      </c>
      <c r="AI9" s="32" t="s">
        <v>319</v>
      </c>
      <c r="AJ9" s="10">
        <v>5</v>
      </c>
      <c r="AK9" s="30" t="s">
        <v>709</v>
      </c>
      <c r="AL9" s="2">
        <v>25.327999999999999</v>
      </c>
      <c r="AM9" s="9" t="s">
        <v>715</v>
      </c>
      <c r="AN9" s="10">
        <v>1</v>
      </c>
      <c r="AO9" s="1" t="s">
        <v>716</v>
      </c>
      <c r="AP9" s="2">
        <v>14.202</v>
      </c>
      <c r="AQ9" s="32" t="s">
        <v>334</v>
      </c>
      <c r="AR9" s="10">
        <v>5</v>
      </c>
      <c r="AS9" s="1" t="s">
        <v>709</v>
      </c>
      <c r="AT9" s="2">
        <v>11.268000000000001</v>
      </c>
      <c r="AU9" s="9" t="s">
        <v>452</v>
      </c>
      <c r="AV9" s="10">
        <v>1</v>
      </c>
      <c r="AW9" s="30" t="s">
        <v>709</v>
      </c>
    </row>
    <row r="10" spans="1:49" ht="64" x14ac:dyDescent="0.2">
      <c r="A10" s="2">
        <v>6</v>
      </c>
      <c r="B10" s="2" t="s">
        <v>766</v>
      </c>
      <c r="C10" s="2">
        <v>3</v>
      </c>
      <c r="D10" s="2">
        <v>15</v>
      </c>
      <c r="E10" s="1" t="s">
        <v>307</v>
      </c>
      <c r="F10" s="2">
        <v>143.84299999999999</v>
      </c>
      <c r="G10" s="9" t="s">
        <v>681</v>
      </c>
      <c r="H10" s="10">
        <v>3</v>
      </c>
      <c r="I10" s="1" t="s">
        <v>689</v>
      </c>
      <c r="J10" s="2">
        <v>61.917999999999999</v>
      </c>
      <c r="K10" s="9" t="s">
        <v>690</v>
      </c>
      <c r="L10" s="10">
        <v>2</v>
      </c>
      <c r="M10" s="30" t="s">
        <v>293</v>
      </c>
      <c r="N10" s="2">
        <v>44.258000000000003</v>
      </c>
      <c r="O10" s="9" t="s">
        <v>717</v>
      </c>
      <c r="P10" s="10">
        <v>5</v>
      </c>
      <c r="Q10" s="30" t="s">
        <v>293</v>
      </c>
      <c r="R10" s="1">
        <v>28.474</v>
      </c>
      <c r="S10" s="31" t="s">
        <v>315</v>
      </c>
      <c r="T10" s="10">
        <v>1</v>
      </c>
      <c r="U10" s="30" t="s">
        <v>293</v>
      </c>
      <c r="V10" s="1">
        <v>59.012</v>
      </c>
      <c r="W10" s="9" t="s">
        <v>718</v>
      </c>
      <c r="X10" s="10">
        <v>1</v>
      </c>
      <c r="Y10" s="2" t="s">
        <v>689</v>
      </c>
      <c r="Z10" s="2">
        <v>27.446999999999999</v>
      </c>
      <c r="AA10" s="32" t="s">
        <v>719</v>
      </c>
      <c r="AB10" s="10">
        <v>3</v>
      </c>
      <c r="AC10" s="1" t="s">
        <v>293</v>
      </c>
      <c r="AD10" s="2">
        <v>63.162999999999997</v>
      </c>
      <c r="AE10" s="35" t="s">
        <v>720</v>
      </c>
      <c r="AF10" s="10">
        <v>1</v>
      </c>
      <c r="AG10" s="30" t="s">
        <v>689</v>
      </c>
      <c r="AH10" s="1">
        <v>16.503</v>
      </c>
      <c r="AI10" s="32" t="s">
        <v>319</v>
      </c>
      <c r="AJ10" s="10">
        <v>5</v>
      </c>
      <c r="AK10" s="30" t="s">
        <v>293</v>
      </c>
      <c r="AL10" s="2">
        <v>40.712000000000003</v>
      </c>
      <c r="AM10" s="9" t="s">
        <v>721</v>
      </c>
      <c r="AN10" s="10">
        <v>1</v>
      </c>
      <c r="AO10" s="1" t="s">
        <v>689</v>
      </c>
      <c r="AP10" s="2">
        <v>62.262</v>
      </c>
      <c r="AQ10" s="32" t="s">
        <v>334</v>
      </c>
      <c r="AR10" s="10">
        <v>5</v>
      </c>
      <c r="AS10" s="1" t="s">
        <v>293</v>
      </c>
      <c r="AT10" s="2">
        <v>19.158000000000001</v>
      </c>
      <c r="AU10" s="9" t="s">
        <v>708</v>
      </c>
      <c r="AV10" s="10">
        <v>1</v>
      </c>
      <c r="AW10" s="30" t="s">
        <v>293</v>
      </c>
    </row>
    <row r="11" spans="1:49" ht="48" x14ac:dyDescent="0.2">
      <c r="A11" s="2">
        <v>7</v>
      </c>
      <c r="B11" s="2" t="s">
        <v>765</v>
      </c>
      <c r="C11" s="2">
        <v>4</v>
      </c>
      <c r="D11" s="2">
        <f>'Original data'!A9</f>
        <v>5</v>
      </c>
      <c r="E11" s="1" t="str">
        <f>'Original data'!S9</f>
        <v>FBC</v>
      </c>
      <c r="F11" s="2">
        <f>'Original data'!AA9</f>
        <v>477.358</v>
      </c>
      <c r="G11" s="9" t="str">
        <f>'Original data'!AE9</f>
        <v>Una pareja debe recopilar soportes, y adjuntarlos a un formulario diligenciado para subir al sistema.</v>
      </c>
      <c r="H11" s="10">
        <v>5</v>
      </c>
      <c r="I11" s="1" t="str">
        <f>'Original data'!AF9</f>
        <v>FMSG-Especificación de casos de uso.pdf</v>
      </c>
      <c r="J11" s="2">
        <f>'Original data'!AI9</f>
        <v>133.09100000000001</v>
      </c>
      <c r="K11" s="9" t="str">
        <f>'Original data'!AK9</f>
        <v>El analista valida los soportes de la solicitud</v>
      </c>
      <c r="L11" s="10">
        <v>5</v>
      </c>
      <c r="M11" s="30" t="str">
        <f>'Original data'!AL9</f>
        <v>FMSG- Especificacion de casos de uso.pdf</v>
      </c>
      <c r="N11" s="2">
        <f>'Original data'!AO9</f>
        <v>87.259</v>
      </c>
      <c r="O11" s="9" t="str">
        <f>'Original data'!AQ9</f>
        <v>Pareja, Analista de crédito y Reloj</v>
      </c>
      <c r="P11" s="10">
        <v>5</v>
      </c>
      <c r="Q11" s="30" t="str">
        <f>'Original data'!AR9</f>
        <v>FMSG-Especificacion de casos de uso</v>
      </c>
      <c r="R11" s="2">
        <f>'Original data'!AU9</f>
        <v>267.80399999999997</v>
      </c>
      <c r="S11" s="9" t="str">
        <f>'Original data'!AW9</f>
        <v>Falso</v>
      </c>
      <c r="T11" s="10">
        <v>5</v>
      </c>
      <c r="U11" s="1" t="str">
        <f>'Original data'!AY9</f>
        <v>Modelo BPMN</v>
      </c>
      <c r="V11" s="2">
        <f>'Original data'!BB9</f>
        <v>141.584</v>
      </c>
      <c r="W11" s="9" t="str">
        <f>'Original data'!BD9</f>
        <v>El sistema envia una solicitud de credito valida al comite, luego, dado que el comite la apruebe, el sistema pasa la solicitud a 'validadas satisfactoriamente'</v>
      </c>
      <c r="X11" s="10">
        <v>1</v>
      </c>
      <c r="Y11" s="1" t="str">
        <f>'Original data'!BE9</f>
        <v>Especificacion de casos de uso</v>
      </c>
      <c r="Z11" s="2">
        <f>'Original data'!BH9</f>
        <v>176.48099999999999</v>
      </c>
      <c r="AA11" s="9" t="str">
        <f>'Original data'!BJ9</f>
        <v>La solicitud puede ser aprobada, en caso que cumpla todos los requisitos; o negada, en caso de que el analista decida no aprobarla</v>
      </c>
      <c r="AB11" s="10">
        <v>2</v>
      </c>
      <c r="AC11" s="1" t="str">
        <f>'Original data'!BK9</f>
        <v>Especificacion de casos de uso</v>
      </c>
      <c r="AD11" s="2">
        <f>'Original data'!BN9</f>
        <v>198.1</v>
      </c>
      <c r="AE11" s="35" t="str">
        <f>'Original data'!BP9</f>
        <v>El sistema espera a que la solicitud sea aprobada por el analista, luego marca la solicitud como aprobada, informa las instrucciones de legalización a la pareja y actualiza el saldo disponible para compras de vivienda.</v>
      </c>
      <c r="AF11" s="10">
        <v>3</v>
      </c>
      <c r="AG11" s="1" t="str">
        <f>'Original data'!BQ9</f>
        <v>Especificacion de casos de uso</v>
      </c>
      <c r="AH11" s="2">
        <f>'Original data'!BT9</f>
        <v>28.777999999999999</v>
      </c>
      <c r="AI11" s="9" t="str">
        <f>'Original data'!BV9</f>
        <v>15 días</v>
      </c>
      <c r="AJ11" s="10">
        <v>5</v>
      </c>
      <c r="AK11" s="1" t="str">
        <f>'Original data'!BX9</f>
        <v>Especificacion casos de uso</v>
      </c>
      <c r="AL11" s="2">
        <f>'Original data'!CA9</f>
        <v>257.16000000000003</v>
      </c>
      <c r="AM11" s="9" t="str">
        <f>'Original data'!CD9</f>
        <v>Una solicitud de credito solo puede aprobarse si hay suficientes fondos</v>
      </c>
      <c r="AN11" s="10">
        <v>1</v>
      </c>
      <c r="AO11" s="1" t="str">
        <f>'Original data'!CF9</f>
        <v>Especificacion de casos de uso</v>
      </c>
      <c r="AP11" s="2">
        <f>'Original data'!CI9</f>
        <v>14.128</v>
      </c>
      <c r="AQ11" s="32" t="str">
        <f>'Original data'!CK9</f>
        <v>Verdadero</v>
      </c>
      <c r="AR11" s="10">
        <v>1</v>
      </c>
      <c r="AS11" s="1" t="str">
        <f>'Original data'!CM9</f>
        <v>Especificacion de casos de uso</v>
      </c>
      <c r="AT11" s="2">
        <f>'Original data'!CP9</f>
        <v>81.525999999999996</v>
      </c>
      <c r="AU11" s="9" t="str">
        <f>'Original data'!CR9</f>
        <v>El comité de crédito,El sistema</v>
      </c>
      <c r="AV11" s="10">
        <v>2</v>
      </c>
      <c r="AW11" s="1" t="str">
        <f>'Original data'!CU9</f>
        <v>Especificacion de casos de uso</v>
      </c>
    </row>
    <row r="12" spans="1:49" ht="80" x14ac:dyDescent="0.2">
      <c r="A12" s="2">
        <v>8</v>
      </c>
      <c r="B12" s="2" t="s">
        <v>765</v>
      </c>
      <c r="C12" s="2">
        <v>5</v>
      </c>
      <c r="D12" s="2">
        <f>'Original data'!A14</f>
        <v>10</v>
      </c>
      <c r="E12" s="1" t="str">
        <f>'Original data'!S14</f>
        <v>FBC</v>
      </c>
      <c r="F12" s="2">
        <f>'Original data'!AA14</f>
        <v>150.17099999999999</v>
      </c>
      <c r="G12" s="9" t="str">
        <f>'Original data'!AE14</f>
        <v>Recopilar soprtes Escanear y adjuntar Diligenciar formulario</v>
      </c>
      <c r="H12" s="10">
        <v>5</v>
      </c>
      <c r="I12" s="1" t="str">
        <f>'Original data'!AF14</f>
        <v>Diagrama BPMN</v>
      </c>
      <c r="J12" s="2">
        <f>'Original data'!AI14</f>
        <v>107.27500000000001</v>
      </c>
      <c r="K12" s="9" t="str">
        <f>'Original data'!AK14</f>
        <v>Analista de crédito</v>
      </c>
      <c r="L12" s="10">
        <v>5</v>
      </c>
      <c r="M12" s="30" t="str">
        <f>'Original data'!AL14</f>
        <v>Diagrama de uso</v>
      </c>
      <c r="N12" s="2">
        <f>'Original data'!AO14</f>
        <v>110.366</v>
      </c>
      <c r="O12" s="9" t="str">
        <f>'Original data'!AQ14</f>
        <v>Pareja Analista de credito</v>
      </c>
      <c r="P12" s="10">
        <v>5</v>
      </c>
      <c r="Q12" s="30" t="str">
        <f>'Original data'!AR14</f>
        <v>diagrama BPMN</v>
      </c>
      <c r="R12" s="2">
        <f>'Original data'!AU14</f>
        <v>65.16</v>
      </c>
      <c r="S12" s="9" t="str">
        <f>'Original data'!AW14</f>
        <v>Falso</v>
      </c>
      <c r="T12" s="10">
        <v>5</v>
      </c>
      <c r="U12" s="1" t="str">
        <f>'Original data'!AY14</f>
        <v>diagrama BPMN</v>
      </c>
      <c r="V12" s="2">
        <f>'Original data'!BB14</f>
        <v>189.71799999999999</v>
      </c>
      <c r="W12" s="9" t="str">
        <f>'Original data'!BD14</f>
        <v>Registra el resultado que emite el comite Notificar resultado de aprobación Enviar mensaje a la pareja con la respuesta</v>
      </c>
      <c r="X12" s="10">
        <v>2</v>
      </c>
      <c r="Y12" s="1" t="str">
        <f>'Original data'!BE14</f>
        <v>diagrama BPMN diagramas de casos de uso</v>
      </c>
      <c r="Z12" s="2">
        <f>'Original data'!BH14</f>
        <v>157.41300000000001</v>
      </c>
      <c r="AA12" s="9" t="str">
        <f>'Original data'!BJ14</f>
        <v>Aprobada Negada Soportes incompletos</v>
      </c>
      <c r="AB12" s="10">
        <v>3</v>
      </c>
      <c r="AC12" s="1" t="str">
        <f>'Original data'!BK14</f>
        <v>diagrama BPMN</v>
      </c>
      <c r="AD12" s="2">
        <f>'Original data'!BN14</f>
        <v>116.19799999999999</v>
      </c>
      <c r="AE12" s="35" t="str">
        <f>'Original data'!BP14</f>
        <v>TOMA UNA DECISICION DE APROBACION O NEGACION NOTIFICAR A LA PAREJA</v>
      </c>
      <c r="AF12" s="10">
        <v>2</v>
      </c>
      <c r="AG12" s="1" t="str">
        <f>'Original data'!BQ14</f>
        <v>diagrama BPMN</v>
      </c>
      <c r="AH12" s="2">
        <f>'Original data'!BT14</f>
        <v>82.281999999999996</v>
      </c>
      <c r="AI12" s="9" t="str">
        <f>'Original data'!BV14</f>
        <v>15 días</v>
      </c>
      <c r="AJ12" s="10">
        <v>5</v>
      </c>
      <c r="AK12" s="1" t="str">
        <f>'Original data'!BX14</f>
        <v>DOCUMENTO CASO DE ESTUDIO</v>
      </c>
      <c r="AL12" s="2">
        <f>'Original data'!CA14</f>
        <v>167.70699999999999</v>
      </c>
      <c r="AM12" s="9" t="str">
        <f>'Original data'!CD14</f>
        <v>La Fundación determina si tiene fondos para aprobar un crédito de la siguiente forma: Divide en 12 los ingresos estimados de sus inversiones (los recursos no utilizados para financiar vivienda se invierten), le resta el estimado anual de gastos de sostenimiento dividido en 12, le suma el estimado de pagos por cuotas que recibirá este mes, y le resta el estimado de los subsidios que otorgará este mes.</v>
      </c>
      <c r="AN12" s="10">
        <v>1</v>
      </c>
      <c r="AO12" s="1" t="str">
        <f>'Original data'!CF14</f>
        <v>DOCUMENTO DE CASO DE USO</v>
      </c>
      <c r="AP12" s="2">
        <f>'Original data'!CI14</f>
        <v>79.278999999999996</v>
      </c>
      <c r="AQ12" s="32" t="str">
        <f>'Original data'!CK14</f>
        <v>Falso</v>
      </c>
      <c r="AR12" s="10">
        <v>5</v>
      </c>
      <c r="AS12" s="1" t="str">
        <f>'Original data'!CM14</f>
        <v>DIAGRAMA BPMN</v>
      </c>
      <c r="AT12" s="2">
        <f>'Original data'!CP14</f>
        <v>131.102</v>
      </c>
      <c r="AU12" s="9" t="str">
        <f>'Original data'!CR14</f>
        <v>La pareja,El analista de crédito</v>
      </c>
      <c r="AV12" s="10">
        <v>1</v>
      </c>
      <c r="AW12" s="1" t="str">
        <f>'Original data'!CU14</f>
        <v>DIAGRAMA CASOS DE USO</v>
      </c>
    </row>
    <row r="13" spans="1:49" ht="64" x14ac:dyDescent="0.2">
      <c r="A13" s="2">
        <v>9</v>
      </c>
      <c r="B13" s="2" t="s">
        <v>765</v>
      </c>
      <c r="C13" s="2">
        <v>6</v>
      </c>
      <c r="D13" s="2">
        <f>'Original data'!A19</f>
        <v>15</v>
      </c>
      <c r="E13" s="1" t="str">
        <f>'Original data'!S19</f>
        <v>FBC</v>
      </c>
      <c r="F13" s="2">
        <f>'Original data'!AA19</f>
        <v>665.12800000000004</v>
      </c>
      <c r="G13" s="9" t="str">
        <f>'Original data'!AE19</f>
        <v>Para enviar una solicitud de crédito las parejas deben:   Conocer los requisitos para poder acceder al crédito.  Diligenciar y guardar el formulario usando toda la información solicitada en este. La pareja debe ser aceptada por el sistema es decir pasar las validaciones(menos de 10 años de matrimonio, datos de tiempo completo ingresados, valores posibles de cuota, etc).  La pareja adjunta todos los soportes requeridos y cuando se habilite la opción se le da en enviar.</v>
      </c>
      <c r="H13" s="10">
        <v>5</v>
      </c>
      <c r="I13" s="1" t="str">
        <f>'Original data'!AF19</f>
        <v>Especificación de casos de uso</v>
      </c>
      <c r="J13" s="2">
        <f>'Original data'!AI19</f>
        <v>142.554</v>
      </c>
      <c r="K13" s="9" t="str">
        <f>'Original data'!AK19</f>
        <v>El analista de crédito</v>
      </c>
      <c r="L13" s="10">
        <v>5</v>
      </c>
      <c r="M13" s="30" t="str">
        <f>'Original data'!AL19</f>
        <v>Modelo BPMN</v>
      </c>
      <c r="N13" s="2">
        <f>'Original data'!AO19</f>
        <v>207.06</v>
      </c>
      <c r="O13" s="9" t="str">
        <f>'Original data'!AQ19</f>
        <v>Pareja Analista de Crédito</v>
      </c>
      <c r="P13" s="10">
        <v>5</v>
      </c>
      <c r="Q13" s="30" t="str">
        <f>'Original data'!AR19</f>
        <v>Diagrama BPMN</v>
      </c>
      <c r="R13" s="2">
        <f>'Original data'!AU19</f>
        <v>63.658999999999999</v>
      </c>
      <c r="S13" s="9" t="str">
        <f>'Original data'!AW19</f>
        <v>Falso</v>
      </c>
      <c r="T13" s="10">
        <v>5</v>
      </c>
      <c r="U13" s="1" t="str">
        <f>'Original data'!AY19</f>
        <v>Caso de estudio</v>
      </c>
      <c r="V13" s="2">
        <f>'Original data'!BB19</f>
        <v>254.03899999999999</v>
      </c>
      <c r="W13" s="9" t="str">
        <f>'Original data'!BD19</f>
        <v>El comité lo evalúa y se almacenan los resultados. Si la solicitud es aprobada se informan las instrucciones de legalización y el desembolso al vendedor del inmueble, se establecen las cuotas que deberá cancelar la pareja.</v>
      </c>
      <c r="X13" s="10">
        <v>2</v>
      </c>
      <c r="Y13" s="1" t="str">
        <f>'Original data'!BE19</f>
        <v>Caso de estudio y Modelo BPMN</v>
      </c>
      <c r="Z13" s="2">
        <f>'Original data'!BH19</f>
        <v>167.38499999999999</v>
      </c>
      <c r="AA13" s="9" t="str">
        <f>'Original data'!BJ19</f>
        <v>La solicitud presenta inconsistencias o errores en los soportes, y deben se subsanados; si no se corrigen en un plazo de 15 días la solicitud será eliminada.  Si es aprobada, se envía al comité.</v>
      </c>
      <c r="AB13" s="10">
        <v>4</v>
      </c>
      <c r="AC13" s="1" t="str">
        <f>'Original data'!BK19</f>
        <v>Caso de estudio</v>
      </c>
      <c r="AD13" s="2">
        <f>'Original data'!BN19</f>
        <v>113.276</v>
      </c>
      <c r="AE13" s="35" t="str">
        <f>'Original data'!BP19</f>
        <v>Cuando el comité estudia la solicitud se almacenan los resultados obtenidos y se determinan la cantidad de fondos necesarios para aprobar el crédito, si este es aprobado o no(se notifica); en el caso que sea aprobado se establece la cuota que deben cancelar las parejas.</v>
      </c>
      <c r="AF13" s="10">
        <v>1</v>
      </c>
      <c r="AG13" s="1" t="str">
        <f>'Original data'!BQ19</f>
        <v>Caso de estudio</v>
      </c>
      <c r="AH13" s="2">
        <f>'Original data'!BT19</f>
        <v>60.87</v>
      </c>
      <c r="AI13" s="9" t="str">
        <f>'Original data'!BV19</f>
        <v>15 días</v>
      </c>
      <c r="AJ13" s="10">
        <v>5</v>
      </c>
      <c r="AK13" s="1" t="str">
        <f>'Original data'!BX19</f>
        <v>Caso de estudio</v>
      </c>
      <c r="AL13" s="2">
        <f>'Original data'!CA19</f>
        <v>51.81</v>
      </c>
      <c r="AM13" s="9" t="str">
        <f>'Original data'!CD19</f>
        <v>Si se aprueba una solicitud la fundación debe sacar dinero de sus fondos para pagarle al vendedor del inmueble</v>
      </c>
      <c r="AN13" s="10">
        <v>1</v>
      </c>
      <c r="AO13" s="1" t="str">
        <f>'Original data'!CF19</f>
        <v>Caso de estudio</v>
      </c>
      <c r="AP13" s="2">
        <f>'Original data'!CI19</f>
        <v>57.265000000000001</v>
      </c>
      <c r="AQ13" s="32" t="str">
        <f>'Original data'!CK19</f>
        <v>Falso</v>
      </c>
      <c r="AR13" s="10">
        <v>5</v>
      </c>
      <c r="AS13" s="1" t="str">
        <f>'Original data'!CM19</f>
        <v>Caso de estudio</v>
      </c>
      <c r="AT13" s="2">
        <f>'Original data'!CP19</f>
        <v>34.777999999999999</v>
      </c>
      <c r="AU13" s="9" t="str">
        <f>'Original data'!CR19</f>
        <v>El analista de crédito,El comité de crédito</v>
      </c>
      <c r="AV13" s="10">
        <v>1</v>
      </c>
      <c r="AW13" s="1" t="str">
        <f>'Original data'!CU19</f>
        <v>Caso de estudio</v>
      </c>
    </row>
    <row r="14" spans="1:49" ht="48" x14ac:dyDescent="0.2">
      <c r="A14" s="2">
        <v>10</v>
      </c>
      <c r="B14" s="2" t="s">
        <v>766</v>
      </c>
      <c r="C14" s="2">
        <v>4</v>
      </c>
      <c r="D14" s="2">
        <v>2</v>
      </c>
      <c r="E14" s="1" t="s">
        <v>366</v>
      </c>
      <c r="F14" s="2">
        <v>247.27199999999999</v>
      </c>
      <c r="G14" s="9" t="s">
        <v>682</v>
      </c>
      <c r="H14" s="10">
        <v>1</v>
      </c>
      <c r="I14" s="1" t="s">
        <v>285</v>
      </c>
      <c r="J14" s="2">
        <v>29.878</v>
      </c>
      <c r="K14" s="9" t="s">
        <v>691</v>
      </c>
      <c r="L14" s="10">
        <v>5</v>
      </c>
      <c r="M14" s="30" t="s">
        <v>722</v>
      </c>
      <c r="N14" s="2">
        <v>55.38</v>
      </c>
      <c r="O14" s="9" t="s">
        <v>723</v>
      </c>
      <c r="P14" s="10">
        <v>5</v>
      </c>
      <c r="Q14" s="30" t="s">
        <v>724</v>
      </c>
      <c r="R14" s="1">
        <v>15.496</v>
      </c>
      <c r="S14" s="31" t="s">
        <v>315</v>
      </c>
      <c r="T14" s="10">
        <v>1</v>
      </c>
      <c r="U14" s="30" t="s">
        <v>293</v>
      </c>
      <c r="V14" s="1">
        <v>90.772000000000006</v>
      </c>
      <c r="W14" s="9" t="s">
        <v>725</v>
      </c>
      <c r="X14" s="10">
        <v>3</v>
      </c>
      <c r="Y14" s="2" t="s">
        <v>726</v>
      </c>
      <c r="Z14" s="2">
        <v>41.014000000000003</v>
      </c>
      <c r="AA14" s="32" t="s">
        <v>727</v>
      </c>
      <c r="AB14" s="10">
        <v>4</v>
      </c>
      <c r="AC14" s="1" t="s">
        <v>293</v>
      </c>
      <c r="AD14" s="2">
        <v>91.552000000000007</v>
      </c>
      <c r="AE14" s="35" t="s">
        <v>728</v>
      </c>
      <c r="AF14" s="10">
        <v>1</v>
      </c>
      <c r="AG14" s="30" t="s">
        <v>293</v>
      </c>
      <c r="AH14" s="1">
        <v>13.121</v>
      </c>
      <c r="AI14" s="32" t="s">
        <v>319</v>
      </c>
      <c r="AJ14" s="10">
        <v>5</v>
      </c>
      <c r="AK14" s="30" t="s">
        <v>293</v>
      </c>
      <c r="AL14" s="2">
        <v>54.082999999999998</v>
      </c>
      <c r="AM14" s="9" t="s">
        <v>878</v>
      </c>
      <c r="AN14" s="10">
        <v>1</v>
      </c>
      <c r="AO14" s="1" t="s">
        <v>291</v>
      </c>
      <c r="AP14" s="2">
        <v>26.042999999999999</v>
      </c>
      <c r="AQ14" s="32" t="s">
        <v>334</v>
      </c>
      <c r="AR14" s="10">
        <v>5</v>
      </c>
      <c r="AS14" s="1" t="s">
        <v>291</v>
      </c>
      <c r="AT14" s="2">
        <v>16.968</v>
      </c>
      <c r="AU14" s="9" t="s">
        <v>729</v>
      </c>
      <c r="AV14" s="10">
        <v>1</v>
      </c>
      <c r="AW14" s="30" t="s">
        <v>293</v>
      </c>
    </row>
    <row r="15" spans="1:49" ht="96" x14ac:dyDescent="0.2">
      <c r="A15" s="2">
        <v>11</v>
      </c>
      <c r="B15" s="2" t="s">
        <v>766</v>
      </c>
      <c r="C15" s="2">
        <v>5</v>
      </c>
      <c r="D15" s="2">
        <v>4</v>
      </c>
      <c r="E15" s="1" t="s">
        <v>366</v>
      </c>
      <c r="F15" s="2">
        <v>470.48899999999998</v>
      </c>
      <c r="G15" s="9" t="s">
        <v>683</v>
      </c>
      <c r="H15" s="10">
        <v>2</v>
      </c>
      <c r="I15" s="1" t="s">
        <v>302</v>
      </c>
      <c r="J15" s="2">
        <v>284.30099999999999</v>
      </c>
      <c r="K15" s="9" t="s">
        <v>692</v>
      </c>
      <c r="L15" s="10">
        <v>5</v>
      </c>
      <c r="M15" s="30" t="s">
        <v>302</v>
      </c>
      <c r="N15" s="2">
        <v>162.45099999999999</v>
      </c>
      <c r="O15" s="9" t="s">
        <v>730</v>
      </c>
      <c r="P15" s="10">
        <v>5</v>
      </c>
      <c r="Q15" s="30" t="s">
        <v>522</v>
      </c>
      <c r="R15" s="1">
        <v>98.087999999999994</v>
      </c>
      <c r="S15" s="31" t="s">
        <v>334</v>
      </c>
      <c r="T15" s="10">
        <v>5</v>
      </c>
      <c r="U15" s="30" t="s">
        <v>293</v>
      </c>
      <c r="V15" s="1">
        <v>145.459</v>
      </c>
      <c r="W15" s="9" t="s">
        <v>731</v>
      </c>
      <c r="X15" s="10">
        <v>4</v>
      </c>
      <c r="Y15" s="2" t="s">
        <v>293</v>
      </c>
      <c r="Z15" s="2">
        <v>117.011</v>
      </c>
      <c r="AA15" s="32" t="s">
        <v>732</v>
      </c>
      <c r="AB15" s="10">
        <v>3</v>
      </c>
      <c r="AC15" s="1" t="s">
        <v>293</v>
      </c>
      <c r="AD15" s="2">
        <v>185.46600000000001</v>
      </c>
      <c r="AE15" s="35" t="s">
        <v>733</v>
      </c>
      <c r="AF15" s="10">
        <v>1</v>
      </c>
      <c r="AG15" s="30" t="s">
        <v>302</v>
      </c>
      <c r="AH15" s="1">
        <v>42.756999999999998</v>
      </c>
      <c r="AI15" s="32" t="s">
        <v>319</v>
      </c>
      <c r="AJ15" s="10">
        <v>5</v>
      </c>
      <c r="AK15" s="30" t="s">
        <v>293</v>
      </c>
      <c r="AL15" s="2">
        <v>97.998000000000005</v>
      </c>
      <c r="AM15" s="9" t="s">
        <v>734</v>
      </c>
      <c r="AN15" s="10">
        <v>5</v>
      </c>
      <c r="AO15" s="1" t="s">
        <v>293</v>
      </c>
      <c r="AP15" s="2">
        <v>40.780999999999999</v>
      </c>
      <c r="AQ15" s="32" t="s">
        <v>315</v>
      </c>
      <c r="AR15" s="10">
        <v>1</v>
      </c>
      <c r="AS15" s="1" t="s">
        <v>293</v>
      </c>
      <c r="AT15" s="2">
        <v>88.388000000000005</v>
      </c>
      <c r="AU15" s="9" t="s">
        <v>551</v>
      </c>
      <c r="AV15" s="10">
        <v>5</v>
      </c>
      <c r="AW15" s="30" t="s">
        <v>293</v>
      </c>
    </row>
    <row r="16" spans="1:49" x14ac:dyDescent="0.2">
      <c r="A16" s="2">
        <v>12</v>
      </c>
      <c r="B16" s="2" t="s">
        <v>766</v>
      </c>
      <c r="C16" s="2">
        <v>6</v>
      </c>
      <c r="D16" s="2">
        <v>13</v>
      </c>
      <c r="E16" s="1" t="s">
        <v>366</v>
      </c>
      <c r="F16" s="2">
        <v>125.32</v>
      </c>
      <c r="G16" s="9" t="s">
        <v>684</v>
      </c>
      <c r="H16" s="10">
        <v>5</v>
      </c>
      <c r="I16" s="1" t="s">
        <v>693</v>
      </c>
      <c r="J16" s="2">
        <v>46.600999999999999</v>
      </c>
      <c r="K16" s="9" t="s">
        <v>692</v>
      </c>
      <c r="L16" s="10">
        <v>5</v>
      </c>
      <c r="M16" s="30" t="s">
        <v>735</v>
      </c>
      <c r="N16" s="2">
        <v>30.812999999999999</v>
      </c>
      <c r="O16" s="9" t="s">
        <v>736</v>
      </c>
      <c r="P16" s="10">
        <v>5</v>
      </c>
      <c r="Q16" s="30" t="s">
        <v>693</v>
      </c>
      <c r="R16" s="1">
        <v>37.18</v>
      </c>
      <c r="S16" s="31" t="s">
        <v>334</v>
      </c>
      <c r="T16" s="10">
        <v>5</v>
      </c>
      <c r="U16" s="30" t="s">
        <v>293</v>
      </c>
      <c r="V16" s="1">
        <v>49.643000000000001</v>
      </c>
      <c r="W16" s="9" t="s">
        <v>737</v>
      </c>
      <c r="X16" s="10">
        <v>3</v>
      </c>
      <c r="Y16" s="2" t="s">
        <v>693</v>
      </c>
      <c r="Z16" s="2">
        <v>65.022999999999996</v>
      </c>
      <c r="AA16" s="32" t="s">
        <v>738</v>
      </c>
      <c r="AB16" s="10">
        <v>2</v>
      </c>
      <c r="AC16" s="1" t="s">
        <v>693</v>
      </c>
      <c r="AD16" s="2">
        <v>110.938</v>
      </c>
      <c r="AE16" s="35" t="s">
        <v>739</v>
      </c>
      <c r="AF16" s="10">
        <v>5</v>
      </c>
      <c r="AG16" s="30" t="s">
        <v>293</v>
      </c>
      <c r="AH16" s="1">
        <v>31.765000000000001</v>
      </c>
      <c r="AI16" s="32" t="s">
        <v>319</v>
      </c>
      <c r="AJ16" s="10">
        <v>5</v>
      </c>
      <c r="AK16" s="30" t="s">
        <v>293</v>
      </c>
      <c r="AL16" s="2">
        <v>76.159000000000006</v>
      </c>
      <c r="AM16" s="9" t="s">
        <v>740</v>
      </c>
      <c r="AN16" s="10">
        <v>1</v>
      </c>
      <c r="AO16" s="1" t="s">
        <v>291</v>
      </c>
      <c r="AP16" s="2">
        <v>34.771999999999998</v>
      </c>
      <c r="AQ16" s="32" t="s">
        <v>334</v>
      </c>
      <c r="AR16" s="10">
        <v>5</v>
      </c>
      <c r="AS16" s="1" t="s">
        <v>293</v>
      </c>
      <c r="AT16" s="2">
        <v>41.12</v>
      </c>
      <c r="AU16" s="9" t="s">
        <v>729</v>
      </c>
      <c r="AV16" s="10">
        <v>1</v>
      </c>
      <c r="AW16" s="30" t="s">
        <v>293</v>
      </c>
    </row>
    <row r="17" spans="1:49" ht="128" x14ac:dyDescent="0.2">
      <c r="A17" s="2">
        <v>13</v>
      </c>
      <c r="B17" s="2" t="s">
        <v>765</v>
      </c>
      <c r="C17" s="2">
        <v>7</v>
      </c>
      <c r="D17" s="2">
        <f>'Original data'!A7</f>
        <v>3</v>
      </c>
      <c r="E17" s="1" t="str">
        <f>'Original data'!S7</f>
        <v>FC</v>
      </c>
      <c r="F17" s="2">
        <f>'Original data'!AA7</f>
        <v>411.25700000000001</v>
      </c>
      <c r="G17" s="9" t="str">
        <f>'Original data'!AE7</f>
        <v>La pareja debe tener un usuario de ingreso al sistema. La pareja se autentica. La pareja selecciona solicitar crédito. La pareja diligencia el formulario. La pareja selecciona la opción guardar. La pareja adjunta un soporte. La pareja selecciona la opción Enviar.</v>
      </c>
      <c r="H17" s="10">
        <v>4</v>
      </c>
      <c r="I17" s="1" t="str">
        <f>'Original data'!AF7</f>
        <v>FMSG-Especificación de Casos de Uso</v>
      </c>
      <c r="J17" s="2">
        <f>'Original data'!AI7</f>
        <v>145.285</v>
      </c>
      <c r="K17" s="9" t="str">
        <f>'Original data'!AK7</f>
        <v>El analista de crédito. Revisa la información de la solicitud y contrastarla con los soportes, de forma que se pueda decidir si se envía a comité de crédito para su estudio o se devuelve a la pareja.</v>
      </c>
      <c r="L17" s="10">
        <v>5</v>
      </c>
      <c r="M17" s="30" t="str">
        <f>'Original data'!AL7</f>
        <v>FMSG-Caso de Estudio, FMSG-Especificación de Casos de Uso</v>
      </c>
      <c r="N17" s="2">
        <f>'Original data'!AO7</f>
        <v>77.236000000000004</v>
      </c>
      <c r="O17" s="9" t="str">
        <f>'Original data'!AQ7</f>
        <v>Pareja. Analista de crédito.</v>
      </c>
      <c r="P17" s="10">
        <v>5</v>
      </c>
      <c r="Q17" s="30" t="str">
        <f>'Original data'!AR7</f>
        <v>FMSG-Especificación de Casos de Uso</v>
      </c>
      <c r="R17" s="2">
        <f>'Original data'!AU7</f>
        <v>107.76600000000001</v>
      </c>
      <c r="S17" s="9" t="str">
        <f>'Original data'!AW7</f>
        <v>Falso</v>
      </c>
      <c r="T17" s="10">
        <v>5</v>
      </c>
      <c r="U17" s="1" t="str">
        <f>'Original data'!AY7</f>
        <v>FMSG-Caso de Estudio</v>
      </c>
      <c r="V17" s="2">
        <f>'Original data'!BB7</f>
        <v>355.26799999999997</v>
      </c>
      <c r="W17" s="9" t="str">
        <f>'Original data'!BD7</f>
        <v>El analista selecciona enviar a comité de crédito. El sistema envía un mensaje al área de comté de crédito. El sistema sistema retira la solicitud de la consulta de solicitudes validadas satisfactoriamente. El sistema agrega la solicitud a la consulta de solicitudes para comité de crédito.</v>
      </c>
      <c r="X17" s="10">
        <v>2</v>
      </c>
      <c r="Y17" s="1" t="str">
        <f>'Original data'!BE7</f>
        <v>FMSG-Especificación de Casos de Uso</v>
      </c>
      <c r="Z17" s="2">
        <f>'Original data'!BH7</f>
        <v>352.84</v>
      </c>
      <c r="AA17" s="9" t="str">
        <f>'Original data'!BJ7</f>
        <v>Rechazado. Aprobado.</v>
      </c>
      <c r="AB17" s="10">
        <v>2</v>
      </c>
      <c r="AC17" s="1" t="str">
        <f>'Original data'!BK7</f>
        <v>FMSG-Caso de Estudio</v>
      </c>
      <c r="AD17" s="2">
        <f>'Original data'!BN7</f>
        <v>281.59699999999998</v>
      </c>
      <c r="AE17" s="35" t="str">
        <f>'Original data'!BP7</f>
        <v>El sistema agrega la solicitud a la consulta de solicitudes validadas satisfactoriamente o a la consulta de solicitudes con error en soporte.  Si se consulta la solicitud: El analista selecciona enviar a comité de crédito. El sistema envía un mensaje al área de comté de crédito. El sistema sistema retira la solicitud de la consulta de solicitudes validadas satisfactoriamente. El sistema agrega la solicitud a la consulta de solicitudes para comité de crédito.  Si se notifica de error. El analista selecciona una solicitud validada para notificar error en soportes. El analista selecciona notificar a pareja. El sistema envía un mensaje a la pareja. El sistema sistema retira la solicitud de la consulta de solicitudes validadas para notificar error en soportes. El sistema agrega la solicitud a la consulta de solicitudes pendientes de subsanar error en soportes.</v>
      </c>
      <c r="AF17" s="10">
        <v>1</v>
      </c>
      <c r="AG17" s="1" t="str">
        <f>'Original data'!BQ7</f>
        <v>FMSG-Especificación de Casos de Uso</v>
      </c>
      <c r="AH17" s="2">
        <f>'Original data'!BT7</f>
        <v>22.692</v>
      </c>
      <c r="AI17" s="9" t="str">
        <f>'Original data'!BV7</f>
        <v>15 días</v>
      </c>
      <c r="AJ17" s="10">
        <v>5</v>
      </c>
      <c r="AK17" s="1" t="str">
        <f>'Original data'!BX7</f>
        <v>FMSG-Caso de Estudio, FMSG-Especificación de Casos de Uso</v>
      </c>
      <c r="AL17" s="2">
        <f>'Original data'!CA7</f>
        <v>64.944999999999993</v>
      </c>
      <c r="AM17" s="9" t="str">
        <f>'Original data'!CD7</f>
        <v>Para que una solicitud sea aprobaba la fundación debe tener créditos disponibles.</v>
      </c>
      <c r="AN17" s="10">
        <v>1</v>
      </c>
      <c r="AO17" s="1" t="str">
        <f>'Original data'!CF7</f>
        <v>FMSG-Caso de Estudio, FMSG-Especificación de Casos de Uso</v>
      </c>
      <c r="AP17" s="2">
        <f>'Original data'!CI7</f>
        <v>97.977000000000004</v>
      </c>
      <c r="AQ17" s="32" t="str">
        <f>'Original data'!CK7</f>
        <v>Falso</v>
      </c>
      <c r="AR17" s="10">
        <v>5</v>
      </c>
      <c r="AS17" s="1" t="str">
        <f>'Original data'!CM7</f>
        <v>FMSG-Caso de Estudio</v>
      </c>
      <c r="AT17" s="2">
        <f>'Original data'!CP7</f>
        <v>42.947000000000003</v>
      </c>
      <c r="AU17" s="9" t="str">
        <f>'Original data'!CR7</f>
        <v>El comité de crédito,El sistema</v>
      </c>
      <c r="AV17" s="10">
        <v>2</v>
      </c>
      <c r="AW17" s="1" t="str">
        <f>'Original data'!CU7</f>
        <v>FMSG-Especificación de Casos de Uso</v>
      </c>
    </row>
    <row r="18" spans="1:49" ht="80" x14ac:dyDescent="0.2">
      <c r="A18" s="2">
        <v>14</v>
      </c>
      <c r="B18" s="2" t="s">
        <v>765</v>
      </c>
      <c r="C18" s="2">
        <v>8</v>
      </c>
      <c r="D18" s="2">
        <f>'Original data'!A15</f>
        <v>11</v>
      </c>
      <c r="E18" s="1" t="str">
        <f>'Original data'!S15</f>
        <v>FC</v>
      </c>
      <c r="F18" s="2">
        <f>'Original data'!AA15</f>
        <v>903.96100000000001</v>
      </c>
      <c r="G18" s="9" t="str">
        <f>'Original data'!AE15</f>
        <v>La pareja debera entrar al sistema seleccionar la opcion de pedir un credito, luego de esto diligenciar el formulario y esperar a que el sistema valide las condiciones del credito, si secumplen con las condiciones se habilitara la opcion para subir los soportes correspondientes para al final poder enviar su solicitud de credito</v>
      </c>
      <c r="H18" s="10">
        <v>5</v>
      </c>
      <c r="I18" s="1" t="str">
        <f>'Original data'!AF15</f>
        <v>Especificación de Casos de Uso</v>
      </c>
      <c r="J18" s="2">
        <f>'Original data'!AI15</f>
        <v>157.58500000000001</v>
      </c>
      <c r="K18" s="9" t="str">
        <f>'Original data'!AK15</f>
        <v>el analista de crédito validad si existen errores en los soportes enviados y de ser asi envia una notificacion a la pareja con los errores encontrados</v>
      </c>
      <c r="L18" s="10">
        <v>5</v>
      </c>
      <c r="M18" s="30" t="str">
        <f>'Original data'!AL15</f>
        <v>Especificación de Casos de Uso</v>
      </c>
      <c r="N18" s="2">
        <f>'Original data'!AO15</f>
        <v>82.986999999999995</v>
      </c>
      <c r="O18" s="9" t="str">
        <f>'Original data'!AQ15</f>
        <v>Parejas las cuales quieran adquirir vivienda propia atravez de un credito ofertado por la fundacion</v>
      </c>
      <c r="P18" s="10">
        <v>2</v>
      </c>
      <c r="Q18" s="30" t="str">
        <f>'Original data'!AR15</f>
        <v>Caso de Estudio</v>
      </c>
      <c r="R18" s="2">
        <f>'Original data'!AU15</f>
        <v>133.023</v>
      </c>
      <c r="S18" s="9" t="str">
        <f>'Original data'!AW15</f>
        <v>Falso</v>
      </c>
      <c r="T18" s="10">
        <v>5</v>
      </c>
      <c r="U18" s="1" t="str">
        <f>'Original data'!AY15</f>
        <v>Especificación de Casos de Uso y Caso de Estudio</v>
      </c>
      <c r="V18" s="2">
        <f>'Original data'!BB15</f>
        <v>186.102</v>
      </c>
      <c r="W18" s="9" t="str">
        <f>'Original data'!BD15</f>
        <v>luego de que se envia al comite la solicitud este puede negarla o aceptarla, en cualquier caso se registra en el sistema el resultado y se notifica a la pareja, ademas si fue aprobado se le informan las instrucciones de legaliacion y el sistema actualiza los fondos disponibles</v>
      </c>
      <c r="X18" s="10">
        <v>5</v>
      </c>
      <c r="Y18" s="1" t="str">
        <f>'Original data'!BE15</f>
        <v>Especificación de Casos de Uso</v>
      </c>
      <c r="Z18" s="2">
        <f>'Original data'!BH15</f>
        <v>140.59399999999999</v>
      </c>
      <c r="AA18" s="9" t="str">
        <f>'Original data'!BJ15</f>
        <v>1) Anulacion debido a que se vencio el plazo de 15 dias para corregir los errores en los soportes  2) Negacion del credito por parte del comite 3) Aprobacion del credito por parte del comite</v>
      </c>
      <c r="AB18" s="10">
        <v>4</v>
      </c>
      <c r="AC18" s="1" t="str">
        <f>'Original data'!BK15</f>
        <v>Caso de Estudio</v>
      </c>
      <c r="AD18" s="2">
        <f>'Original data'!BN15</f>
        <v>95.543000000000006</v>
      </c>
      <c r="AE18" s="35" t="str">
        <f>'Original data'!BP15</f>
        <v>Luego de que se evalua la solicitud se registra en el sistema la respuesta y se le notifica a la pareja el resultado</v>
      </c>
      <c r="AF18" s="10">
        <v>5</v>
      </c>
      <c r="AG18" s="1" t="str">
        <f>'Original data'!BQ15</f>
        <v>Caso de Estudio</v>
      </c>
      <c r="AH18" s="2">
        <f>'Original data'!BT15</f>
        <v>15.108000000000001</v>
      </c>
      <c r="AI18" s="9" t="str">
        <f>'Original data'!BV15</f>
        <v>15 días</v>
      </c>
      <c r="AJ18" s="10">
        <v>5</v>
      </c>
      <c r="AK18" s="1" t="str">
        <f>'Original data'!BX15</f>
        <v>Caso de Estudio y Especificación de Casos de Uso</v>
      </c>
      <c r="AL18" s="2">
        <f>'Original data'!CA15</f>
        <v>46.841999999999999</v>
      </c>
      <c r="AM18" s="9" t="str">
        <f>'Original data'!CD15</f>
        <v>Ya que al aaprobar una solicutud de credito el sistema debe actualizar los fondos disponibles de la fundacion</v>
      </c>
      <c r="AN18" s="10">
        <v>5</v>
      </c>
      <c r="AO18" s="1" t="str">
        <f>'Original data'!CF15</f>
        <v>Especificación de Casos de Uso</v>
      </c>
      <c r="AP18" s="2">
        <f>'Original data'!CI15</f>
        <v>62.878999999999998</v>
      </c>
      <c r="AQ18" s="32" t="str">
        <f>'Original data'!CK15</f>
        <v>Falso</v>
      </c>
      <c r="AR18" s="10">
        <v>5</v>
      </c>
      <c r="AS18" s="1" t="str">
        <f>'Original data'!CM15</f>
        <v>Especificación de Casos de Uso</v>
      </c>
      <c r="AT18" s="2">
        <f>'Original data'!CP15</f>
        <v>109.45099999999999</v>
      </c>
      <c r="AU18" s="9" t="str">
        <f>'Original data'!CR15</f>
        <v>El comité de crédito,El sistema</v>
      </c>
      <c r="AV18" s="10">
        <v>2</v>
      </c>
      <c r="AW18" s="1" t="str">
        <f>'Original data'!CU15</f>
        <v>Especificación de Casos de Uso y Caso de Estudio</v>
      </c>
    </row>
    <row r="19" spans="1:49" ht="48" x14ac:dyDescent="0.2">
      <c r="A19" s="2">
        <v>15</v>
      </c>
      <c r="B19" s="2" t="s">
        <v>766</v>
      </c>
      <c r="C19" s="2">
        <v>7</v>
      </c>
      <c r="D19" s="2">
        <v>5</v>
      </c>
      <c r="E19" s="1" t="s">
        <v>327</v>
      </c>
      <c r="F19" s="2">
        <v>228.108</v>
      </c>
      <c r="G19" s="9" t="s">
        <v>685</v>
      </c>
      <c r="H19" s="10">
        <v>5</v>
      </c>
      <c r="I19" s="1" t="s">
        <v>694</v>
      </c>
      <c r="J19" s="2">
        <v>41.174999999999997</v>
      </c>
      <c r="K19" s="9" t="s">
        <v>692</v>
      </c>
      <c r="L19" s="10">
        <v>5</v>
      </c>
      <c r="M19" s="30" t="s">
        <v>741</v>
      </c>
      <c r="N19" s="2">
        <v>60.277000000000001</v>
      </c>
      <c r="O19" s="9" t="s">
        <v>742</v>
      </c>
      <c r="P19" s="10">
        <v>5</v>
      </c>
      <c r="Q19" s="30" t="s">
        <v>302</v>
      </c>
      <c r="R19" s="1">
        <v>67.905000000000001</v>
      </c>
      <c r="S19" s="31" t="s">
        <v>315</v>
      </c>
      <c r="T19" s="10">
        <v>1</v>
      </c>
      <c r="U19" s="30" t="s">
        <v>291</v>
      </c>
      <c r="V19" s="1">
        <v>123.48099999999999</v>
      </c>
      <c r="W19" s="9" t="s">
        <v>743</v>
      </c>
      <c r="X19" s="10">
        <v>1</v>
      </c>
      <c r="Y19" s="2" t="s">
        <v>744</v>
      </c>
      <c r="Z19" s="2">
        <v>72.753</v>
      </c>
      <c r="AA19" s="32" t="s">
        <v>745</v>
      </c>
      <c r="AB19" s="10">
        <v>3</v>
      </c>
      <c r="AC19" s="1" t="s">
        <v>746</v>
      </c>
      <c r="AD19" s="2">
        <v>100.08499999999999</v>
      </c>
      <c r="AE19" s="35" t="s">
        <v>747</v>
      </c>
      <c r="AF19" s="10">
        <v>1</v>
      </c>
      <c r="AG19" s="30" t="s">
        <v>744</v>
      </c>
      <c r="AH19" s="1">
        <v>10.481999999999999</v>
      </c>
      <c r="AI19" s="32" t="s">
        <v>319</v>
      </c>
      <c r="AJ19" s="10">
        <v>5</v>
      </c>
      <c r="AK19" s="30" t="s">
        <v>744</v>
      </c>
      <c r="AL19" s="2">
        <v>50.15</v>
      </c>
      <c r="AM19" s="9" t="s">
        <v>748</v>
      </c>
      <c r="AN19" s="10">
        <v>1</v>
      </c>
      <c r="AO19" s="1" t="s">
        <v>749</v>
      </c>
      <c r="AP19" s="2">
        <v>17.076000000000001</v>
      </c>
      <c r="AQ19" s="32" t="s">
        <v>315</v>
      </c>
      <c r="AR19" s="10">
        <v>1</v>
      </c>
      <c r="AS19" s="1" t="s">
        <v>744</v>
      </c>
      <c r="AT19" s="2">
        <v>50.466999999999999</v>
      </c>
      <c r="AU19" s="9" t="s">
        <v>729</v>
      </c>
      <c r="AV19" s="10">
        <v>1</v>
      </c>
      <c r="AW19" s="30" t="s">
        <v>750</v>
      </c>
    </row>
    <row r="20" spans="1:49" ht="64" x14ac:dyDescent="0.2">
      <c r="A20" s="2">
        <v>16</v>
      </c>
      <c r="B20" s="2" t="s">
        <v>766</v>
      </c>
      <c r="C20" s="2">
        <v>8</v>
      </c>
      <c r="D20" s="2">
        <v>6</v>
      </c>
      <c r="E20" s="1" t="s">
        <v>327</v>
      </c>
      <c r="F20" s="2">
        <v>433.76600000000002</v>
      </c>
      <c r="G20" s="9" t="s">
        <v>686</v>
      </c>
      <c r="H20" s="10">
        <v>2</v>
      </c>
      <c r="I20" s="1" t="s">
        <v>695</v>
      </c>
      <c r="J20" s="2">
        <v>144.03</v>
      </c>
      <c r="K20" s="9" t="s">
        <v>696</v>
      </c>
      <c r="L20" s="10">
        <v>5</v>
      </c>
      <c r="M20" s="30" t="s">
        <v>751</v>
      </c>
      <c r="N20" s="2">
        <v>72.697999999999993</v>
      </c>
      <c r="O20" s="9" t="s">
        <v>752</v>
      </c>
      <c r="P20" s="10">
        <v>5</v>
      </c>
      <c r="Q20" s="30" t="s">
        <v>751</v>
      </c>
      <c r="R20" s="1">
        <v>126.664</v>
      </c>
      <c r="S20" s="31" t="s">
        <v>334</v>
      </c>
      <c r="T20" s="10">
        <v>5</v>
      </c>
      <c r="U20" s="30" t="s">
        <v>335</v>
      </c>
      <c r="V20" s="1">
        <v>91.754999999999995</v>
      </c>
      <c r="W20" s="9" t="s">
        <v>753</v>
      </c>
      <c r="X20" s="10">
        <v>4</v>
      </c>
      <c r="Y20" s="2" t="s">
        <v>754</v>
      </c>
      <c r="Z20" s="2">
        <v>73.078999999999994</v>
      </c>
      <c r="AA20" s="32" t="s">
        <v>755</v>
      </c>
      <c r="AB20" s="10">
        <v>3</v>
      </c>
      <c r="AC20" s="1" t="s">
        <v>335</v>
      </c>
      <c r="AD20" s="2">
        <v>99.494</v>
      </c>
      <c r="AE20" s="35" t="s">
        <v>756</v>
      </c>
      <c r="AF20" s="10">
        <v>2</v>
      </c>
      <c r="AG20" s="30" t="s">
        <v>751</v>
      </c>
      <c r="AH20" s="1">
        <v>18.02</v>
      </c>
      <c r="AI20" s="32" t="s">
        <v>319</v>
      </c>
      <c r="AJ20" s="10">
        <v>5</v>
      </c>
      <c r="AK20" s="30" t="s">
        <v>335</v>
      </c>
      <c r="AL20" s="2">
        <v>61.052</v>
      </c>
      <c r="AM20" s="9" t="s">
        <v>757</v>
      </c>
      <c r="AN20" s="10">
        <v>1</v>
      </c>
      <c r="AO20" s="1" t="s">
        <v>335</v>
      </c>
      <c r="AP20" s="2">
        <v>38.274000000000001</v>
      </c>
      <c r="AQ20" s="32" t="s">
        <v>334</v>
      </c>
      <c r="AR20" s="10">
        <v>5</v>
      </c>
      <c r="AS20" s="1" t="s">
        <v>335</v>
      </c>
      <c r="AT20" s="2">
        <v>65.045000000000002</v>
      </c>
      <c r="AU20" s="9" t="s">
        <v>758</v>
      </c>
      <c r="AV20" s="10">
        <v>1</v>
      </c>
      <c r="AW20" s="30" t="s">
        <v>751</v>
      </c>
    </row>
    <row r="21" spans="1:49" ht="48" x14ac:dyDescent="0.2">
      <c r="A21" s="2">
        <v>17</v>
      </c>
      <c r="B21" s="2" t="s">
        <v>766</v>
      </c>
      <c r="C21" s="2">
        <v>9</v>
      </c>
      <c r="D21" s="2">
        <v>7</v>
      </c>
      <c r="E21" s="1" t="s">
        <v>327</v>
      </c>
      <c r="F21" s="2">
        <v>106.139</v>
      </c>
      <c r="G21" s="9" t="s">
        <v>687</v>
      </c>
      <c r="H21" s="10">
        <v>5</v>
      </c>
      <c r="I21" s="1" t="s">
        <v>697</v>
      </c>
      <c r="J21" s="2">
        <v>53.353999999999999</v>
      </c>
      <c r="K21" s="9" t="s">
        <v>698</v>
      </c>
      <c r="L21" s="10">
        <v>5</v>
      </c>
      <c r="M21" s="30" t="s">
        <v>697</v>
      </c>
      <c r="N21" s="2">
        <v>117.20399999999999</v>
      </c>
      <c r="O21" s="9" t="s">
        <v>759</v>
      </c>
      <c r="P21" s="10">
        <v>5</v>
      </c>
      <c r="Q21" s="30" t="s">
        <v>760</v>
      </c>
      <c r="R21" s="1">
        <v>20.931999999999999</v>
      </c>
      <c r="S21" s="31" t="s">
        <v>315</v>
      </c>
      <c r="T21" s="10">
        <v>1</v>
      </c>
      <c r="U21" s="30" t="s">
        <v>760</v>
      </c>
      <c r="V21" s="1">
        <v>116.77</v>
      </c>
      <c r="W21" s="9" t="s">
        <v>761</v>
      </c>
      <c r="X21" s="10">
        <v>3</v>
      </c>
      <c r="Y21" s="2" t="s">
        <v>760</v>
      </c>
      <c r="Z21" s="2">
        <v>94.225999999999999</v>
      </c>
      <c r="AA21" s="32" t="s">
        <v>762</v>
      </c>
      <c r="AB21" s="10">
        <v>4</v>
      </c>
      <c r="AC21" s="1" t="s">
        <v>760</v>
      </c>
      <c r="AD21" s="2">
        <v>469.32299999999998</v>
      </c>
      <c r="AE21" s="35" t="s">
        <v>763</v>
      </c>
      <c r="AF21" s="10">
        <v>3</v>
      </c>
      <c r="AG21" s="30" t="s">
        <v>372</v>
      </c>
      <c r="AH21" s="1">
        <v>42.42</v>
      </c>
      <c r="AI21" s="32" t="s">
        <v>319</v>
      </c>
      <c r="AJ21" s="10">
        <v>5</v>
      </c>
      <c r="AK21" s="30" t="s">
        <v>335</v>
      </c>
      <c r="AL21" s="2">
        <v>92.6</v>
      </c>
      <c r="AM21" s="9" t="s">
        <v>764</v>
      </c>
      <c r="AN21" s="10">
        <v>1</v>
      </c>
      <c r="AO21" s="1" t="s">
        <v>335</v>
      </c>
      <c r="AP21" s="2">
        <v>20.414000000000001</v>
      </c>
      <c r="AQ21" s="32" t="s">
        <v>315</v>
      </c>
      <c r="AR21" s="10">
        <v>1</v>
      </c>
      <c r="AS21" s="1" t="s">
        <v>335</v>
      </c>
      <c r="AT21" s="2">
        <v>55.613999999999997</v>
      </c>
      <c r="AU21" s="9" t="s">
        <v>551</v>
      </c>
      <c r="AV21" s="10">
        <v>5</v>
      </c>
      <c r="AW21" s="30" t="s">
        <v>335</v>
      </c>
    </row>
    <row r="22" spans="1:49" ht="160" x14ac:dyDescent="0.2">
      <c r="A22" s="2">
        <v>18</v>
      </c>
      <c r="B22" s="2" t="s">
        <v>973</v>
      </c>
      <c r="C22" s="2">
        <v>1</v>
      </c>
      <c r="D22" s="2">
        <v>6</v>
      </c>
      <c r="E22" s="1" t="s">
        <v>307</v>
      </c>
      <c r="F22" s="2">
        <v>330.59199999999998</v>
      </c>
      <c r="G22" s="9" t="s">
        <v>880</v>
      </c>
      <c r="H22" s="10">
        <v>2</v>
      </c>
      <c r="I22" s="1" t="s">
        <v>881</v>
      </c>
      <c r="J22" s="2">
        <v>57.289000000000001</v>
      </c>
      <c r="K22" s="9" t="s">
        <v>882</v>
      </c>
      <c r="L22" s="10">
        <v>1</v>
      </c>
      <c r="M22" s="30" t="s">
        <v>883</v>
      </c>
      <c r="N22" s="2">
        <v>100.366</v>
      </c>
      <c r="O22" s="9" t="s">
        <v>884</v>
      </c>
      <c r="P22" s="10">
        <v>2</v>
      </c>
      <c r="Q22" s="30" t="s">
        <v>885</v>
      </c>
      <c r="R22" s="1">
        <v>24.2</v>
      </c>
      <c r="S22" s="31" t="b">
        <v>1</v>
      </c>
      <c r="T22" s="10">
        <v>1</v>
      </c>
      <c r="U22" s="30" t="s">
        <v>886</v>
      </c>
      <c r="V22" s="1">
        <v>59.988999999999997</v>
      </c>
      <c r="W22" s="9" t="s">
        <v>887</v>
      </c>
      <c r="X22" s="10">
        <v>1</v>
      </c>
      <c r="Y22" s="30" t="s">
        <v>888</v>
      </c>
      <c r="Z22" s="2">
        <v>124.262</v>
      </c>
      <c r="AA22" s="31" t="s">
        <v>889</v>
      </c>
      <c r="AB22" s="10">
        <v>5</v>
      </c>
      <c r="AC22" s="1" t="s">
        <v>883</v>
      </c>
      <c r="AD22" s="2">
        <v>65.307000000000002</v>
      </c>
      <c r="AE22" s="35" t="s">
        <v>890</v>
      </c>
      <c r="AF22" s="10">
        <v>2</v>
      </c>
      <c r="AG22" s="30" t="s">
        <v>891</v>
      </c>
      <c r="AH22" s="1">
        <v>22.120999999999999</v>
      </c>
      <c r="AI22" s="31" t="s">
        <v>319</v>
      </c>
      <c r="AJ22" s="10">
        <v>5</v>
      </c>
      <c r="AK22" s="30" t="s">
        <v>886</v>
      </c>
      <c r="AL22" s="2">
        <v>38.155000000000001</v>
      </c>
      <c r="AM22" s="9" t="s">
        <v>966</v>
      </c>
      <c r="AN22" s="10">
        <v>2</v>
      </c>
      <c r="AO22" s="1" t="s">
        <v>886</v>
      </c>
      <c r="AP22" s="2">
        <v>27.891999999999999</v>
      </c>
      <c r="AQ22" s="9" t="b">
        <v>0</v>
      </c>
      <c r="AR22" s="10">
        <v>5</v>
      </c>
      <c r="AS22" s="1" t="s">
        <v>892</v>
      </c>
      <c r="AT22" s="2">
        <v>13.981</v>
      </c>
      <c r="AU22" s="9" t="s">
        <v>708</v>
      </c>
      <c r="AV22" s="10">
        <v>1</v>
      </c>
      <c r="AW22" s="30" t="s">
        <v>886</v>
      </c>
    </row>
    <row r="23" spans="1:49" ht="80" x14ac:dyDescent="0.2">
      <c r="A23" s="2">
        <v>19</v>
      </c>
      <c r="B23" s="2" t="s">
        <v>973</v>
      </c>
      <c r="C23" s="2">
        <v>2</v>
      </c>
      <c r="D23" s="2">
        <v>8</v>
      </c>
      <c r="E23" s="1" t="s">
        <v>307</v>
      </c>
      <c r="F23" s="2">
        <v>261.54599999999999</v>
      </c>
      <c r="G23" s="9" t="s">
        <v>893</v>
      </c>
      <c r="H23" s="10">
        <v>5</v>
      </c>
      <c r="I23" s="1" t="s">
        <v>894</v>
      </c>
      <c r="J23" s="2">
        <v>42.837000000000003</v>
      </c>
      <c r="K23" s="9" t="s">
        <v>458</v>
      </c>
      <c r="L23" s="10">
        <v>5</v>
      </c>
      <c r="M23" s="30" t="s">
        <v>285</v>
      </c>
      <c r="N23" s="2">
        <v>77.242999999999995</v>
      </c>
      <c r="O23" s="9" t="s">
        <v>895</v>
      </c>
      <c r="P23" s="10">
        <v>2</v>
      </c>
      <c r="Q23" s="30" t="s">
        <v>896</v>
      </c>
      <c r="R23" s="1">
        <v>100.58799999999999</v>
      </c>
      <c r="S23" s="31" t="b">
        <v>0</v>
      </c>
      <c r="T23" s="10">
        <v>5</v>
      </c>
      <c r="U23" s="30" t="s">
        <v>293</v>
      </c>
      <c r="V23" s="1">
        <v>209.98400000000001</v>
      </c>
      <c r="W23" s="9" t="s">
        <v>897</v>
      </c>
      <c r="X23" s="10">
        <v>5</v>
      </c>
      <c r="Y23" s="30" t="s">
        <v>293</v>
      </c>
      <c r="Z23" s="2">
        <v>144.57</v>
      </c>
      <c r="AA23" s="31" t="s">
        <v>898</v>
      </c>
      <c r="AB23" s="10">
        <v>3</v>
      </c>
      <c r="AC23" s="1" t="s">
        <v>293</v>
      </c>
      <c r="AD23" s="2">
        <v>97.070999999999998</v>
      </c>
      <c r="AE23" s="35" t="s">
        <v>899</v>
      </c>
      <c r="AF23" s="10">
        <v>4</v>
      </c>
      <c r="AG23" s="30" t="s">
        <v>293</v>
      </c>
      <c r="AH23" s="1">
        <v>57.561</v>
      </c>
      <c r="AI23" s="31" t="s">
        <v>319</v>
      </c>
      <c r="AJ23" s="10">
        <v>5</v>
      </c>
      <c r="AK23" s="30" t="s">
        <v>896</v>
      </c>
      <c r="AL23" s="2">
        <v>29.202000000000002</v>
      </c>
      <c r="AM23" s="9" t="s">
        <v>967</v>
      </c>
      <c r="AN23" s="10">
        <v>2</v>
      </c>
      <c r="AO23" s="1" t="s">
        <v>896</v>
      </c>
      <c r="AP23" s="2">
        <v>51.174999999999997</v>
      </c>
      <c r="AQ23" s="9" t="b">
        <v>1</v>
      </c>
      <c r="AR23" s="10">
        <v>1</v>
      </c>
      <c r="AS23" s="1" t="s">
        <v>900</v>
      </c>
      <c r="AT23" s="2">
        <v>60.61</v>
      </c>
      <c r="AU23" s="9" t="s">
        <v>452</v>
      </c>
      <c r="AV23" s="10">
        <v>1</v>
      </c>
      <c r="AW23" s="30" t="s">
        <v>293</v>
      </c>
    </row>
    <row r="24" spans="1:49" ht="48" x14ac:dyDescent="0.2">
      <c r="A24" s="2">
        <v>20</v>
      </c>
      <c r="B24" s="2" t="s">
        <v>973</v>
      </c>
      <c r="C24" s="2">
        <v>3</v>
      </c>
      <c r="D24" s="2">
        <v>1</v>
      </c>
      <c r="E24" s="1" t="s">
        <v>366</v>
      </c>
      <c r="F24" s="2">
        <v>342.74099999999999</v>
      </c>
      <c r="G24" s="9" t="s">
        <v>901</v>
      </c>
      <c r="H24" s="10">
        <v>4</v>
      </c>
      <c r="I24" s="1" t="s">
        <v>902</v>
      </c>
      <c r="J24" s="2">
        <v>32.267000000000003</v>
      </c>
      <c r="K24" s="9" t="s">
        <v>903</v>
      </c>
      <c r="L24" s="10">
        <v>5</v>
      </c>
      <c r="M24" s="30" t="s">
        <v>293</v>
      </c>
      <c r="N24" s="2">
        <v>86.227000000000004</v>
      </c>
      <c r="O24" s="9" t="s">
        <v>904</v>
      </c>
      <c r="P24" s="10">
        <v>5</v>
      </c>
      <c r="Q24" s="30" t="s">
        <v>905</v>
      </c>
      <c r="R24" s="1">
        <v>64.463999999999999</v>
      </c>
      <c r="S24" s="31" t="b">
        <v>1</v>
      </c>
      <c r="T24" s="10">
        <v>1</v>
      </c>
      <c r="U24" s="30" t="s">
        <v>293</v>
      </c>
      <c r="V24" s="1">
        <v>229.13</v>
      </c>
      <c r="W24" s="9" t="s">
        <v>906</v>
      </c>
      <c r="X24" s="10">
        <v>5</v>
      </c>
      <c r="Y24" s="30" t="s">
        <v>293</v>
      </c>
      <c r="Z24" s="2">
        <v>49.761000000000003</v>
      </c>
      <c r="AA24" s="31" t="s">
        <v>907</v>
      </c>
      <c r="AB24" s="10">
        <v>3</v>
      </c>
      <c r="AC24" s="1" t="s">
        <v>293</v>
      </c>
      <c r="AD24" s="2">
        <v>60.277999999999999</v>
      </c>
      <c r="AE24" s="35" t="s">
        <v>908</v>
      </c>
      <c r="AF24" s="10">
        <v>3</v>
      </c>
      <c r="AG24" s="30" t="s">
        <v>293</v>
      </c>
      <c r="AH24" s="1">
        <v>20.852</v>
      </c>
      <c r="AI24" s="31" t="s">
        <v>319</v>
      </c>
      <c r="AJ24" s="10">
        <v>5</v>
      </c>
      <c r="AK24" s="30" t="s">
        <v>293</v>
      </c>
      <c r="AL24" s="2">
        <v>95.506</v>
      </c>
      <c r="AM24" s="9" t="s">
        <v>968</v>
      </c>
      <c r="AN24" s="10">
        <v>2</v>
      </c>
      <c r="AO24" s="1" t="s">
        <v>291</v>
      </c>
      <c r="AP24" s="2">
        <v>28.488</v>
      </c>
      <c r="AQ24" s="9" t="b">
        <v>1</v>
      </c>
      <c r="AR24" s="10">
        <v>1</v>
      </c>
      <c r="AS24" s="1" t="s">
        <v>293</v>
      </c>
      <c r="AT24" s="2">
        <v>80.350999999999999</v>
      </c>
      <c r="AU24" s="9" t="s">
        <v>708</v>
      </c>
      <c r="AV24" s="10">
        <v>1</v>
      </c>
      <c r="AW24" s="30" t="s">
        <v>293</v>
      </c>
    </row>
    <row r="25" spans="1:49" ht="32" x14ac:dyDescent="0.2">
      <c r="A25" s="2">
        <v>21</v>
      </c>
      <c r="B25" s="2" t="s">
        <v>973</v>
      </c>
      <c r="C25" s="2">
        <v>4</v>
      </c>
      <c r="D25" s="2">
        <v>11</v>
      </c>
      <c r="E25" s="1" t="s">
        <v>366</v>
      </c>
      <c r="F25" s="2">
        <v>333.49400000000003</v>
      </c>
      <c r="G25" s="9" t="s">
        <v>909</v>
      </c>
      <c r="H25" s="10">
        <v>2</v>
      </c>
      <c r="I25" s="1" t="s">
        <v>291</v>
      </c>
      <c r="J25" s="2">
        <v>58.838000000000001</v>
      </c>
      <c r="K25" s="9" t="s">
        <v>458</v>
      </c>
      <c r="L25" s="10">
        <v>5</v>
      </c>
      <c r="M25" s="30" t="s">
        <v>910</v>
      </c>
      <c r="N25" s="2">
        <v>25.507999999999999</v>
      </c>
      <c r="O25" s="9" t="s">
        <v>911</v>
      </c>
      <c r="P25" s="10">
        <v>2</v>
      </c>
      <c r="Q25" s="30" t="s">
        <v>912</v>
      </c>
      <c r="R25" s="1">
        <v>87.307000000000002</v>
      </c>
      <c r="S25" s="31" t="b">
        <v>1</v>
      </c>
      <c r="T25" s="10">
        <v>1</v>
      </c>
      <c r="U25" s="30" t="s">
        <v>910</v>
      </c>
      <c r="V25" s="1">
        <v>97.164000000000001</v>
      </c>
      <c r="W25" s="9" t="s">
        <v>286</v>
      </c>
      <c r="X25" s="10">
        <v>1</v>
      </c>
      <c r="Y25" s="30" t="s">
        <v>286</v>
      </c>
      <c r="Z25" s="2">
        <v>63.146999999999998</v>
      </c>
      <c r="AA25" s="31" t="s">
        <v>913</v>
      </c>
      <c r="AB25" s="10">
        <v>2</v>
      </c>
      <c r="AC25" s="1" t="s">
        <v>914</v>
      </c>
      <c r="AD25" s="2">
        <v>264.214</v>
      </c>
      <c r="AE25" s="35" t="s">
        <v>915</v>
      </c>
      <c r="AF25" s="10">
        <v>1</v>
      </c>
      <c r="AG25" s="30" t="s">
        <v>916</v>
      </c>
      <c r="AH25" s="1">
        <v>21.977</v>
      </c>
      <c r="AI25" s="31" t="s">
        <v>319</v>
      </c>
      <c r="AJ25" s="10">
        <v>5</v>
      </c>
      <c r="AK25" s="30" t="s">
        <v>412</v>
      </c>
      <c r="AL25" s="2">
        <v>68.894000000000005</v>
      </c>
      <c r="AM25" s="9" t="s">
        <v>969</v>
      </c>
      <c r="AN25" s="10">
        <v>2</v>
      </c>
      <c r="AO25" s="1" t="s">
        <v>917</v>
      </c>
      <c r="AP25" s="2">
        <v>64.709000000000003</v>
      </c>
      <c r="AQ25" s="9" t="b">
        <v>1</v>
      </c>
      <c r="AR25" s="10">
        <v>1</v>
      </c>
      <c r="AS25" s="1" t="s">
        <v>918</v>
      </c>
      <c r="AT25" s="2">
        <v>21.896999999999998</v>
      </c>
      <c r="AU25" s="9" t="s">
        <v>551</v>
      </c>
      <c r="AV25" s="10">
        <v>5</v>
      </c>
      <c r="AW25" s="30" t="s">
        <v>919</v>
      </c>
    </row>
    <row r="26" spans="1:49" ht="64" x14ac:dyDescent="0.2">
      <c r="A26" s="2">
        <v>22</v>
      </c>
      <c r="B26" s="2" t="s">
        <v>973</v>
      </c>
      <c r="C26" s="2">
        <v>5</v>
      </c>
      <c r="D26" s="2">
        <v>12</v>
      </c>
      <c r="E26" s="1" t="s">
        <v>366</v>
      </c>
      <c r="F26" s="2">
        <v>391.91500000000002</v>
      </c>
      <c r="G26" s="9" t="s">
        <v>920</v>
      </c>
      <c r="H26" s="10">
        <v>5</v>
      </c>
      <c r="I26" s="1" t="s">
        <v>921</v>
      </c>
      <c r="J26" s="2">
        <v>43.624000000000002</v>
      </c>
      <c r="K26" s="9" t="s">
        <v>692</v>
      </c>
      <c r="L26" s="10">
        <v>5</v>
      </c>
      <c r="M26" s="30" t="s">
        <v>293</v>
      </c>
      <c r="N26" s="2">
        <v>137.386</v>
      </c>
      <c r="O26" s="9" t="s">
        <v>922</v>
      </c>
      <c r="P26" s="10">
        <v>5</v>
      </c>
      <c r="Q26" s="30" t="s">
        <v>923</v>
      </c>
      <c r="R26" s="1">
        <v>55.91</v>
      </c>
      <c r="S26" s="31" t="b">
        <v>1</v>
      </c>
      <c r="T26" s="10">
        <v>1</v>
      </c>
      <c r="U26" s="30" t="s">
        <v>293</v>
      </c>
      <c r="V26" s="1">
        <v>200.64</v>
      </c>
      <c r="W26" s="9" t="s">
        <v>924</v>
      </c>
      <c r="X26" s="10">
        <v>1</v>
      </c>
      <c r="Y26" s="30" t="s">
        <v>746</v>
      </c>
      <c r="Z26" s="2">
        <v>69.917000000000002</v>
      </c>
      <c r="AA26" s="31" t="s">
        <v>925</v>
      </c>
      <c r="AB26" s="10">
        <v>2</v>
      </c>
      <c r="AC26" s="1" t="s">
        <v>293</v>
      </c>
      <c r="AD26" s="2">
        <v>86.13</v>
      </c>
      <c r="AE26" s="35" t="s">
        <v>926</v>
      </c>
      <c r="AF26" s="10">
        <v>4</v>
      </c>
      <c r="AG26" s="30" t="s">
        <v>293</v>
      </c>
      <c r="AH26" s="1">
        <v>33.792999999999999</v>
      </c>
      <c r="AI26" s="31" t="s">
        <v>319</v>
      </c>
      <c r="AJ26" s="10">
        <v>5</v>
      </c>
      <c r="AK26" s="30" t="s">
        <v>293</v>
      </c>
      <c r="AL26" s="2">
        <v>46.402000000000001</v>
      </c>
      <c r="AM26" s="9" t="s">
        <v>300</v>
      </c>
      <c r="AN26" s="10">
        <v>1</v>
      </c>
      <c r="AO26" s="1" t="s">
        <v>293</v>
      </c>
      <c r="AP26" s="2">
        <v>29.131</v>
      </c>
      <c r="AQ26" s="9" t="b">
        <v>0</v>
      </c>
      <c r="AR26" s="10">
        <v>5</v>
      </c>
      <c r="AS26" s="1" t="s">
        <v>927</v>
      </c>
      <c r="AT26" s="2">
        <v>25.66</v>
      </c>
      <c r="AU26" s="9" t="s">
        <v>928</v>
      </c>
      <c r="AV26" s="10">
        <v>1</v>
      </c>
      <c r="AW26" s="30" t="s">
        <v>293</v>
      </c>
    </row>
    <row r="27" spans="1:49" ht="32" x14ac:dyDescent="0.2">
      <c r="A27" s="2">
        <v>23</v>
      </c>
      <c r="B27" s="2" t="s">
        <v>973</v>
      </c>
      <c r="C27" s="2">
        <v>6</v>
      </c>
      <c r="D27" s="2">
        <v>15</v>
      </c>
      <c r="E27" s="1" t="s">
        <v>929</v>
      </c>
      <c r="F27" s="2">
        <v>22.265999999999998</v>
      </c>
      <c r="G27" s="9" t="s">
        <v>930</v>
      </c>
      <c r="H27" s="10">
        <v>1</v>
      </c>
      <c r="I27" s="1" t="s">
        <v>931</v>
      </c>
      <c r="J27" s="2">
        <v>3.3940000000000001</v>
      </c>
      <c r="K27" s="9" t="s">
        <v>932</v>
      </c>
      <c r="L27" s="10">
        <v>5</v>
      </c>
      <c r="M27" s="30" t="s">
        <v>933</v>
      </c>
      <c r="N27" s="2">
        <v>6.8369999999999997</v>
      </c>
      <c r="O27" s="9" t="s">
        <v>934</v>
      </c>
      <c r="P27" s="10">
        <v>2</v>
      </c>
      <c r="Q27" s="30" t="s">
        <v>744</v>
      </c>
      <c r="R27" s="1">
        <v>6.7249999999999996</v>
      </c>
      <c r="S27" s="31" t="b">
        <v>0</v>
      </c>
      <c r="T27" s="10">
        <v>5</v>
      </c>
      <c r="U27" s="30" t="s">
        <v>933</v>
      </c>
      <c r="V27" s="1">
        <v>1.6379999999999999</v>
      </c>
      <c r="W27" s="9" t="s">
        <v>935</v>
      </c>
      <c r="X27" s="10">
        <v>2</v>
      </c>
      <c r="Y27" s="30" t="s">
        <v>744</v>
      </c>
      <c r="Z27" s="2">
        <v>1.9750000000000001</v>
      </c>
      <c r="AA27" s="31" t="s">
        <v>936</v>
      </c>
      <c r="AB27" s="10">
        <v>3</v>
      </c>
      <c r="AC27" s="1" t="s">
        <v>933</v>
      </c>
      <c r="AD27" s="2">
        <v>1.77</v>
      </c>
      <c r="AE27" s="35" t="s">
        <v>937</v>
      </c>
      <c r="AF27" s="10">
        <v>3</v>
      </c>
      <c r="AG27" s="30" t="s">
        <v>938</v>
      </c>
      <c r="AH27" s="1">
        <v>1.843</v>
      </c>
      <c r="AI27" s="31" t="s">
        <v>319</v>
      </c>
      <c r="AJ27" s="10">
        <v>5</v>
      </c>
      <c r="AK27" s="30" t="s">
        <v>939</v>
      </c>
      <c r="AL27" s="2">
        <v>5.665</v>
      </c>
      <c r="AM27" s="9" t="s">
        <v>300</v>
      </c>
      <c r="AN27" s="10">
        <v>1</v>
      </c>
      <c r="AO27" s="1" t="s">
        <v>938</v>
      </c>
      <c r="AP27" s="2">
        <v>1.054</v>
      </c>
      <c r="AQ27" s="9" t="b">
        <v>0</v>
      </c>
      <c r="AR27" s="10">
        <v>5</v>
      </c>
      <c r="AS27" s="1" t="s">
        <v>938</v>
      </c>
      <c r="AT27" s="2">
        <v>3.9350000000000001</v>
      </c>
      <c r="AU27" s="9" t="s">
        <v>452</v>
      </c>
      <c r="AV27" s="10">
        <v>1</v>
      </c>
      <c r="AW27" s="30" t="s">
        <v>938</v>
      </c>
    </row>
    <row r="28" spans="1:49" ht="48" x14ac:dyDescent="0.2">
      <c r="A28" s="2">
        <v>24</v>
      </c>
      <c r="B28" s="2" t="s">
        <v>973</v>
      </c>
      <c r="C28" s="2">
        <v>7</v>
      </c>
      <c r="D28" s="2">
        <v>3</v>
      </c>
      <c r="E28" s="1" t="s">
        <v>327</v>
      </c>
      <c r="F28" s="2">
        <v>237.00899999999999</v>
      </c>
      <c r="G28" s="9" t="s">
        <v>940</v>
      </c>
      <c r="H28" s="10">
        <v>5</v>
      </c>
      <c r="I28" s="1" t="s">
        <v>941</v>
      </c>
      <c r="J28" s="2">
        <v>50.527999999999999</v>
      </c>
      <c r="K28" s="9" t="s">
        <v>942</v>
      </c>
      <c r="L28" s="10">
        <v>5</v>
      </c>
      <c r="M28" s="30" t="s">
        <v>943</v>
      </c>
      <c r="N28" s="2">
        <v>89.804000000000002</v>
      </c>
      <c r="O28" s="9" t="s">
        <v>944</v>
      </c>
      <c r="P28" s="10">
        <v>5</v>
      </c>
      <c r="Q28" s="30" t="s">
        <v>941</v>
      </c>
      <c r="R28" s="1">
        <v>88.716999999999999</v>
      </c>
      <c r="S28" s="31" t="b">
        <v>1</v>
      </c>
      <c r="T28" s="10">
        <v>1</v>
      </c>
      <c r="U28" s="30" t="s">
        <v>744</v>
      </c>
      <c r="V28" s="1">
        <v>193.27699999999999</v>
      </c>
      <c r="W28" s="9" t="s">
        <v>945</v>
      </c>
      <c r="X28" s="10">
        <v>3</v>
      </c>
      <c r="Y28" s="30" t="s">
        <v>744</v>
      </c>
      <c r="Z28" s="2">
        <v>38.661999999999999</v>
      </c>
      <c r="AA28" s="31" t="s">
        <v>946</v>
      </c>
      <c r="AB28" s="10">
        <v>2</v>
      </c>
      <c r="AC28" s="1" t="s">
        <v>744</v>
      </c>
      <c r="AD28" s="2">
        <v>66.504999999999995</v>
      </c>
      <c r="AE28" s="35" t="s">
        <v>947</v>
      </c>
      <c r="AF28" s="10">
        <v>3</v>
      </c>
      <c r="AG28" s="30" t="s">
        <v>744</v>
      </c>
      <c r="AH28" s="1">
        <v>26.093</v>
      </c>
      <c r="AI28" s="31" t="s">
        <v>319</v>
      </c>
      <c r="AJ28" s="10">
        <v>5</v>
      </c>
      <c r="AK28" s="30" t="s">
        <v>744</v>
      </c>
      <c r="AL28" s="2">
        <v>45.798000000000002</v>
      </c>
      <c r="AM28" s="9" t="s">
        <v>970</v>
      </c>
      <c r="AN28" s="10">
        <v>5</v>
      </c>
      <c r="AO28" s="1" t="s">
        <v>744</v>
      </c>
      <c r="AP28" s="2">
        <v>57.777000000000001</v>
      </c>
      <c r="AQ28" s="9" t="b">
        <v>0</v>
      </c>
      <c r="AR28" s="10">
        <v>5</v>
      </c>
      <c r="AS28" s="1" t="s">
        <v>744</v>
      </c>
      <c r="AT28" s="2">
        <v>70.653999999999996</v>
      </c>
      <c r="AU28" s="9" t="s">
        <v>551</v>
      </c>
      <c r="AV28" s="10">
        <v>5</v>
      </c>
      <c r="AW28" s="30" t="s">
        <v>948</v>
      </c>
    </row>
    <row r="29" spans="1:49" ht="64" x14ac:dyDescent="0.2">
      <c r="A29" s="2">
        <v>25</v>
      </c>
      <c r="B29" s="2" t="s">
        <v>973</v>
      </c>
      <c r="C29" s="2">
        <v>8</v>
      </c>
      <c r="D29" s="2">
        <v>4</v>
      </c>
      <c r="E29" s="1" t="s">
        <v>327</v>
      </c>
      <c r="F29" s="2">
        <v>378.976</v>
      </c>
      <c r="G29" s="9" t="s">
        <v>949</v>
      </c>
      <c r="H29" s="10">
        <v>5</v>
      </c>
      <c r="I29" s="1" t="s">
        <v>950</v>
      </c>
      <c r="J29" s="2">
        <v>193.63900000000001</v>
      </c>
      <c r="K29" s="9" t="s">
        <v>951</v>
      </c>
      <c r="L29" s="10">
        <v>5</v>
      </c>
      <c r="M29" s="30" t="s">
        <v>302</v>
      </c>
      <c r="N29" s="2">
        <v>75.98</v>
      </c>
      <c r="O29" s="9" t="s">
        <v>730</v>
      </c>
      <c r="P29" s="10">
        <v>5</v>
      </c>
      <c r="Q29" s="30" t="s">
        <v>302</v>
      </c>
      <c r="R29" s="1">
        <v>255.75</v>
      </c>
      <c r="S29" s="31" t="b">
        <v>0</v>
      </c>
      <c r="T29" s="10">
        <v>5</v>
      </c>
      <c r="U29" s="30" t="s">
        <v>374</v>
      </c>
      <c r="V29" s="1">
        <v>171.56</v>
      </c>
      <c r="W29" s="9" t="s">
        <v>952</v>
      </c>
      <c r="X29" s="10">
        <v>1</v>
      </c>
      <c r="Y29" s="30" t="s">
        <v>291</v>
      </c>
      <c r="Z29" s="2">
        <v>67.269000000000005</v>
      </c>
      <c r="AA29" s="31" t="s">
        <v>953</v>
      </c>
      <c r="AB29" s="10">
        <v>3</v>
      </c>
      <c r="AC29" s="1" t="s">
        <v>291</v>
      </c>
      <c r="AD29" s="2">
        <v>121.902</v>
      </c>
      <c r="AE29" s="35" t="s">
        <v>954</v>
      </c>
      <c r="AF29" s="10">
        <v>1</v>
      </c>
      <c r="AG29" s="30" t="s">
        <v>291</v>
      </c>
      <c r="AH29" s="1">
        <v>25.640999999999998</v>
      </c>
      <c r="AI29" s="31" t="s">
        <v>319</v>
      </c>
      <c r="AJ29" s="10">
        <v>5</v>
      </c>
      <c r="AK29" s="30" t="s">
        <v>744</v>
      </c>
      <c r="AL29" s="2">
        <v>89.215999999999994</v>
      </c>
      <c r="AM29" s="9" t="s">
        <v>971</v>
      </c>
      <c r="AN29" s="10">
        <v>2</v>
      </c>
      <c r="AO29" s="1" t="s">
        <v>291</v>
      </c>
      <c r="AP29" s="2">
        <v>40.36</v>
      </c>
      <c r="AQ29" s="9" t="b">
        <v>1</v>
      </c>
      <c r="AR29" s="10">
        <v>1</v>
      </c>
      <c r="AS29" s="1" t="s">
        <v>291</v>
      </c>
      <c r="AT29" s="2">
        <v>33.6</v>
      </c>
      <c r="AU29" s="9" t="s">
        <v>541</v>
      </c>
      <c r="AV29" s="10">
        <v>1</v>
      </c>
      <c r="AW29" s="30" t="s">
        <v>291</v>
      </c>
    </row>
    <row r="30" spans="1:49" ht="160" x14ac:dyDescent="0.2">
      <c r="A30" s="2">
        <v>26</v>
      </c>
      <c r="B30" s="2" t="s">
        <v>973</v>
      </c>
      <c r="C30" s="2">
        <v>9</v>
      </c>
      <c r="D30" s="2">
        <v>9</v>
      </c>
      <c r="E30" s="1" t="s">
        <v>327</v>
      </c>
      <c r="F30" s="2">
        <v>527.27700000000004</v>
      </c>
      <c r="G30" s="9" t="s">
        <v>955</v>
      </c>
      <c r="H30" s="10">
        <v>2</v>
      </c>
      <c r="I30" s="1" t="s">
        <v>956</v>
      </c>
      <c r="J30" s="2">
        <v>75.661000000000001</v>
      </c>
      <c r="K30" s="9" t="s">
        <v>957</v>
      </c>
      <c r="L30" s="10">
        <v>1</v>
      </c>
      <c r="M30" s="30" t="s">
        <v>957</v>
      </c>
      <c r="N30" s="2">
        <v>235.67400000000001</v>
      </c>
      <c r="O30" s="9" t="s">
        <v>958</v>
      </c>
      <c r="P30" s="10">
        <v>5</v>
      </c>
      <c r="Q30" s="30" t="s">
        <v>746</v>
      </c>
      <c r="R30" s="1">
        <v>83.811000000000007</v>
      </c>
      <c r="S30" s="31" t="b">
        <v>0</v>
      </c>
      <c r="T30" s="10">
        <v>5</v>
      </c>
      <c r="U30" s="30" t="s">
        <v>959</v>
      </c>
      <c r="V30" s="1">
        <v>67.334000000000003</v>
      </c>
      <c r="W30" s="9" t="s">
        <v>960</v>
      </c>
      <c r="X30" s="10">
        <v>1</v>
      </c>
      <c r="Y30" s="30" t="s">
        <v>961</v>
      </c>
      <c r="Z30" s="2">
        <v>145.14500000000001</v>
      </c>
      <c r="AA30" s="31" t="s">
        <v>962</v>
      </c>
      <c r="AB30" s="10">
        <v>2</v>
      </c>
      <c r="AC30" s="1" t="s">
        <v>963</v>
      </c>
      <c r="AD30" s="2">
        <v>36.981999999999999</v>
      </c>
      <c r="AE30" s="35" t="s">
        <v>964</v>
      </c>
      <c r="AF30" s="10">
        <v>1</v>
      </c>
      <c r="AG30" s="30" t="s">
        <v>965</v>
      </c>
      <c r="AH30" s="1">
        <v>17.899999999999999</v>
      </c>
      <c r="AI30" s="31" t="s">
        <v>319</v>
      </c>
      <c r="AJ30" s="10">
        <v>5</v>
      </c>
      <c r="AK30" s="30" t="s">
        <v>963</v>
      </c>
      <c r="AL30" s="2">
        <v>30.943000000000001</v>
      </c>
      <c r="AM30" s="9" t="s">
        <v>972</v>
      </c>
      <c r="AN30" s="10">
        <v>2</v>
      </c>
      <c r="AO30" s="1" t="s">
        <v>963</v>
      </c>
      <c r="AP30" s="2">
        <v>45.14</v>
      </c>
      <c r="AQ30" s="9" t="b">
        <v>0</v>
      </c>
      <c r="AR30" s="10">
        <v>5</v>
      </c>
      <c r="AS30" s="1" t="s">
        <v>963</v>
      </c>
      <c r="AT30" s="2">
        <v>23.908000000000001</v>
      </c>
      <c r="AU30" s="9" t="s">
        <v>758</v>
      </c>
      <c r="AV30" s="10">
        <v>3</v>
      </c>
      <c r="AW30" s="30" t="s">
        <v>963</v>
      </c>
    </row>
    <row r="31" spans="1:49" ht="80" x14ac:dyDescent="0.2">
      <c r="A31" s="2">
        <v>27</v>
      </c>
      <c r="B31" s="2" t="s">
        <v>1269</v>
      </c>
      <c r="C31" s="2">
        <v>1</v>
      </c>
      <c r="D31" s="2">
        <v>3</v>
      </c>
      <c r="E31" s="1" t="s">
        <v>307</v>
      </c>
      <c r="F31" s="2">
        <v>603.62599999999998</v>
      </c>
      <c r="G31" s="9" t="s">
        <v>1058</v>
      </c>
      <c r="H31" s="10">
        <v>5</v>
      </c>
      <c r="I31" s="1" t="s">
        <v>1067</v>
      </c>
      <c r="J31" s="2">
        <v>152.696</v>
      </c>
      <c r="K31" s="9" t="s">
        <v>1068</v>
      </c>
      <c r="L31" s="10">
        <v>5</v>
      </c>
      <c r="M31" s="30" t="s">
        <v>285</v>
      </c>
      <c r="N31" s="2">
        <v>267.87099999999998</v>
      </c>
      <c r="O31" s="9" t="s">
        <v>1078</v>
      </c>
      <c r="P31" s="10">
        <v>5</v>
      </c>
      <c r="Q31" s="30" t="s">
        <v>1090</v>
      </c>
      <c r="R31" s="1">
        <v>173.34</v>
      </c>
      <c r="S31" s="31" t="b">
        <v>0</v>
      </c>
      <c r="T31" s="10">
        <v>5</v>
      </c>
      <c r="U31" s="30" t="s">
        <v>1095</v>
      </c>
      <c r="V31" s="1">
        <v>512.61800000000005</v>
      </c>
      <c r="W31" s="9" t="s">
        <v>1096</v>
      </c>
      <c r="X31" s="10">
        <v>1</v>
      </c>
      <c r="Y31" s="30" t="s">
        <v>1108</v>
      </c>
      <c r="Z31" s="2">
        <v>253.60499999999999</v>
      </c>
      <c r="AA31" s="31" t="s">
        <v>1109</v>
      </c>
      <c r="AB31" s="10">
        <v>4</v>
      </c>
      <c r="AC31" s="1" t="s">
        <v>1120</v>
      </c>
      <c r="AD31" s="2">
        <v>218.18299999999999</v>
      </c>
      <c r="AE31" s="35" t="s">
        <v>1121</v>
      </c>
      <c r="AF31" s="10">
        <v>1</v>
      </c>
      <c r="AG31" s="30" t="s">
        <v>1132</v>
      </c>
      <c r="AH31" s="1">
        <v>101.92700000000001</v>
      </c>
      <c r="AI31" s="31" t="s">
        <v>319</v>
      </c>
      <c r="AJ31" s="10">
        <v>5</v>
      </c>
      <c r="AK31" s="30" t="s">
        <v>1135</v>
      </c>
      <c r="AL31" s="2">
        <v>169.149</v>
      </c>
      <c r="AM31" s="9" t="s">
        <v>1136</v>
      </c>
      <c r="AN31" s="10">
        <v>2</v>
      </c>
      <c r="AO31" s="1" t="s">
        <v>1135</v>
      </c>
      <c r="AP31" s="2">
        <v>77.055999999999997</v>
      </c>
      <c r="AQ31" s="9" t="b">
        <v>0</v>
      </c>
      <c r="AR31" s="10">
        <v>5</v>
      </c>
      <c r="AS31" s="1" t="s">
        <v>293</v>
      </c>
      <c r="AT31" s="2">
        <v>104.827</v>
      </c>
      <c r="AU31" s="9" t="s">
        <v>928</v>
      </c>
      <c r="AV31" s="10">
        <v>1</v>
      </c>
      <c r="AW31" s="4" t="s">
        <v>293</v>
      </c>
    </row>
    <row r="32" spans="1:49" ht="96" x14ac:dyDescent="0.2">
      <c r="A32" s="2">
        <v>28</v>
      </c>
      <c r="B32" s="2" t="s">
        <v>1269</v>
      </c>
      <c r="C32" s="2">
        <v>2</v>
      </c>
      <c r="D32" s="2">
        <v>6</v>
      </c>
      <c r="E32" s="1" t="s">
        <v>307</v>
      </c>
      <c r="F32" s="2">
        <v>235.84399999999999</v>
      </c>
      <c r="G32" s="9" t="s">
        <v>1059</v>
      </c>
      <c r="H32" s="10">
        <v>4</v>
      </c>
      <c r="I32" s="1" t="s">
        <v>1069</v>
      </c>
      <c r="J32" s="2">
        <v>202.821</v>
      </c>
      <c r="K32" s="9" t="s">
        <v>458</v>
      </c>
      <c r="L32" s="10">
        <v>5</v>
      </c>
      <c r="M32" s="30" t="s">
        <v>1079</v>
      </c>
      <c r="N32" s="2">
        <v>698.26400000000001</v>
      </c>
      <c r="O32" s="9" t="s">
        <v>635</v>
      </c>
      <c r="P32" s="10">
        <v>5</v>
      </c>
      <c r="Q32" s="30" t="s">
        <v>1091</v>
      </c>
      <c r="R32" s="1">
        <v>257.39499999999998</v>
      </c>
      <c r="S32" s="31" t="b">
        <v>0</v>
      </c>
      <c r="T32" s="10">
        <v>5</v>
      </c>
      <c r="U32" s="30" t="s">
        <v>1097</v>
      </c>
      <c r="V32" s="1">
        <v>367.95499999999998</v>
      </c>
      <c r="W32" s="9" t="s">
        <v>1098</v>
      </c>
      <c r="X32" s="10">
        <v>1</v>
      </c>
      <c r="Y32" s="30" t="s">
        <v>1110</v>
      </c>
      <c r="Z32" s="2">
        <v>158.042</v>
      </c>
      <c r="AA32" s="31" t="s">
        <v>1111</v>
      </c>
      <c r="AB32" s="10">
        <v>3</v>
      </c>
      <c r="AC32" s="1" t="s">
        <v>1122</v>
      </c>
      <c r="AD32" s="2">
        <v>163.59700000000001</v>
      </c>
      <c r="AE32" s="35" t="s">
        <v>1123</v>
      </c>
      <c r="AF32" s="10">
        <v>4</v>
      </c>
      <c r="AG32" s="30" t="s">
        <v>744</v>
      </c>
      <c r="AH32" s="1">
        <v>104.89100000000001</v>
      </c>
      <c r="AI32" s="31" t="s">
        <v>319</v>
      </c>
      <c r="AJ32" s="10">
        <v>5</v>
      </c>
      <c r="AK32" s="30" t="s">
        <v>1102</v>
      </c>
      <c r="AL32" s="2">
        <v>129.83500000000001</v>
      </c>
      <c r="AM32" s="9" t="s">
        <v>1137</v>
      </c>
      <c r="AN32" s="10">
        <v>2</v>
      </c>
      <c r="AO32" s="1" t="s">
        <v>291</v>
      </c>
      <c r="AP32" s="2">
        <v>85.513999999999996</v>
      </c>
      <c r="AQ32" s="9" t="b">
        <v>0</v>
      </c>
      <c r="AR32" s="10">
        <v>5</v>
      </c>
      <c r="AS32" s="1" t="s">
        <v>1102</v>
      </c>
      <c r="AT32" s="2">
        <v>75.055999999999997</v>
      </c>
      <c r="AU32" s="9" t="s">
        <v>708</v>
      </c>
      <c r="AV32" s="10">
        <v>1</v>
      </c>
      <c r="AW32" s="4" t="s">
        <v>1152</v>
      </c>
    </row>
    <row r="33" spans="1:49" ht="80" x14ac:dyDescent="0.2">
      <c r="A33" s="2">
        <v>29</v>
      </c>
      <c r="B33" s="2" t="s">
        <v>1269</v>
      </c>
      <c r="C33" s="2">
        <v>3</v>
      </c>
      <c r="D33" s="2">
        <v>9</v>
      </c>
      <c r="E33" s="1" t="s">
        <v>307</v>
      </c>
      <c r="F33" s="2">
        <v>620.11400000000003</v>
      </c>
      <c r="G33" s="9" t="s">
        <v>1060</v>
      </c>
      <c r="H33" s="10">
        <v>1</v>
      </c>
      <c r="I33" s="1" t="s">
        <v>900</v>
      </c>
      <c r="J33" s="2">
        <v>405.04399999999998</v>
      </c>
      <c r="K33" s="9" t="s">
        <v>1070</v>
      </c>
      <c r="L33" s="10">
        <v>5</v>
      </c>
      <c r="M33" s="30" t="s">
        <v>1080</v>
      </c>
      <c r="N33" s="2">
        <v>119.348</v>
      </c>
      <c r="O33" s="9" t="s">
        <v>1081</v>
      </c>
      <c r="P33" s="10">
        <v>5</v>
      </c>
      <c r="Q33" s="30" t="s">
        <v>1092</v>
      </c>
      <c r="R33" s="1">
        <v>83.16</v>
      </c>
      <c r="S33" s="31" t="b">
        <v>0</v>
      </c>
      <c r="T33" s="10">
        <v>5</v>
      </c>
      <c r="U33" s="30" t="s">
        <v>1092</v>
      </c>
      <c r="V33" s="1">
        <v>410.13099999999997</v>
      </c>
      <c r="W33" s="9" t="s">
        <v>1099</v>
      </c>
      <c r="X33" s="10">
        <v>5</v>
      </c>
      <c r="Y33" s="30" t="s">
        <v>1092</v>
      </c>
      <c r="Z33" s="2">
        <v>64.655000000000001</v>
      </c>
      <c r="AA33" s="31" t="s">
        <v>1112</v>
      </c>
      <c r="AB33" s="10">
        <v>2</v>
      </c>
      <c r="AC33" s="1" t="s">
        <v>1124</v>
      </c>
      <c r="AD33" s="2">
        <v>190.28700000000001</v>
      </c>
      <c r="AE33" s="35" t="s">
        <v>1125</v>
      </c>
      <c r="AF33" s="10">
        <v>4</v>
      </c>
      <c r="AG33" s="30" t="s">
        <v>1124</v>
      </c>
      <c r="AH33" s="1">
        <v>68.119</v>
      </c>
      <c r="AI33" s="31" t="s">
        <v>319</v>
      </c>
      <c r="AJ33" s="10">
        <v>5</v>
      </c>
      <c r="AK33" s="30" t="s">
        <v>1138</v>
      </c>
      <c r="AL33" s="2">
        <v>134.98099999999999</v>
      </c>
      <c r="AM33" s="9" t="s">
        <v>1139</v>
      </c>
      <c r="AN33" s="10">
        <v>2</v>
      </c>
      <c r="AO33" s="1" t="s">
        <v>1148</v>
      </c>
      <c r="AP33" s="2">
        <v>121.33499999999999</v>
      </c>
      <c r="AQ33" s="9" t="b">
        <v>0</v>
      </c>
      <c r="AR33" s="10">
        <v>5</v>
      </c>
      <c r="AS33" s="1" t="s">
        <v>1138</v>
      </c>
      <c r="AT33" s="2">
        <v>84.131</v>
      </c>
      <c r="AU33" s="9" t="s">
        <v>551</v>
      </c>
      <c r="AV33" s="10">
        <v>5</v>
      </c>
      <c r="AW33" s="4" t="s">
        <v>1124</v>
      </c>
    </row>
    <row r="34" spans="1:49" ht="32" x14ac:dyDescent="0.2">
      <c r="A34" s="2">
        <v>30</v>
      </c>
      <c r="B34" s="2" t="s">
        <v>1269</v>
      </c>
      <c r="C34" s="2">
        <v>4</v>
      </c>
      <c r="D34" s="2">
        <v>7</v>
      </c>
      <c r="E34" s="1" t="s">
        <v>366</v>
      </c>
      <c r="F34" s="2">
        <v>143.30099999999999</v>
      </c>
      <c r="G34" s="9" t="s">
        <v>1061</v>
      </c>
      <c r="H34" s="10">
        <v>2</v>
      </c>
      <c r="I34" s="1" t="s">
        <v>1071</v>
      </c>
      <c r="J34" s="2">
        <v>182.047</v>
      </c>
      <c r="K34" s="9" t="s">
        <v>458</v>
      </c>
      <c r="L34" s="10">
        <v>5</v>
      </c>
      <c r="M34" s="30" t="s">
        <v>918</v>
      </c>
      <c r="N34" s="2">
        <v>119.158</v>
      </c>
      <c r="O34" s="9" t="s">
        <v>1082</v>
      </c>
      <c r="P34" s="10">
        <v>2</v>
      </c>
      <c r="Q34" s="30" t="s">
        <v>1093</v>
      </c>
      <c r="R34" s="1">
        <v>61.817999999999998</v>
      </c>
      <c r="S34" s="31" t="b">
        <v>1</v>
      </c>
      <c r="T34" s="10">
        <v>1</v>
      </c>
      <c r="U34" s="30" t="s">
        <v>291</v>
      </c>
      <c r="V34" s="1">
        <v>70.447000000000003</v>
      </c>
      <c r="W34" s="9" t="s">
        <v>1100</v>
      </c>
      <c r="X34" s="10">
        <v>2</v>
      </c>
      <c r="Y34" s="30" t="s">
        <v>291</v>
      </c>
      <c r="Z34" s="2">
        <v>159.863</v>
      </c>
      <c r="AA34" s="31" t="s">
        <v>1113</v>
      </c>
      <c r="AB34" s="10">
        <v>1</v>
      </c>
      <c r="AC34" s="1" t="s">
        <v>291</v>
      </c>
      <c r="AD34" s="2">
        <v>120.634</v>
      </c>
      <c r="AE34" s="35" t="s">
        <v>1126</v>
      </c>
      <c r="AF34" s="10">
        <v>3</v>
      </c>
      <c r="AG34" s="30" t="s">
        <v>1133</v>
      </c>
      <c r="AH34" s="1">
        <v>39.216999999999999</v>
      </c>
      <c r="AI34" s="31" t="s">
        <v>319</v>
      </c>
      <c r="AJ34" s="10">
        <v>5</v>
      </c>
      <c r="AK34" s="30" t="s">
        <v>1140</v>
      </c>
      <c r="AL34" s="2">
        <v>81.813000000000002</v>
      </c>
      <c r="AM34" s="9" t="s">
        <v>1141</v>
      </c>
      <c r="AN34" s="10">
        <v>3</v>
      </c>
      <c r="AO34" s="1" t="s">
        <v>1149</v>
      </c>
      <c r="AP34" s="2">
        <v>78.876999999999995</v>
      </c>
      <c r="AQ34" s="9" t="b">
        <v>0</v>
      </c>
      <c r="AR34" s="10">
        <v>5</v>
      </c>
      <c r="AS34" s="1" t="s">
        <v>1150</v>
      </c>
      <c r="AT34" s="2">
        <v>32.006999999999998</v>
      </c>
      <c r="AU34" s="9" t="s">
        <v>708</v>
      </c>
      <c r="AV34" s="10">
        <v>1</v>
      </c>
      <c r="AW34" s="4" t="s">
        <v>1150</v>
      </c>
    </row>
    <row r="35" spans="1:49" ht="96" x14ac:dyDescent="0.2">
      <c r="A35" s="2">
        <v>31</v>
      </c>
      <c r="B35" s="2" t="s">
        <v>1269</v>
      </c>
      <c r="C35" s="2">
        <v>5</v>
      </c>
      <c r="D35" s="2">
        <v>11</v>
      </c>
      <c r="E35" s="1" t="s">
        <v>366</v>
      </c>
      <c r="F35" s="2">
        <v>330.96699999999998</v>
      </c>
      <c r="G35" s="9" t="s">
        <v>1062</v>
      </c>
      <c r="H35" s="10">
        <v>5</v>
      </c>
      <c r="I35" s="1" t="s">
        <v>1072</v>
      </c>
      <c r="J35" s="2">
        <v>101.553</v>
      </c>
      <c r="K35" s="9" t="s">
        <v>541</v>
      </c>
      <c r="L35" s="10">
        <v>5</v>
      </c>
      <c r="M35" s="30" t="s">
        <v>283</v>
      </c>
      <c r="N35" s="2">
        <v>80.286000000000001</v>
      </c>
      <c r="O35" s="9" t="s">
        <v>1081</v>
      </c>
      <c r="P35" s="10">
        <v>5</v>
      </c>
      <c r="Q35" s="30" t="s">
        <v>1072</v>
      </c>
      <c r="R35" s="1">
        <v>123.628</v>
      </c>
      <c r="S35" s="31" t="b">
        <v>0</v>
      </c>
      <c r="T35" s="10">
        <v>5</v>
      </c>
      <c r="U35" s="30" t="s">
        <v>1072</v>
      </c>
      <c r="V35" s="1">
        <v>237.24600000000001</v>
      </c>
      <c r="W35" s="9" t="s">
        <v>1101</v>
      </c>
      <c r="X35" s="10">
        <v>5</v>
      </c>
      <c r="Y35" s="30" t="s">
        <v>283</v>
      </c>
      <c r="Z35" s="2">
        <v>264.012</v>
      </c>
      <c r="AA35" s="31" t="s">
        <v>1114</v>
      </c>
      <c r="AB35" s="10">
        <v>3</v>
      </c>
      <c r="AC35" s="1" t="s">
        <v>812</v>
      </c>
      <c r="AD35" s="2">
        <v>108.512</v>
      </c>
      <c r="AE35" s="35" t="s">
        <v>1127</v>
      </c>
      <c r="AF35" s="10">
        <v>5</v>
      </c>
      <c r="AG35" s="30" t="s">
        <v>283</v>
      </c>
      <c r="AH35" s="1">
        <v>82.304000000000002</v>
      </c>
      <c r="AI35" s="31" t="s">
        <v>319</v>
      </c>
      <c r="AJ35" s="10">
        <v>5</v>
      </c>
      <c r="AK35" s="30" t="s">
        <v>812</v>
      </c>
      <c r="AL35" s="2">
        <v>121.38</v>
      </c>
      <c r="AM35" s="9" t="s">
        <v>1142</v>
      </c>
      <c r="AN35" s="10">
        <v>5</v>
      </c>
      <c r="AO35" s="1" t="s">
        <v>812</v>
      </c>
      <c r="AP35" s="2">
        <v>65.293000000000006</v>
      </c>
      <c r="AQ35" s="9" t="b">
        <v>0</v>
      </c>
      <c r="AR35" s="10">
        <v>5</v>
      </c>
      <c r="AS35" s="1" t="s">
        <v>283</v>
      </c>
      <c r="AT35" s="2">
        <v>44.308</v>
      </c>
      <c r="AU35" s="9" t="s">
        <v>928</v>
      </c>
      <c r="AV35" s="10">
        <v>1</v>
      </c>
      <c r="AW35" s="4" t="s">
        <v>283</v>
      </c>
    </row>
    <row r="36" spans="1:49" ht="144" x14ac:dyDescent="0.2">
      <c r="A36" s="2">
        <v>32</v>
      </c>
      <c r="B36" s="2" t="s">
        <v>1269</v>
      </c>
      <c r="C36" s="2">
        <v>6</v>
      </c>
      <c r="D36" s="2">
        <v>14</v>
      </c>
      <c r="E36" s="1" t="s">
        <v>366</v>
      </c>
      <c r="F36" s="2">
        <v>612.87699999999995</v>
      </c>
      <c r="G36" s="9" t="s">
        <v>1063</v>
      </c>
      <c r="H36" s="10">
        <v>3</v>
      </c>
      <c r="I36" s="1" t="s">
        <v>1073</v>
      </c>
      <c r="J36" s="2">
        <v>231.00800000000001</v>
      </c>
      <c r="K36" s="9" t="s">
        <v>1074</v>
      </c>
      <c r="L36" s="10">
        <v>5</v>
      </c>
      <c r="M36" s="30" t="s">
        <v>1083</v>
      </c>
      <c r="N36" s="2">
        <v>79.823999999999998</v>
      </c>
      <c r="O36" s="9" t="s">
        <v>1084</v>
      </c>
      <c r="P36" s="10">
        <v>5</v>
      </c>
      <c r="Q36" s="30" t="s">
        <v>522</v>
      </c>
      <c r="R36" s="1">
        <v>100.56399999999999</v>
      </c>
      <c r="S36" s="31" t="b">
        <v>0</v>
      </c>
      <c r="T36" s="10">
        <v>5</v>
      </c>
      <c r="U36" s="30" t="s">
        <v>1102</v>
      </c>
      <c r="V36" s="1">
        <v>214.86500000000001</v>
      </c>
      <c r="W36" s="9" t="s">
        <v>1103</v>
      </c>
      <c r="X36" s="10">
        <v>1</v>
      </c>
      <c r="Y36" s="30" t="s">
        <v>1115</v>
      </c>
      <c r="Z36" s="2">
        <v>79.596999999999994</v>
      </c>
      <c r="AA36" s="31" t="s">
        <v>1116</v>
      </c>
      <c r="AB36" s="10">
        <v>3</v>
      </c>
      <c r="AC36" s="1" t="s">
        <v>283</v>
      </c>
      <c r="AD36" s="2">
        <v>191.465</v>
      </c>
      <c r="AE36" s="35" t="s">
        <v>1128</v>
      </c>
      <c r="AF36" s="10">
        <v>3</v>
      </c>
      <c r="AG36" s="30" t="s">
        <v>1134</v>
      </c>
      <c r="AH36" s="1">
        <v>72.114000000000004</v>
      </c>
      <c r="AI36" s="31" t="s">
        <v>319</v>
      </c>
      <c r="AJ36" s="10">
        <v>5</v>
      </c>
      <c r="AK36" s="30" t="s">
        <v>1143</v>
      </c>
      <c r="AL36" s="2">
        <v>95.027000000000001</v>
      </c>
      <c r="AM36" s="9" t="s">
        <v>964</v>
      </c>
      <c r="AN36" s="10">
        <v>1</v>
      </c>
      <c r="AO36" s="1" t="s">
        <v>291</v>
      </c>
      <c r="AP36" s="2">
        <v>78.930999999999997</v>
      </c>
      <c r="AQ36" s="9" t="b">
        <v>1</v>
      </c>
      <c r="AR36" s="10">
        <v>1</v>
      </c>
      <c r="AS36" s="1" t="s">
        <v>1151</v>
      </c>
      <c r="AT36" s="2">
        <v>43.722000000000001</v>
      </c>
      <c r="AU36" s="9" t="s">
        <v>708</v>
      </c>
      <c r="AV36" s="10">
        <v>1</v>
      </c>
      <c r="AW36" s="4" t="s">
        <v>1153</v>
      </c>
    </row>
    <row r="37" spans="1:49" ht="96" x14ac:dyDescent="0.2">
      <c r="A37" s="2">
        <v>33</v>
      </c>
      <c r="B37" s="2" t="s">
        <v>1269</v>
      </c>
      <c r="C37" s="2">
        <v>7</v>
      </c>
      <c r="D37" s="2">
        <v>1</v>
      </c>
      <c r="E37" s="1" t="s">
        <v>327</v>
      </c>
      <c r="F37" s="2">
        <v>702.70399999999995</v>
      </c>
      <c r="G37" s="9" t="s">
        <v>1064</v>
      </c>
      <c r="H37" s="10">
        <v>1</v>
      </c>
      <c r="I37" s="1" t="s">
        <v>1075</v>
      </c>
      <c r="J37" s="2">
        <v>272.36700000000002</v>
      </c>
      <c r="K37" s="9" t="s">
        <v>1076</v>
      </c>
      <c r="L37" s="10">
        <v>5</v>
      </c>
      <c r="M37" s="30" t="s">
        <v>1085</v>
      </c>
      <c r="N37" s="2">
        <v>229.00200000000001</v>
      </c>
      <c r="O37" s="9" t="s">
        <v>1086</v>
      </c>
      <c r="P37" s="10">
        <v>2</v>
      </c>
      <c r="Q37" s="30" t="s">
        <v>1094</v>
      </c>
      <c r="R37" s="1">
        <v>115.90900000000001</v>
      </c>
      <c r="S37" s="31" t="b">
        <v>1</v>
      </c>
      <c r="T37" s="10">
        <v>1</v>
      </c>
      <c r="U37" s="30" t="s">
        <v>302</v>
      </c>
      <c r="V37" s="1">
        <v>358.56900000000002</v>
      </c>
      <c r="W37" s="9" t="s">
        <v>1104</v>
      </c>
      <c r="X37" s="10">
        <v>5</v>
      </c>
      <c r="Y37" s="30" t="s">
        <v>741</v>
      </c>
      <c r="Z37" s="2">
        <v>177.477</v>
      </c>
      <c r="AA37" s="31" t="s">
        <v>1117</v>
      </c>
      <c r="AB37" s="10">
        <v>3</v>
      </c>
      <c r="AC37" s="1" t="s">
        <v>302</v>
      </c>
      <c r="AD37" s="2">
        <v>201.59</v>
      </c>
      <c r="AE37" s="35" t="s">
        <v>1129</v>
      </c>
      <c r="AF37" s="10">
        <v>3</v>
      </c>
      <c r="AG37" s="30" t="s">
        <v>291</v>
      </c>
      <c r="AH37" s="1">
        <v>70.344999999999999</v>
      </c>
      <c r="AI37" s="31" t="s">
        <v>319</v>
      </c>
      <c r="AJ37" s="10">
        <v>5</v>
      </c>
      <c r="AK37" s="30" t="s">
        <v>291</v>
      </c>
      <c r="AL37" s="2">
        <v>125.682</v>
      </c>
      <c r="AM37" s="9" t="s">
        <v>1144</v>
      </c>
      <c r="AN37" s="10">
        <v>1</v>
      </c>
      <c r="AO37" s="1" t="s">
        <v>291</v>
      </c>
      <c r="AP37" s="2">
        <v>87.706999999999994</v>
      </c>
      <c r="AQ37" s="9" t="b">
        <v>0</v>
      </c>
      <c r="AR37" s="10">
        <v>5</v>
      </c>
      <c r="AS37" s="1" t="s">
        <v>302</v>
      </c>
      <c r="AT37" s="2">
        <v>82.27</v>
      </c>
      <c r="AU37" s="9" t="s">
        <v>452</v>
      </c>
      <c r="AV37" s="10">
        <v>1</v>
      </c>
      <c r="AW37" s="4" t="s">
        <v>1154</v>
      </c>
    </row>
    <row r="38" spans="1:49" ht="64" x14ac:dyDescent="0.2">
      <c r="A38" s="2">
        <v>34</v>
      </c>
      <c r="B38" s="2" t="s">
        <v>1269</v>
      </c>
      <c r="C38" s="2">
        <v>8</v>
      </c>
      <c r="D38" s="2">
        <v>5</v>
      </c>
      <c r="E38" s="1" t="s">
        <v>327</v>
      </c>
      <c r="F38" s="2">
        <v>205.13399999999999</v>
      </c>
      <c r="G38" s="9" t="s">
        <v>1065</v>
      </c>
      <c r="H38" s="10">
        <v>5</v>
      </c>
      <c r="I38" s="1" t="s">
        <v>1077</v>
      </c>
      <c r="J38" s="2">
        <v>101.16200000000001</v>
      </c>
      <c r="K38" s="9" t="s">
        <v>692</v>
      </c>
      <c r="L38" s="10">
        <v>5</v>
      </c>
      <c r="M38" s="30" t="s">
        <v>1077</v>
      </c>
      <c r="N38" s="2">
        <v>120.43300000000001</v>
      </c>
      <c r="O38" s="9" t="s">
        <v>1087</v>
      </c>
      <c r="P38" s="10">
        <v>3</v>
      </c>
      <c r="Q38" s="30" t="s">
        <v>1077</v>
      </c>
      <c r="R38" s="1">
        <v>76.611999999999995</v>
      </c>
      <c r="S38" s="31" t="b">
        <v>0</v>
      </c>
      <c r="T38" s="10">
        <v>5</v>
      </c>
      <c r="U38" s="30" t="s">
        <v>335</v>
      </c>
      <c r="V38" s="1">
        <v>163.96</v>
      </c>
      <c r="W38" s="9" t="s">
        <v>1105</v>
      </c>
      <c r="X38" s="10">
        <v>2</v>
      </c>
      <c r="Y38" s="30" t="s">
        <v>330</v>
      </c>
      <c r="Z38" s="2">
        <v>74.658000000000001</v>
      </c>
      <c r="AA38" s="31" t="s">
        <v>1118</v>
      </c>
      <c r="AB38" s="10">
        <v>3</v>
      </c>
      <c r="AC38" s="1" t="s">
        <v>1130</v>
      </c>
      <c r="AD38" s="2">
        <v>100.812</v>
      </c>
      <c r="AE38" s="35" t="s">
        <v>1131</v>
      </c>
      <c r="AF38" s="10">
        <v>5</v>
      </c>
      <c r="AG38" s="30" t="s">
        <v>751</v>
      </c>
      <c r="AH38" s="1">
        <v>12.949</v>
      </c>
      <c r="AI38" s="31" t="s">
        <v>319</v>
      </c>
      <c r="AJ38" s="10">
        <v>5</v>
      </c>
      <c r="AK38" s="30" t="s">
        <v>1145</v>
      </c>
      <c r="AL38" s="2">
        <v>67.495999999999995</v>
      </c>
      <c r="AM38" s="9" t="s">
        <v>1146</v>
      </c>
      <c r="AN38" s="10">
        <v>2</v>
      </c>
      <c r="AO38" s="1" t="s">
        <v>335</v>
      </c>
      <c r="AP38" s="2">
        <v>38.645000000000003</v>
      </c>
      <c r="AQ38" s="9" t="b">
        <v>1</v>
      </c>
      <c r="AR38" s="10">
        <v>1</v>
      </c>
      <c r="AS38" s="1" t="s">
        <v>335</v>
      </c>
      <c r="AT38" s="2">
        <v>147.17500000000001</v>
      </c>
      <c r="AU38" s="9" t="s">
        <v>551</v>
      </c>
      <c r="AV38" s="10">
        <v>5</v>
      </c>
      <c r="AW38" s="4" t="s">
        <v>751</v>
      </c>
    </row>
    <row r="39" spans="1:49" ht="192" x14ac:dyDescent="0.2">
      <c r="A39" s="2">
        <v>35</v>
      </c>
      <c r="B39" s="2" t="s">
        <v>1269</v>
      </c>
      <c r="C39" s="2">
        <v>9</v>
      </c>
      <c r="D39" s="2">
        <v>8</v>
      </c>
      <c r="E39" s="1" t="s">
        <v>327</v>
      </c>
      <c r="F39" s="2">
        <v>559.91899999999998</v>
      </c>
      <c r="G39" s="9" t="s">
        <v>1066</v>
      </c>
      <c r="H39" s="10">
        <v>1</v>
      </c>
      <c r="I39" s="1" t="s">
        <v>1077</v>
      </c>
      <c r="J39" s="2">
        <v>168.035</v>
      </c>
      <c r="K39" s="9" t="s">
        <v>458</v>
      </c>
      <c r="L39" s="10">
        <v>5</v>
      </c>
      <c r="M39" s="30" t="s">
        <v>1088</v>
      </c>
      <c r="N39" s="2">
        <v>116.702</v>
      </c>
      <c r="O39" s="9" t="s">
        <v>1089</v>
      </c>
      <c r="P39" s="10">
        <v>3</v>
      </c>
      <c r="Q39" s="30" t="s">
        <v>1077</v>
      </c>
      <c r="R39" s="1">
        <v>541.08100000000002</v>
      </c>
      <c r="S39" s="31" t="b">
        <v>0</v>
      </c>
      <c r="T39" s="10">
        <v>5</v>
      </c>
      <c r="U39" s="30" t="s">
        <v>1106</v>
      </c>
      <c r="V39" s="1">
        <v>465.12299999999999</v>
      </c>
      <c r="W39" s="9" t="s">
        <v>1107</v>
      </c>
      <c r="X39" s="10">
        <v>1</v>
      </c>
      <c r="Y39" s="30" t="s">
        <v>751</v>
      </c>
      <c r="Z39" s="2">
        <v>220.001</v>
      </c>
      <c r="AA39" s="31" t="s">
        <v>1119</v>
      </c>
      <c r="AB39" s="10">
        <v>2</v>
      </c>
      <c r="AC39" s="1" t="s">
        <v>335</v>
      </c>
      <c r="AD39" s="2">
        <v>160.95400000000001</v>
      </c>
      <c r="AE39" s="35" t="s">
        <v>286</v>
      </c>
      <c r="AF39" s="10">
        <v>1</v>
      </c>
      <c r="AG39" s="30" t="s">
        <v>335</v>
      </c>
      <c r="AH39" s="1">
        <v>19.312999999999999</v>
      </c>
      <c r="AI39" s="31" t="s">
        <v>319</v>
      </c>
      <c r="AJ39" s="10">
        <v>5</v>
      </c>
      <c r="AK39" s="30" t="s">
        <v>335</v>
      </c>
      <c r="AL39" s="2">
        <v>77.765000000000001</v>
      </c>
      <c r="AM39" s="9" t="s">
        <v>1147</v>
      </c>
      <c r="AN39" s="10">
        <v>2</v>
      </c>
      <c r="AO39" s="1" t="s">
        <v>335</v>
      </c>
      <c r="AP39" s="2">
        <v>23.457000000000001</v>
      </c>
      <c r="AQ39" s="9" t="b">
        <v>1</v>
      </c>
      <c r="AR39" s="10">
        <v>1</v>
      </c>
      <c r="AS39" s="1" t="s">
        <v>335</v>
      </c>
      <c r="AT39" s="2">
        <v>82.286000000000001</v>
      </c>
      <c r="AU39" s="9" t="s">
        <v>551</v>
      </c>
      <c r="AV39" s="10">
        <v>5</v>
      </c>
      <c r="AW39" s="4" t="s">
        <v>751</v>
      </c>
    </row>
    <row r="40" spans="1:49" ht="128" x14ac:dyDescent="0.2">
      <c r="A40" s="2">
        <v>36</v>
      </c>
      <c r="B40" s="2" t="s">
        <v>1280</v>
      </c>
      <c r="C40" s="2">
        <v>1</v>
      </c>
      <c r="D40" s="2">
        <v>1</v>
      </c>
      <c r="E40" s="1" t="s">
        <v>307</v>
      </c>
      <c r="F40" s="2">
        <v>451.43599999999998</v>
      </c>
      <c r="G40" s="9" t="s">
        <v>1270</v>
      </c>
      <c r="H40" s="10">
        <v>3</v>
      </c>
      <c r="I40" s="1" t="s">
        <v>293</v>
      </c>
      <c r="J40" s="2">
        <v>84.18</v>
      </c>
      <c r="K40" s="9" t="s">
        <v>541</v>
      </c>
      <c r="L40" s="10">
        <v>5</v>
      </c>
      <c r="M40" s="30" t="s">
        <v>1297</v>
      </c>
      <c r="N40" s="2">
        <v>134.15600000000001</v>
      </c>
      <c r="O40" s="9" t="s">
        <v>1298</v>
      </c>
      <c r="P40" s="10">
        <v>2</v>
      </c>
      <c r="Q40" s="30" t="s">
        <v>473</v>
      </c>
      <c r="R40" s="1">
        <v>69.375</v>
      </c>
      <c r="S40" s="31" t="b">
        <v>0</v>
      </c>
      <c r="T40" s="10">
        <v>5</v>
      </c>
      <c r="U40" s="30" t="s">
        <v>293</v>
      </c>
      <c r="V40" s="1">
        <v>282.88400000000001</v>
      </c>
      <c r="W40" s="9" t="s">
        <v>1324</v>
      </c>
      <c r="X40" s="10">
        <v>3</v>
      </c>
      <c r="Y40" s="30" t="s">
        <v>473</v>
      </c>
      <c r="Z40" s="2">
        <v>57.43</v>
      </c>
      <c r="AA40" s="31" t="s">
        <v>1339</v>
      </c>
      <c r="AB40" s="10">
        <v>3</v>
      </c>
      <c r="AC40" s="1" t="s">
        <v>1354</v>
      </c>
      <c r="AD40" s="2">
        <v>147.114</v>
      </c>
      <c r="AE40" s="35" t="s">
        <v>1355</v>
      </c>
      <c r="AF40" s="10">
        <v>5</v>
      </c>
      <c r="AG40" s="30" t="s">
        <v>293</v>
      </c>
      <c r="AH40" s="1">
        <v>19.28</v>
      </c>
      <c r="AI40" s="31" t="s">
        <v>319</v>
      </c>
      <c r="AJ40" s="10">
        <v>5</v>
      </c>
      <c r="AK40" s="30" t="s">
        <v>1375</v>
      </c>
      <c r="AL40" s="2">
        <v>34.417000000000002</v>
      </c>
      <c r="AM40" s="9" t="s">
        <v>300</v>
      </c>
      <c r="AN40" s="10">
        <v>1</v>
      </c>
      <c r="AO40" s="1" t="s">
        <v>293</v>
      </c>
      <c r="AP40" s="2">
        <v>25.193000000000001</v>
      </c>
      <c r="AQ40" s="9" t="b">
        <v>1</v>
      </c>
      <c r="AR40" s="10">
        <v>1</v>
      </c>
      <c r="AS40" s="1" t="s">
        <v>293</v>
      </c>
      <c r="AT40" s="2">
        <v>10.897</v>
      </c>
      <c r="AU40" s="9" t="s">
        <v>928</v>
      </c>
      <c r="AV40" s="10">
        <v>1</v>
      </c>
      <c r="AW40" s="4" t="s">
        <v>293</v>
      </c>
    </row>
    <row r="41" spans="1:49" ht="64" x14ac:dyDescent="0.2">
      <c r="A41" s="2">
        <v>37</v>
      </c>
      <c r="B41" s="2" t="s">
        <v>1280</v>
      </c>
      <c r="C41" s="2">
        <v>2</v>
      </c>
      <c r="D41" s="2">
        <v>2</v>
      </c>
      <c r="E41" s="1" t="s">
        <v>307</v>
      </c>
      <c r="F41" s="2">
        <v>693.32100000000003</v>
      </c>
      <c r="G41" s="9" t="s">
        <v>1271</v>
      </c>
      <c r="H41" s="10">
        <v>5</v>
      </c>
      <c r="I41" s="1" t="s">
        <v>1281</v>
      </c>
      <c r="J41" s="2">
        <v>70.376000000000005</v>
      </c>
      <c r="K41" s="9" t="s">
        <v>1282</v>
      </c>
      <c r="L41" s="10">
        <v>5</v>
      </c>
      <c r="M41" s="30" t="s">
        <v>1281</v>
      </c>
      <c r="N41" s="2">
        <v>134.57300000000001</v>
      </c>
      <c r="O41" s="9" t="s">
        <v>1299</v>
      </c>
      <c r="P41" s="10">
        <v>5</v>
      </c>
      <c r="Q41" s="30" t="s">
        <v>1313</v>
      </c>
      <c r="R41" s="1">
        <v>183.72499999999999</v>
      </c>
      <c r="S41" s="31" t="b">
        <v>0</v>
      </c>
      <c r="T41" s="10">
        <v>5</v>
      </c>
      <c r="U41" s="30" t="s">
        <v>933</v>
      </c>
      <c r="V41" s="1">
        <v>173.98099999999999</v>
      </c>
      <c r="W41" s="9" t="s">
        <v>1325</v>
      </c>
      <c r="X41" s="10">
        <v>5</v>
      </c>
      <c r="Y41" s="30" t="s">
        <v>933</v>
      </c>
      <c r="Z41" s="2">
        <v>115.349</v>
      </c>
      <c r="AA41" s="31" t="s">
        <v>1340</v>
      </c>
      <c r="AB41" s="10">
        <v>3</v>
      </c>
      <c r="AC41" s="1" t="s">
        <v>933</v>
      </c>
      <c r="AD41" s="2">
        <v>133.166</v>
      </c>
      <c r="AE41" s="35" t="s">
        <v>1356</v>
      </c>
      <c r="AF41" s="10">
        <v>5</v>
      </c>
      <c r="AG41" s="30" t="s">
        <v>933</v>
      </c>
      <c r="AH41" s="1">
        <v>66.141999999999996</v>
      </c>
      <c r="AI41" s="31" t="s">
        <v>319</v>
      </c>
      <c r="AJ41" s="10">
        <v>5</v>
      </c>
      <c r="AK41" s="30" t="s">
        <v>1376</v>
      </c>
      <c r="AL41" s="2">
        <v>79.471999999999994</v>
      </c>
      <c r="AM41" s="9" t="s">
        <v>1377</v>
      </c>
      <c r="AN41" s="10">
        <v>5</v>
      </c>
      <c r="AO41" s="1" t="s">
        <v>933</v>
      </c>
      <c r="AP41" s="2">
        <v>50.151000000000003</v>
      </c>
      <c r="AQ41" s="9" t="b">
        <v>1</v>
      </c>
      <c r="AR41" s="10">
        <v>1</v>
      </c>
      <c r="AS41" s="1" t="s">
        <v>1399</v>
      </c>
      <c r="AT41" s="2">
        <v>60.939</v>
      </c>
      <c r="AU41" s="9" t="s">
        <v>708</v>
      </c>
      <c r="AV41" s="10">
        <v>1</v>
      </c>
      <c r="AW41" s="4" t="s">
        <v>1399</v>
      </c>
    </row>
    <row r="42" spans="1:49" ht="48" x14ac:dyDescent="0.2">
      <c r="A42" s="2">
        <v>38</v>
      </c>
      <c r="B42" s="2" t="s">
        <v>1280</v>
      </c>
      <c r="C42" s="2">
        <v>3</v>
      </c>
      <c r="D42" s="2">
        <v>3</v>
      </c>
      <c r="E42" s="1" t="s">
        <v>307</v>
      </c>
      <c r="F42" s="2">
        <v>398.73700000000002</v>
      </c>
      <c r="G42" s="9" t="s">
        <v>1272</v>
      </c>
      <c r="H42" s="10">
        <v>4</v>
      </c>
      <c r="I42" s="1" t="s">
        <v>293</v>
      </c>
      <c r="J42" s="2">
        <v>52.823</v>
      </c>
      <c r="K42" s="9" t="s">
        <v>1283</v>
      </c>
      <c r="L42" s="10">
        <v>5</v>
      </c>
      <c r="M42" s="30" t="s">
        <v>293</v>
      </c>
      <c r="N42" s="2">
        <v>32.424999999999997</v>
      </c>
      <c r="O42" s="9" t="s">
        <v>1300</v>
      </c>
      <c r="P42" s="10">
        <v>2</v>
      </c>
      <c r="Q42" s="30" t="s">
        <v>293</v>
      </c>
      <c r="R42" s="1">
        <v>103.991</v>
      </c>
      <c r="S42" s="31" t="b">
        <v>0</v>
      </c>
      <c r="T42" s="10">
        <v>5</v>
      </c>
      <c r="U42" s="30" t="s">
        <v>293</v>
      </c>
      <c r="V42" s="1">
        <v>93.998999999999995</v>
      </c>
      <c r="W42" s="9" t="s">
        <v>1326</v>
      </c>
      <c r="X42" s="10">
        <v>5</v>
      </c>
      <c r="Y42" s="30" t="s">
        <v>293</v>
      </c>
      <c r="Z42" s="2">
        <v>73.966999999999999</v>
      </c>
      <c r="AA42" s="31" t="s">
        <v>1341</v>
      </c>
      <c r="AB42" s="10">
        <v>3</v>
      </c>
      <c r="AC42" s="1" t="s">
        <v>293</v>
      </c>
      <c r="AD42" s="2">
        <v>95.328999999999994</v>
      </c>
      <c r="AE42" s="35" t="s">
        <v>1357</v>
      </c>
      <c r="AF42" s="10">
        <v>4</v>
      </c>
      <c r="AG42" s="30" t="s">
        <v>293</v>
      </c>
      <c r="AH42" s="1">
        <v>12.315</v>
      </c>
      <c r="AI42" s="31" t="s">
        <v>319</v>
      </c>
      <c r="AJ42" s="10">
        <v>5</v>
      </c>
      <c r="AK42" s="30" t="s">
        <v>293</v>
      </c>
      <c r="AL42" s="2">
        <v>103.44499999999999</v>
      </c>
      <c r="AM42" s="9" t="s">
        <v>300</v>
      </c>
      <c r="AN42" s="10">
        <v>1</v>
      </c>
      <c r="AO42" s="1" t="s">
        <v>842</v>
      </c>
      <c r="AP42" s="2">
        <v>13.757999999999999</v>
      </c>
      <c r="AQ42" s="9" t="b">
        <v>1</v>
      </c>
      <c r="AR42" s="10">
        <v>1</v>
      </c>
      <c r="AS42" s="1" t="s">
        <v>842</v>
      </c>
      <c r="AT42" s="2">
        <v>27.814</v>
      </c>
      <c r="AU42" s="9" t="s">
        <v>928</v>
      </c>
      <c r="AV42" s="10">
        <v>1</v>
      </c>
      <c r="AW42" s="4" t="s">
        <v>842</v>
      </c>
    </row>
    <row r="43" spans="1:49" ht="48" x14ac:dyDescent="0.2">
      <c r="A43" s="2">
        <v>39</v>
      </c>
      <c r="B43" s="2" t="s">
        <v>1280</v>
      </c>
      <c r="C43" s="2">
        <v>4</v>
      </c>
      <c r="D43" s="2">
        <v>6</v>
      </c>
      <c r="E43" s="1" t="s">
        <v>307</v>
      </c>
      <c r="F43" s="2">
        <v>257.62400000000002</v>
      </c>
      <c r="G43" s="9" t="s">
        <v>1273</v>
      </c>
      <c r="H43" s="10">
        <v>4</v>
      </c>
      <c r="I43" s="1" t="s">
        <v>461</v>
      </c>
      <c r="J43" s="2">
        <v>97.281000000000006</v>
      </c>
      <c r="K43" s="9" t="s">
        <v>311</v>
      </c>
      <c r="L43" s="10">
        <v>5</v>
      </c>
      <c r="M43" s="30" t="s">
        <v>283</v>
      </c>
      <c r="N43" s="2">
        <v>40.561999999999998</v>
      </c>
      <c r="O43" s="9" t="s">
        <v>1301</v>
      </c>
      <c r="P43" s="10">
        <v>2</v>
      </c>
      <c r="Q43" s="30" t="s">
        <v>1314</v>
      </c>
      <c r="R43" s="1">
        <v>44.511000000000003</v>
      </c>
      <c r="S43" s="31" t="b">
        <v>0</v>
      </c>
      <c r="T43" s="10">
        <v>5</v>
      </c>
      <c r="U43" s="30" t="s">
        <v>283</v>
      </c>
      <c r="V43" s="1">
        <v>181.255</v>
      </c>
      <c r="W43" s="9" t="s">
        <v>1327</v>
      </c>
      <c r="X43" s="10">
        <v>5</v>
      </c>
      <c r="Y43" s="30" t="s">
        <v>283</v>
      </c>
      <c r="Z43" s="2">
        <v>84.272000000000006</v>
      </c>
      <c r="AA43" s="31" t="s">
        <v>1342</v>
      </c>
      <c r="AB43" s="10">
        <v>3</v>
      </c>
      <c r="AC43" s="1" t="s">
        <v>283</v>
      </c>
      <c r="AD43" s="2">
        <v>160.161</v>
      </c>
      <c r="AE43" s="35" t="s">
        <v>1358</v>
      </c>
      <c r="AF43" s="10">
        <v>1</v>
      </c>
      <c r="AG43" s="30" t="s">
        <v>1314</v>
      </c>
      <c r="AH43" s="1">
        <v>34.255000000000003</v>
      </c>
      <c r="AI43" s="31" t="s">
        <v>319</v>
      </c>
      <c r="AJ43" s="10">
        <v>5</v>
      </c>
      <c r="AK43" s="30" t="s">
        <v>1378</v>
      </c>
      <c r="AL43" s="2">
        <v>22.922000000000001</v>
      </c>
      <c r="AM43" s="9" t="s">
        <v>1379</v>
      </c>
      <c r="AN43" s="10">
        <v>2</v>
      </c>
      <c r="AO43" s="1" t="s">
        <v>1314</v>
      </c>
      <c r="AP43" s="2">
        <v>20.28</v>
      </c>
      <c r="AQ43" s="9" t="b">
        <v>0</v>
      </c>
      <c r="AR43" s="10">
        <v>5</v>
      </c>
      <c r="AS43" s="1" t="s">
        <v>1314</v>
      </c>
      <c r="AT43" s="2">
        <v>59.62</v>
      </c>
      <c r="AU43" s="9" t="s">
        <v>321</v>
      </c>
      <c r="AV43" s="10">
        <v>3</v>
      </c>
      <c r="AW43" s="4" t="s">
        <v>285</v>
      </c>
    </row>
    <row r="44" spans="1:49" ht="96" x14ac:dyDescent="0.2">
      <c r="A44" s="2">
        <v>40</v>
      </c>
      <c r="B44" s="2" t="s">
        <v>1280</v>
      </c>
      <c r="C44" s="2">
        <v>5</v>
      </c>
      <c r="D44" s="2">
        <v>7</v>
      </c>
      <c r="E44" s="1" t="s">
        <v>307</v>
      </c>
      <c r="F44" s="2">
        <v>254.387</v>
      </c>
      <c r="G44" s="9" t="s">
        <v>1274</v>
      </c>
      <c r="H44" s="10">
        <v>5</v>
      </c>
      <c r="I44" s="1" t="s">
        <v>293</v>
      </c>
      <c r="J44" s="2">
        <v>29.282</v>
      </c>
      <c r="K44" s="9" t="s">
        <v>458</v>
      </c>
      <c r="L44" s="10">
        <v>5</v>
      </c>
      <c r="M44" s="30" t="s">
        <v>293</v>
      </c>
      <c r="N44" s="2">
        <v>66.128</v>
      </c>
      <c r="O44" s="9" t="s">
        <v>1302</v>
      </c>
      <c r="P44" s="10">
        <v>2</v>
      </c>
      <c r="Q44" s="30" t="s">
        <v>1315</v>
      </c>
      <c r="R44" s="1">
        <v>37.356999999999999</v>
      </c>
      <c r="S44" s="31" t="b">
        <v>0</v>
      </c>
      <c r="T44" s="10">
        <v>5</v>
      </c>
      <c r="U44" s="30" t="s">
        <v>293</v>
      </c>
      <c r="V44" s="1">
        <v>177.84299999999999</v>
      </c>
      <c r="W44" s="9" t="s">
        <v>1328</v>
      </c>
      <c r="X44" s="10">
        <v>5</v>
      </c>
      <c r="Y44" s="30" t="s">
        <v>293</v>
      </c>
      <c r="Z44" s="2">
        <v>31.864000000000001</v>
      </c>
      <c r="AA44" s="31" t="s">
        <v>1343</v>
      </c>
      <c r="AB44" s="10">
        <v>2</v>
      </c>
      <c r="AC44" s="1" t="s">
        <v>293</v>
      </c>
      <c r="AD44" s="2">
        <v>105.913</v>
      </c>
      <c r="AE44" s="35" t="s">
        <v>1359</v>
      </c>
      <c r="AF44" s="10">
        <v>4</v>
      </c>
      <c r="AG44" s="30" t="s">
        <v>293</v>
      </c>
      <c r="AH44" s="1">
        <v>42.578000000000003</v>
      </c>
      <c r="AI44" s="31" t="s">
        <v>319</v>
      </c>
      <c r="AJ44" s="10">
        <v>5</v>
      </c>
      <c r="AK44" s="30" t="s">
        <v>293</v>
      </c>
      <c r="AL44" s="2">
        <v>50.851999999999997</v>
      </c>
      <c r="AM44" s="9" t="s">
        <v>1380</v>
      </c>
      <c r="AN44" s="10">
        <v>5</v>
      </c>
      <c r="AO44" s="1" t="s">
        <v>1391</v>
      </c>
      <c r="AP44" s="2">
        <v>29.477</v>
      </c>
      <c r="AQ44" s="9" t="b">
        <v>1</v>
      </c>
      <c r="AR44" s="10">
        <v>1</v>
      </c>
      <c r="AS44" s="1" t="s">
        <v>1391</v>
      </c>
      <c r="AT44" s="2">
        <v>73.111999999999995</v>
      </c>
      <c r="AU44" s="9" t="s">
        <v>928</v>
      </c>
      <c r="AV44" s="10">
        <v>1</v>
      </c>
      <c r="AW44" s="4" t="s">
        <v>293</v>
      </c>
    </row>
    <row r="45" spans="1:49" ht="64" x14ac:dyDescent="0.2">
      <c r="A45" s="2">
        <v>41</v>
      </c>
      <c r="B45" s="2" t="s">
        <v>1280</v>
      </c>
      <c r="C45" s="2">
        <v>6</v>
      </c>
      <c r="D45" s="2">
        <v>8</v>
      </c>
      <c r="E45" s="1" t="s">
        <v>307</v>
      </c>
      <c r="F45" s="2">
        <v>594.94100000000003</v>
      </c>
      <c r="G45" s="9" t="s">
        <v>1275</v>
      </c>
      <c r="H45" s="10">
        <v>5</v>
      </c>
      <c r="I45" s="1" t="s">
        <v>1284</v>
      </c>
      <c r="J45" s="2">
        <v>77.238</v>
      </c>
      <c r="K45" s="9" t="s">
        <v>1285</v>
      </c>
      <c r="L45" s="10">
        <v>5</v>
      </c>
      <c r="M45" s="30" t="s">
        <v>1092</v>
      </c>
      <c r="N45" s="2">
        <v>74.783000000000001</v>
      </c>
      <c r="O45" s="9" t="s">
        <v>1303</v>
      </c>
      <c r="P45" s="10">
        <v>2</v>
      </c>
      <c r="Q45" s="30" t="s">
        <v>1092</v>
      </c>
      <c r="R45" s="1">
        <v>173.54300000000001</v>
      </c>
      <c r="S45" s="31" t="b">
        <v>0</v>
      </c>
      <c r="T45" s="10">
        <v>5</v>
      </c>
      <c r="U45" s="30" t="s">
        <v>1092</v>
      </c>
      <c r="V45" s="1">
        <v>245.96199999999999</v>
      </c>
      <c r="W45" s="9" t="s">
        <v>1329</v>
      </c>
      <c r="X45" s="10">
        <v>5</v>
      </c>
      <c r="Y45" s="30" t="s">
        <v>1092</v>
      </c>
      <c r="Z45" s="2">
        <v>76.706999999999994</v>
      </c>
      <c r="AA45" s="31" t="s">
        <v>1344</v>
      </c>
      <c r="AB45" s="10">
        <v>3</v>
      </c>
      <c r="AC45" s="1" t="s">
        <v>1092</v>
      </c>
      <c r="AD45" s="2">
        <v>130.50899999999999</v>
      </c>
      <c r="AE45" s="35" t="s">
        <v>1360</v>
      </c>
      <c r="AF45" s="10">
        <v>1</v>
      </c>
      <c r="AG45" s="30" t="s">
        <v>1124</v>
      </c>
      <c r="AH45" s="1">
        <v>34.249000000000002</v>
      </c>
      <c r="AI45" s="31" t="s">
        <v>319</v>
      </c>
      <c r="AJ45" s="10">
        <v>5</v>
      </c>
      <c r="AK45" s="30" t="s">
        <v>1092</v>
      </c>
      <c r="AL45" s="2">
        <v>58.076000000000001</v>
      </c>
      <c r="AM45" s="9" t="s">
        <v>1381</v>
      </c>
      <c r="AN45" s="10">
        <v>5</v>
      </c>
      <c r="AO45" s="1" t="s">
        <v>1092</v>
      </c>
      <c r="AP45" s="2">
        <v>17.11</v>
      </c>
      <c r="AQ45" s="9" t="b">
        <v>1</v>
      </c>
      <c r="AR45" s="10">
        <v>1</v>
      </c>
      <c r="AS45" s="1" t="s">
        <v>1092</v>
      </c>
      <c r="AT45" s="2">
        <v>14.85</v>
      </c>
      <c r="AU45" s="9" t="s">
        <v>708</v>
      </c>
      <c r="AV45" s="10">
        <v>1</v>
      </c>
      <c r="AW45" s="4" t="s">
        <v>1092</v>
      </c>
    </row>
    <row r="46" spans="1:49" ht="80" x14ac:dyDescent="0.2">
      <c r="A46" s="2">
        <v>42</v>
      </c>
      <c r="B46" s="2" t="s">
        <v>1280</v>
      </c>
      <c r="C46" s="2">
        <v>7</v>
      </c>
      <c r="D46" s="2">
        <v>12</v>
      </c>
      <c r="E46" s="1" t="s">
        <v>307</v>
      </c>
      <c r="F46" s="2">
        <v>406.51900000000001</v>
      </c>
      <c r="G46" s="9" t="s">
        <v>1276</v>
      </c>
      <c r="H46" s="10">
        <v>2</v>
      </c>
      <c r="I46" s="1" t="s">
        <v>1286</v>
      </c>
      <c r="J46" s="2">
        <v>66.953000000000003</v>
      </c>
      <c r="K46" s="9" t="s">
        <v>1287</v>
      </c>
      <c r="L46" s="10">
        <v>1</v>
      </c>
      <c r="M46" s="30" t="s">
        <v>1304</v>
      </c>
      <c r="N46" s="2">
        <v>70.078000000000003</v>
      </c>
      <c r="O46" s="9" t="s">
        <v>1305</v>
      </c>
      <c r="P46" s="10">
        <v>2</v>
      </c>
      <c r="Q46" s="30" t="s">
        <v>938</v>
      </c>
      <c r="R46" s="1">
        <v>34.929000000000002</v>
      </c>
      <c r="S46" s="31" t="b">
        <v>0</v>
      </c>
      <c r="T46" s="10">
        <v>5</v>
      </c>
      <c r="U46" s="30" t="s">
        <v>293</v>
      </c>
      <c r="V46" s="1">
        <v>137.815</v>
      </c>
      <c r="W46" s="9" t="s">
        <v>1330</v>
      </c>
      <c r="X46" s="10">
        <v>1</v>
      </c>
      <c r="Y46" s="30" t="s">
        <v>293</v>
      </c>
      <c r="Z46" s="2">
        <v>91.686999999999998</v>
      </c>
      <c r="AA46" s="31" t="s">
        <v>1345</v>
      </c>
      <c r="AB46" s="10">
        <v>3</v>
      </c>
      <c r="AC46" s="1" t="s">
        <v>293</v>
      </c>
      <c r="AD46" s="2">
        <v>153.00200000000001</v>
      </c>
      <c r="AE46" s="35" t="s">
        <v>1361</v>
      </c>
      <c r="AF46" s="10">
        <v>3</v>
      </c>
      <c r="AG46" s="30" t="s">
        <v>1304</v>
      </c>
      <c r="AH46" s="1">
        <v>18.309000000000001</v>
      </c>
      <c r="AI46" s="31" t="s">
        <v>319</v>
      </c>
      <c r="AJ46" s="10">
        <v>5</v>
      </c>
      <c r="AK46" s="30" t="s">
        <v>1382</v>
      </c>
      <c r="AL46" s="2">
        <v>54.988</v>
      </c>
      <c r="AM46" s="9" t="s">
        <v>1383</v>
      </c>
      <c r="AN46" s="10">
        <v>5</v>
      </c>
      <c r="AO46" s="1" t="s">
        <v>1304</v>
      </c>
      <c r="AP46" s="2">
        <v>49.485999999999997</v>
      </c>
      <c r="AQ46" s="9" t="b">
        <v>0</v>
      </c>
      <c r="AR46" s="10">
        <v>5</v>
      </c>
      <c r="AS46" s="1" t="s">
        <v>1400</v>
      </c>
      <c r="AT46" s="2">
        <v>83.287999999999997</v>
      </c>
      <c r="AU46" s="9" t="s">
        <v>928</v>
      </c>
      <c r="AV46" s="10">
        <v>1</v>
      </c>
      <c r="AW46" s="4" t="s">
        <v>293</v>
      </c>
    </row>
    <row r="47" spans="1:49" ht="80" x14ac:dyDescent="0.2">
      <c r="A47" s="2">
        <v>43</v>
      </c>
      <c r="B47" s="2" t="s">
        <v>1536</v>
      </c>
      <c r="C47" s="2">
        <v>1</v>
      </c>
      <c r="D47" s="2">
        <v>9</v>
      </c>
      <c r="E47" s="1" t="s">
        <v>366</v>
      </c>
      <c r="F47" s="2">
        <v>318.15499999999997</v>
      </c>
      <c r="G47" s="9" t="s">
        <v>1408</v>
      </c>
      <c r="H47" s="10">
        <v>2</v>
      </c>
      <c r="I47" s="1" t="s">
        <v>1193</v>
      </c>
      <c r="J47" s="2">
        <v>123.706</v>
      </c>
      <c r="K47" s="9" t="s">
        <v>311</v>
      </c>
      <c r="L47" s="10">
        <v>5</v>
      </c>
      <c r="M47" s="30" t="s">
        <v>544</v>
      </c>
      <c r="N47" s="2">
        <v>99.070999999999998</v>
      </c>
      <c r="O47" s="9" t="s">
        <v>1432</v>
      </c>
      <c r="P47" s="10">
        <v>5</v>
      </c>
      <c r="Q47" s="30" t="s">
        <v>1446</v>
      </c>
      <c r="R47" s="1">
        <v>47.441000000000003</v>
      </c>
      <c r="S47" s="31" t="b">
        <v>1</v>
      </c>
      <c r="T47" s="10">
        <v>1</v>
      </c>
      <c r="U47" s="30" t="s">
        <v>1193</v>
      </c>
      <c r="V47" s="1">
        <v>425.98899999999998</v>
      </c>
      <c r="W47" s="9" t="s">
        <v>1457</v>
      </c>
      <c r="X47" s="10">
        <v>4</v>
      </c>
      <c r="Y47" s="30" t="s">
        <v>283</v>
      </c>
      <c r="Z47" s="2">
        <v>236.89500000000001</v>
      </c>
      <c r="AA47" s="31" t="s">
        <v>1472</v>
      </c>
      <c r="AB47" s="10">
        <v>3</v>
      </c>
      <c r="AC47" s="1" t="s">
        <v>544</v>
      </c>
      <c r="AD47" s="2">
        <v>511.30500000000001</v>
      </c>
      <c r="AE47" s="35" t="s">
        <v>1487</v>
      </c>
      <c r="AF47" s="10">
        <v>1</v>
      </c>
      <c r="AG47" s="30" t="s">
        <v>291</v>
      </c>
      <c r="AH47" s="1">
        <v>11.621</v>
      </c>
      <c r="AI47" s="31" t="s">
        <v>319</v>
      </c>
      <c r="AJ47" s="10">
        <v>5</v>
      </c>
      <c r="AK47" s="30" t="s">
        <v>291</v>
      </c>
      <c r="AL47" s="2">
        <v>295.363</v>
      </c>
      <c r="AM47" s="9" t="s">
        <v>1507</v>
      </c>
      <c r="AN47" s="10">
        <v>2</v>
      </c>
      <c r="AO47" s="1" t="s">
        <v>291</v>
      </c>
      <c r="AP47" s="2">
        <v>14.284000000000001</v>
      </c>
      <c r="AQ47" s="9" t="b">
        <v>1</v>
      </c>
      <c r="AR47" s="10">
        <v>1</v>
      </c>
      <c r="AS47" s="1" t="s">
        <v>291</v>
      </c>
      <c r="AT47" s="2">
        <v>70.283000000000001</v>
      </c>
      <c r="AU47" s="9" t="s">
        <v>551</v>
      </c>
      <c r="AV47" s="10">
        <v>5</v>
      </c>
      <c r="AW47" s="30" t="s">
        <v>1535</v>
      </c>
    </row>
    <row r="48" spans="1:49" ht="80" x14ac:dyDescent="0.2">
      <c r="A48" s="2">
        <v>44</v>
      </c>
      <c r="B48" s="2" t="s">
        <v>1536</v>
      </c>
      <c r="C48" s="2">
        <v>2</v>
      </c>
      <c r="D48" s="2">
        <v>3</v>
      </c>
      <c r="E48" s="1" t="s">
        <v>327</v>
      </c>
      <c r="F48" s="2">
        <v>947.12099999999998</v>
      </c>
      <c r="G48" s="9" t="s">
        <v>1409</v>
      </c>
      <c r="H48" s="10">
        <v>5</v>
      </c>
      <c r="I48" s="1" t="s">
        <v>291</v>
      </c>
      <c r="J48" s="2">
        <v>84.474000000000004</v>
      </c>
      <c r="K48" s="9" t="s">
        <v>1417</v>
      </c>
      <c r="L48" s="10">
        <v>5</v>
      </c>
      <c r="M48" s="30" t="s">
        <v>291</v>
      </c>
      <c r="N48" s="2">
        <v>101.687</v>
      </c>
      <c r="O48" s="9" t="s">
        <v>1433</v>
      </c>
      <c r="P48" s="10">
        <v>2</v>
      </c>
      <c r="Q48" s="30" t="s">
        <v>902</v>
      </c>
      <c r="R48" s="1">
        <v>68.587000000000003</v>
      </c>
      <c r="S48" s="31" t="b">
        <v>1</v>
      </c>
      <c r="T48" s="10">
        <v>5</v>
      </c>
      <c r="U48" s="30" t="s">
        <v>291</v>
      </c>
      <c r="V48" s="1">
        <v>612.89499999999998</v>
      </c>
      <c r="W48" s="9" t="s">
        <v>1458</v>
      </c>
      <c r="X48" s="10">
        <v>4</v>
      </c>
      <c r="Y48" s="30" t="s">
        <v>288</v>
      </c>
      <c r="Z48" s="2">
        <v>197.85</v>
      </c>
      <c r="AA48" s="31" t="s">
        <v>1473</v>
      </c>
      <c r="AB48" s="10">
        <v>3</v>
      </c>
      <c r="AC48" s="1" t="s">
        <v>288</v>
      </c>
      <c r="AD48" s="2">
        <v>123.289</v>
      </c>
      <c r="AE48" s="35" t="s">
        <v>1488</v>
      </c>
      <c r="AF48" s="10">
        <v>3</v>
      </c>
      <c r="AG48" s="30" t="s">
        <v>288</v>
      </c>
      <c r="AH48" s="1">
        <v>48.7</v>
      </c>
      <c r="AI48" s="31" t="s">
        <v>319</v>
      </c>
      <c r="AJ48" s="10">
        <v>5</v>
      </c>
      <c r="AK48" s="30" t="s">
        <v>288</v>
      </c>
      <c r="AL48" s="2">
        <v>90.623000000000005</v>
      </c>
      <c r="AM48" s="9" t="s">
        <v>1508</v>
      </c>
      <c r="AN48" s="10">
        <v>2</v>
      </c>
      <c r="AO48" s="1" t="s">
        <v>288</v>
      </c>
      <c r="AP48" s="2">
        <v>43.094000000000001</v>
      </c>
      <c r="AQ48" s="9" t="b">
        <v>1</v>
      </c>
      <c r="AR48" s="10">
        <v>1</v>
      </c>
      <c r="AS48" s="1" t="s">
        <v>288</v>
      </c>
      <c r="AT48" s="2">
        <v>74.08</v>
      </c>
      <c r="AU48" s="9" t="s">
        <v>729</v>
      </c>
      <c r="AV48" s="10">
        <v>2</v>
      </c>
      <c r="AW48" s="30" t="s">
        <v>288</v>
      </c>
    </row>
    <row r="49" spans="1:49" ht="112" x14ac:dyDescent="0.2">
      <c r="A49" s="2">
        <v>45</v>
      </c>
      <c r="B49" s="2" t="s">
        <v>1536</v>
      </c>
      <c r="C49" s="2">
        <v>3</v>
      </c>
      <c r="D49" s="2">
        <v>7</v>
      </c>
      <c r="E49" s="1" t="s">
        <v>327</v>
      </c>
      <c r="F49" s="2">
        <v>588.80100000000004</v>
      </c>
      <c r="G49" s="9" t="s">
        <v>1410</v>
      </c>
      <c r="H49" s="10">
        <v>3</v>
      </c>
      <c r="I49" s="1" t="s">
        <v>335</v>
      </c>
      <c r="J49" s="2">
        <v>129.46199999999999</v>
      </c>
      <c r="K49" s="9" t="s">
        <v>311</v>
      </c>
      <c r="L49" s="10">
        <v>5</v>
      </c>
      <c r="M49" s="30" t="s">
        <v>330</v>
      </c>
      <c r="N49" s="2">
        <v>124.99</v>
      </c>
      <c r="O49" s="9" t="s">
        <v>1434</v>
      </c>
      <c r="P49" s="10">
        <v>2</v>
      </c>
      <c r="Q49" s="30" t="s">
        <v>330</v>
      </c>
      <c r="R49" s="1">
        <v>229.56299999999999</v>
      </c>
      <c r="S49" s="31" t="b">
        <v>0</v>
      </c>
      <c r="T49" s="10">
        <v>5</v>
      </c>
      <c r="U49" s="30" t="s">
        <v>335</v>
      </c>
      <c r="V49" s="1">
        <v>606.99199999999996</v>
      </c>
      <c r="W49" s="9" t="s">
        <v>1459</v>
      </c>
      <c r="X49" s="10">
        <v>1</v>
      </c>
      <c r="Y49" s="30" t="s">
        <v>335</v>
      </c>
      <c r="Z49" s="2">
        <v>182.184</v>
      </c>
      <c r="AA49" s="31" t="s">
        <v>1474</v>
      </c>
      <c r="AB49" s="10">
        <v>3</v>
      </c>
      <c r="AC49" s="1" t="s">
        <v>330</v>
      </c>
      <c r="AD49" s="2">
        <v>227.45500000000001</v>
      </c>
      <c r="AE49" s="35" t="s">
        <v>1489</v>
      </c>
      <c r="AF49" s="10">
        <v>1</v>
      </c>
      <c r="AG49" s="30" t="s">
        <v>330</v>
      </c>
      <c r="AH49" s="1">
        <v>32.345999999999997</v>
      </c>
      <c r="AI49" s="31" t="s">
        <v>319</v>
      </c>
      <c r="AJ49" s="10">
        <v>5</v>
      </c>
      <c r="AK49" s="30" t="s">
        <v>335</v>
      </c>
      <c r="AL49" s="2">
        <v>90.962000000000003</v>
      </c>
      <c r="AM49" s="9" t="s">
        <v>1509</v>
      </c>
      <c r="AN49" s="10">
        <v>2</v>
      </c>
      <c r="AO49" s="1" t="s">
        <v>335</v>
      </c>
      <c r="AP49" s="2">
        <v>14.818</v>
      </c>
      <c r="AQ49" s="9" t="b">
        <v>1</v>
      </c>
      <c r="AR49" s="10">
        <v>1</v>
      </c>
      <c r="AS49" s="1" t="s">
        <v>335</v>
      </c>
      <c r="AT49" s="2">
        <v>57.761000000000003</v>
      </c>
      <c r="AU49" s="9" t="s">
        <v>321</v>
      </c>
      <c r="AV49" s="10">
        <v>3</v>
      </c>
      <c r="AW49" s="30" t="s">
        <v>330</v>
      </c>
    </row>
    <row r="50" spans="1:49" ht="128" x14ac:dyDescent="0.2">
      <c r="A50" s="2">
        <v>46</v>
      </c>
      <c r="B50" s="2" t="s">
        <v>1536</v>
      </c>
      <c r="C50" s="2">
        <v>4</v>
      </c>
      <c r="D50" s="2">
        <v>8</v>
      </c>
      <c r="E50" s="1" t="s">
        <v>327</v>
      </c>
      <c r="F50" s="2">
        <v>380.68900000000002</v>
      </c>
      <c r="G50" s="9" t="s">
        <v>1411</v>
      </c>
      <c r="H50" s="10">
        <v>4</v>
      </c>
      <c r="I50" s="1" t="s">
        <v>1418</v>
      </c>
      <c r="J50" s="2">
        <v>128.62200000000001</v>
      </c>
      <c r="K50" s="9" t="s">
        <v>311</v>
      </c>
      <c r="L50" s="10">
        <v>5</v>
      </c>
      <c r="M50" s="30" t="s">
        <v>746</v>
      </c>
      <c r="N50" s="2">
        <v>84.228999999999999</v>
      </c>
      <c r="O50" s="9" t="s">
        <v>1435</v>
      </c>
      <c r="P50" s="10">
        <v>5</v>
      </c>
      <c r="Q50" s="30" t="s">
        <v>746</v>
      </c>
      <c r="R50" s="1">
        <v>135.017</v>
      </c>
      <c r="S50" s="31" t="b">
        <v>1</v>
      </c>
      <c r="T50" s="10">
        <v>1</v>
      </c>
      <c r="U50" s="30" t="s">
        <v>1460</v>
      </c>
      <c r="V50" s="1">
        <v>420.12700000000001</v>
      </c>
      <c r="W50" s="9" t="s">
        <v>1461</v>
      </c>
      <c r="X50" s="10">
        <v>1</v>
      </c>
      <c r="Y50" s="30" t="s">
        <v>744</v>
      </c>
      <c r="Z50" s="2">
        <v>437.04300000000001</v>
      </c>
      <c r="AA50" s="31" t="s">
        <v>1475</v>
      </c>
      <c r="AB50" s="10">
        <v>2</v>
      </c>
      <c r="AC50" s="1" t="s">
        <v>744</v>
      </c>
      <c r="AD50" s="2">
        <v>405.089</v>
      </c>
      <c r="AE50" s="35" t="s">
        <v>1490</v>
      </c>
      <c r="AF50" s="10">
        <v>1</v>
      </c>
      <c r="AG50" s="30" t="s">
        <v>744</v>
      </c>
      <c r="AH50" s="1">
        <v>25.035</v>
      </c>
      <c r="AI50" s="31" t="s">
        <v>319</v>
      </c>
      <c r="AJ50" s="10">
        <v>5</v>
      </c>
      <c r="AK50" s="30" t="s">
        <v>1510</v>
      </c>
      <c r="AL50" s="2">
        <v>77.882999999999996</v>
      </c>
      <c r="AM50" s="9" t="s">
        <v>1511</v>
      </c>
      <c r="AN50" s="10">
        <v>2</v>
      </c>
      <c r="AO50" s="1" t="s">
        <v>744</v>
      </c>
      <c r="AP50" s="2">
        <v>12.004</v>
      </c>
      <c r="AQ50" s="9" t="b">
        <v>0</v>
      </c>
      <c r="AR50" s="10">
        <v>5</v>
      </c>
      <c r="AS50" s="1" t="s">
        <v>905</v>
      </c>
      <c r="AT50" s="2">
        <v>17.771000000000001</v>
      </c>
      <c r="AU50" s="9" t="s">
        <v>452</v>
      </c>
      <c r="AV50" s="10">
        <v>1</v>
      </c>
      <c r="AW50" s="30" t="s">
        <v>905</v>
      </c>
    </row>
    <row r="51" spans="1:49" ht="128" x14ac:dyDescent="0.2">
      <c r="A51" s="2">
        <v>47</v>
      </c>
      <c r="B51" s="2" t="s">
        <v>1536</v>
      </c>
      <c r="C51" s="2">
        <v>5</v>
      </c>
      <c r="D51" s="2">
        <v>10</v>
      </c>
      <c r="E51" s="1" t="s">
        <v>327</v>
      </c>
      <c r="F51" s="2">
        <v>390.28399999999999</v>
      </c>
      <c r="G51" s="9" t="s">
        <v>1412</v>
      </c>
      <c r="H51" s="10">
        <v>5</v>
      </c>
      <c r="I51" s="1" t="s">
        <v>1419</v>
      </c>
      <c r="J51" s="2">
        <v>626.53099999999995</v>
      </c>
      <c r="K51" s="9" t="s">
        <v>1420</v>
      </c>
      <c r="L51" s="10">
        <v>5</v>
      </c>
      <c r="M51" s="30" t="s">
        <v>1436</v>
      </c>
      <c r="N51" s="2">
        <v>85.341999999999999</v>
      </c>
      <c r="O51" s="9" t="s">
        <v>1437</v>
      </c>
      <c r="P51" s="10">
        <v>2</v>
      </c>
      <c r="Q51" s="30" t="s">
        <v>1447</v>
      </c>
      <c r="R51" s="1">
        <v>121.053</v>
      </c>
      <c r="S51" s="31" t="b">
        <v>1</v>
      </c>
      <c r="T51" s="10">
        <v>1</v>
      </c>
      <c r="U51" s="30" t="s">
        <v>1462</v>
      </c>
      <c r="V51" s="1">
        <v>361.18799999999999</v>
      </c>
      <c r="W51" s="9" t="s">
        <v>1463</v>
      </c>
      <c r="X51" s="10">
        <v>5</v>
      </c>
      <c r="Y51" s="30" t="s">
        <v>1476</v>
      </c>
      <c r="Z51" s="2">
        <v>272.351</v>
      </c>
      <c r="AA51" s="31" t="s">
        <v>1477</v>
      </c>
      <c r="AB51" s="10">
        <v>1</v>
      </c>
      <c r="AC51" s="1" t="s">
        <v>1491</v>
      </c>
      <c r="AD51" s="2">
        <v>586.23900000000003</v>
      </c>
      <c r="AE51" s="35" t="s">
        <v>1492</v>
      </c>
      <c r="AF51" s="10">
        <v>1</v>
      </c>
      <c r="AG51" s="30" t="s">
        <v>330</v>
      </c>
      <c r="AH51" s="1">
        <v>29.276</v>
      </c>
      <c r="AI51" s="31" t="s">
        <v>319</v>
      </c>
      <c r="AJ51" s="10">
        <v>5</v>
      </c>
      <c r="AK51" s="30" t="s">
        <v>330</v>
      </c>
      <c r="AL51" s="2">
        <v>64.641999999999996</v>
      </c>
      <c r="AM51" s="9" t="s">
        <v>1512</v>
      </c>
      <c r="AN51" s="10">
        <v>2</v>
      </c>
      <c r="AO51" s="1" t="s">
        <v>330</v>
      </c>
      <c r="AP51" s="2">
        <v>31.106000000000002</v>
      </c>
      <c r="AQ51" s="9" t="b">
        <v>1</v>
      </c>
      <c r="AR51" s="10">
        <v>1</v>
      </c>
      <c r="AS51" s="1" t="s">
        <v>330</v>
      </c>
      <c r="AT51" s="2">
        <v>111.575</v>
      </c>
      <c r="AU51" s="9" t="s">
        <v>551</v>
      </c>
      <c r="AV51" s="10">
        <v>5</v>
      </c>
      <c r="AW51" s="30" t="s">
        <v>330</v>
      </c>
    </row>
    <row r="52" spans="1:49" ht="32" x14ac:dyDescent="0.2">
      <c r="A52" s="2">
        <v>48</v>
      </c>
      <c r="B52" s="2" t="s">
        <v>1624</v>
      </c>
      <c r="C52" s="2">
        <v>1</v>
      </c>
      <c r="D52" s="2">
        <v>1</v>
      </c>
      <c r="E52" s="1" t="s">
        <v>366</v>
      </c>
      <c r="F52" s="2">
        <v>387.47199999999998</v>
      </c>
      <c r="G52" s="9" t="s">
        <v>1537</v>
      </c>
      <c r="H52" s="10">
        <v>5</v>
      </c>
      <c r="I52" s="1" t="s">
        <v>522</v>
      </c>
      <c r="J52" s="2">
        <v>98.224999999999994</v>
      </c>
      <c r="K52" s="9" t="s">
        <v>458</v>
      </c>
      <c r="L52" s="10">
        <v>5</v>
      </c>
      <c r="M52" s="30" t="s">
        <v>293</v>
      </c>
      <c r="N52" s="2">
        <v>271.3</v>
      </c>
      <c r="O52" s="9" t="s">
        <v>1549</v>
      </c>
      <c r="P52" s="10">
        <v>5</v>
      </c>
      <c r="Q52" s="30" t="s">
        <v>522</v>
      </c>
      <c r="R52" s="1">
        <v>178.458</v>
      </c>
      <c r="S52" s="31" t="b">
        <v>0</v>
      </c>
      <c r="T52" s="10">
        <v>5</v>
      </c>
      <c r="U52" s="30" t="s">
        <v>293</v>
      </c>
      <c r="V52" s="1">
        <v>307.84800000000001</v>
      </c>
      <c r="W52" s="9" t="s">
        <v>1564</v>
      </c>
      <c r="X52" s="10">
        <v>3</v>
      </c>
      <c r="Y52" s="30" t="s">
        <v>293</v>
      </c>
      <c r="Z52" s="2">
        <v>117.61799999999999</v>
      </c>
      <c r="AA52" s="31" t="s">
        <v>1575</v>
      </c>
      <c r="AB52" s="10">
        <v>3</v>
      </c>
      <c r="AC52" s="1" t="s">
        <v>293</v>
      </c>
      <c r="AD52" s="2">
        <v>350.483</v>
      </c>
      <c r="AE52" s="35" t="s">
        <v>1586</v>
      </c>
      <c r="AF52" s="10">
        <v>2</v>
      </c>
      <c r="AG52" s="30" t="s">
        <v>522</v>
      </c>
      <c r="AH52" s="1">
        <v>50.713999999999999</v>
      </c>
      <c r="AI52" s="31" t="s">
        <v>319</v>
      </c>
      <c r="AJ52" s="10">
        <v>5</v>
      </c>
      <c r="AK52" s="30" t="s">
        <v>293</v>
      </c>
      <c r="AL52" s="2">
        <v>142.38800000000001</v>
      </c>
      <c r="AM52" s="9" t="s">
        <v>1609</v>
      </c>
      <c r="AN52" s="10">
        <v>2</v>
      </c>
      <c r="AO52" s="1" t="s">
        <v>291</v>
      </c>
      <c r="AP52" s="2">
        <v>43.597000000000001</v>
      </c>
      <c r="AQ52" s="9" t="b">
        <v>1</v>
      </c>
      <c r="AR52" s="10">
        <v>1</v>
      </c>
      <c r="AS52" s="1" t="s">
        <v>293</v>
      </c>
      <c r="AT52" s="2">
        <v>105.76900000000001</v>
      </c>
      <c r="AU52" s="9" t="s">
        <v>551</v>
      </c>
      <c r="AV52" s="10">
        <v>5</v>
      </c>
      <c r="AW52" s="30" t="s">
        <v>293</v>
      </c>
    </row>
    <row r="53" spans="1:49" ht="48" x14ac:dyDescent="0.2">
      <c r="A53" s="2">
        <v>49</v>
      </c>
      <c r="B53" s="2" t="s">
        <v>1624</v>
      </c>
      <c r="C53" s="2">
        <v>2</v>
      </c>
      <c r="D53" s="2">
        <v>6</v>
      </c>
      <c r="E53" s="1" t="s">
        <v>327</v>
      </c>
      <c r="F53" s="2">
        <v>220.6</v>
      </c>
      <c r="G53" s="9" t="s">
        <v>1538</v>
      </c>
      <c r="H53" s="10">
        <v>5</v>
      </c>
      <c r="I53" s="1" t="s">
        <v>522</v>
      </c>
      <c r="J53" s="2">
        <v>278.23700000000002</v>
      </c>
      <c r="K53" s="9" t="s">
        <v>1542</v>
      </c>
      <c r="L53" s="10">
        <v>1</v>
      </c>
      <c r="M53" s="30" t="s">
        <v>1133</v>
      </c>
      <c r="N53" s="2">
        <v>109.17100000000001</v>
      </c>
      <c r="O53" s="9" t="s">
        <v>1550</v>
      </c>
      <c r="P53" s="10">
        <v>5</v>
      </c>
      <c r="Q53" s="30" t="s">
        <v>510</v>
      </c>
      <c r="R53" s="1">
        <v>161.17099999999999</v>
      </c>
      <c r="S53" s="31" t="b">
        <v>0</v>
      </c>
      <c r="T53" s="10">
        <v>5</v>
      </c>
      <c r="U53" s="30" t="s">
        <v>522</v>
      </c>
      <c r="V53" s="1">
        <v>128.25800000000001</v>
      </c>
      <c r="W53" s="9" t="s">
        <v>1565</v>
      </c>
      <c r="X53" s="10">
        <v>1</v>
      </c>
      <c r="Y53" s="30" t="s">
        <v>522</v>
      </c>
      <c r="Z53" s="2">
        <v>84.623000000000005</v>
      </c>
      <c r="AA53" s="31" t="s">
        <v>1576</v>
      </c>
      <c r="AB53" s="10">
        <v>3</v>
      </c>
      <c r="AC53" s="1" t="s">
        <v>522</v>
      </c>
      <c r="AD53" s="2">
        <v>188.03899999999999</v>
      </c>
      <c r="AE53" s="35" t="s">
        <v>1587</v>
      </c>
      <c r="AF53" s="10">
        <v>4</v>
      </c>
      <c r="AG53" s="30" t="s">
        <v>522</v>
      </c>
      <c r="AH53" s="1">
        <v>129.26300000000001</v>
      </c>
      <c r="AI53" s="31" t="s">
        <v>319</v>
      </c>
      <c r="AJ53" s="10">
        <v>5</v>
      </c>
      <c r="AK53" s="30" t="s">
        <v>510</v>
      </c>
      <c r="AL53" s="2">
        <v>103.842</v>
      </c>
      <c r="AM53" s="9" t="s">
        <v>1608</v>
      </c>
      <c r="AN53" s="10">
        <v>2</v>
      </c>
      <c r="AO53" s="1" t="s">
        <v>510</v>
      </c>
      <c r="AP53" s="2">
        <v>23.513000000000002</v>
      </c>
      <c r="AQ53" s="9" t="b">
        <v>1</v>
      </c>
      <c r="AR53" s="10">
        <v>1</v>
      </c>
      <c r="AS53" s="1" t="s">
        <v>1615</v>
      </c>
      <c r="AT53" s="2">
        <v>69.977999999999994</v>
      </c>
      <c r="AU53" s="9" t="s">
        <v>551</v>
      </c>
      <c r="AV53" s="10">
        <v>5</v>
      </c>
      <c r="AW53" s="30" t="s">
        <v>1615</v>
      </c>
    </row>
    <row r="54" spans="1:49" ht="48" x14ac:dyDescent="0.2">
      <c r="A54" s="2">
        <v>50</v>
      </c>
      <c r="B54" s="2" t="s">
        <v>1767</v>
      </c>
      <c r="C54" s="2">
        <v>1</v>
      </c>
      <c r="D54" s="2">
        <v>5</v>
      </c>
      <c r="E54" s="1" t="s">
        <v>366</v>
      </c>
      <c r="F54" s="2">
        <v>352.16800000000001</v>
      </c>
      <c r="G54" s="9" t="s">
        <v>1625</v>
      </c>
      <c r="H54" s="10">
        <v>5</v>
      </c>
      <c r="I54" s="1" t="s">
        <v>1626</v>
      </c>
      <c r="J54" s="2">
        <v>81.513999999999996</v>
      </c>
      <c r="K54" s="9" t="s">
        <v>1627</v>
      </c>
      <c r="L54" s="10">
        <v>5</v>
      </c>
      <c r="M54" s="30" t="s">
        <v>283</v>
      </c>
      <c r="N54" s="2">
        <v>76.811999999999998</v>
      </c>
      <c r="O54" s="9" t="s">
        <v>1628</v>
      </c>
      <c r="P54" s="10">
        <v>5</v>
      </c>
      <c r="Q54" s="30" t="s">
        <v>374</v>
      </c>
      <c r="R54" s="1">
        <v>76.956000000000003</v>
      </c>
      <c r="S54" s="31" t="b">
        <v>1</v>
      </c>
      <c r="T54" s="10">
        <v>1</v>
      </c>
      <c r="U54" s="30" t="s">
        <v>956</v>
      </c>
      <c r="V54" s="1">
        <v>213.733</v>
      </c>
      <c r="W54" s="9" t="s">
        <v>1629</v>
      </c>
      <c r="X54" s="10">
        <v>4</v>
      </c>
      <c r="Y54" s="30" t="s">
        <v>1630</v>
      </c>
      <c r="Z54" s="2">
        <v>87.506</v>
      </c>
      <c r="AA54" s="31" t="s">
        <v>1631</v>
      </c>
      <c r="AB54" s="10">
        <v>3</v>
      </c>
      <c r="AC54" s="1" t="s">
        <v>933</v>
      </c>
      <c r="AD54" s="2">
        <v>165.72900000000001</v>
      </c>
      <c r="AE54" s="41" t="s">
        <v>1632</v>
      </c>
      <c r="AF54" s="10">
        <v>1</v>
      </c>
      <c r="AG54" s="30" t="s">
        <v>744</v>
      </c>
      <c r="AH54" s="1">
        <v>49.676000000000002</v>
      </c>
      <c r="AI54" s="31" t="s">
        <v>319</v>
      </c>
      <c r="AJ54" s="10">
        <v>5</v>
      </c>
      <c r="AK54" s="30" t="s">
        <v>1633</v>
      </c>
      <c r="AL54" s="2">
        <v>77.322999999999993</v>
      </c>
      <c r="AM54" s="9" t="s">
        <v>1634</v>
      </c>
      <c r="AN54" s="10">
        <v>2</v>
      </c>
      <c r="AO54" s="1" t="s">
        <v>744</v>
      </c>
      <c r="AP54" s="2">
        <v>45.67</v>
      </c>
      <c r="AQ54" s="9" t="b">
        <v>1</v>
      </c>
      <c r="AR54" s="10">
        <v>1</v>
      </c>
      <c r="AS54" s="1" t="s">
        <v>744</v>
      </c>
      <c r="AT54" s="2">
        <v>87.807000000000002</v>
      </c>
      <c r="AU54" s="9" t="s">
        <v>729</v>
      </c>
      <c r="AV54" s="10">
        <v>2</v>
      </c>
      <c r="AW54" s="30" t="s">
        <v>1635</v>
      </c>
    </row>
    <row r="55" spans="1:49" ht="96" x14ac:dyDescent="0.2">
      <c r="A55" s="2">
        <v>51</v>
      </c>
      <c r="B55" s="2" t="s">
        <v>1767</v>
      </c>
      <c r="C55" s="2">
        <v>2</v>
      </c>
      <c r="D55" s="2">
        <v>6</v>
      </c>
      <c r="E55" s="1" t="s">
        <v>366</v>
      </c>
      <c r="F55" s="2">
        <v>195.37299999999999</v>
      </c>
      <c r="G55" s="9" t="s">
        <v>1636</v>
      </c>
      <c r="H55" s="10">
        <v>1</v>
      </c>
      <c r="I55" s="1" t="s">
        <v>335</v>
      </c>
      <c r="J55" s="2">
        <v>48.093000000000004</v>
      </c>
      <c r="K55" s="9" t="s">
        <v>903</v>
      </c>
      <c r="L55" s="10">
        <v>5</v>
      </c>
      <c r="M55" s="30" t="s">
        <v>1637</v>
      </c>
      <c r="N55" s="2">
        <v>39.819000000000003</v>
      </c>
      <c r="O55" s="9" t="s">
        <v>1638</v>
      </c>
      <c r="P55" s="10">
        <v>5</v>
      </c>
      <c r="Q55" s="30" t="s">
        <v>1639</v>
      </c>
      <c r="R55" s="1">
        <v>36.866999999999997</v>
      </c>
      <c r="S55" s="31" t="b">
        <v>1</v>
      </c>
      <c r="T55" s="10">
        <v>1</v>
      </c>
      <c r="U55" s="30" t="s">
        <v>1640</v>
      </c>
      <c r="V55" s="1">
        <v>123.251</v>
      </c>
      <c r="W55" s="9" t="s">
        <v>1641</v>
      </c>
      <c r="X55" s="10">
        <v>4</v>
      </c>
      <c r="Y55" s="30" t="s">
        <v>1639</v>
      </c>
      <c r="Z55" s="2">
        <v>121.68600000000001</v>
      </c>
      <c r="AA55" s="31" t="s">
        <v>1642</v>
      </c>
      <c r="AB55" s="10">
        <v>5</v>
      </c>
      <c r="AC55" s="1" t="s">
        <v>697</v>
      </c>
      <c r="AD55" s="2">
        <v>112.738</v>
      </c>
      <c r="AE55" s="41" t="s">
        <v>1643</v>
      </c>
      <c r="AF55" s="10">
        <v>5</v>
      </c>
      <c r="AG55" s="30" t="s">
        <v>1644</v>
      </c>
      <c r="AH55" s="1">
        <v>22.805</v>
      </c>
      <c r="AI55" s="31" t="s">
        <v>319</v>
      </c>
      <c r="AJ55" s="10">
        <v>5</v>
      </c>
      <c r="AK55" s="30" t="s">
        <v>330</v>
      </c>
      <c r="AL55" s="2">
        <v>43.113</v>
      </c>
      <c r="AM55" s="9" t="s">
        <v>300</v>
      </c>
      <c r="AN55" s="10">
        <v>1</v>
      </c>
      <c r="AO55" s="1" t="s">
        <v>335</v>
      </c>
      <c r="AP55" s="2">
        <v>41.936</v>
      </c>
      <c r="AQ55" s="9" t="b">
        <v>0</v>
      </c>
      <c r="AR55" s="10">
        <v>5</v>
      </c>
      <c r="AS55" s="1" t="s">
        <v>335</v>
      </c>
      <c r="AT55" s="2">
        <v>49.103999999999999</v>
      </c>
      <c r="AU55" s="9" t="s">
        <v>551</v>
      </c>
      <c r="AV55" s="10">
        <v>5</v>
      </c>
      <c r="AW55" s="30" t="s">
        <v>330</v>
      </c>
    </row>
    <row r="56" spans="1:49" ht="48" x14ac:dyDescent="0.2">
      <c r="A56" s="2">
        <v>52</v>
      </c>
      <c r="B56" s="2" t="s">
        <v>1767</v>
      </c>
      <c r="C56" s="2">
        <v>3</v>
      </c>
      <c r="D56" s="2">
        <v>9</v>
      </c>
      <c r="E56" s="1" t="s">
        <v>366</v>
      </c>
      <c r="F56" s="2">
        <v>4.5819999999999999</v>
      </c>
      <c r="G56" s="9" t="s">
        <v>1645</v>
      </c>
      <c r="H56" s="10">
        <v>5</v>
      </c>
      <c r="I56" s="1" t="s">
        <v>1646</v>
      </c>
      <c r="J56" s="2">
        <v>0.51100000000000001</v>
      </c>
      <c r="K56" s="9" t="s">
        <v>1647</v>
      </c>
      <c r="L56" s="10">
        <v>5</v>
      </c>
      <c r="M56" s="30" t="s">
        <v>1648</v>
      </c>
      <c r="N56" s="2">
        <v>0.30299999999999999</v>
      </c>
      <c r="O56" s="9" t="s">
        <v>1649</v>
      </c>
      <c r="P56" s="10">
        <v>2</v>
      </c>
      <c r="Q56" s="30" t="s">
        <v>749</v>
      </c>
      <c r="R56" s="1">
        <v>0.16600000000000001</v>
      </c>
      <c r="S56" s="31" t="b">
        <v>1</v>
      </c>
      <c r="T56" s="10">
        <v>1</v>
      </c>
      <c r="U56" s="30" t="s">
        <v>479</v>
      </c>
      <c r="V56" s="1">
        <v>0.39700000000000002</v>
      </c>
      <c r="W56" s="9" t="s">
        <v>1650</v>
      </c>
      <c r="X56" s="10">
        <v>4</v>
      </c>
      <c r="Y56" s="30" t="s">
        <v>479</v>
      </c>
      <c r="Z56" s="2">
        <v>0.32200000000000001</v>
      </c>
      <c r="AA56" s="31" t="s">
        <v>1651</v>
      </c>
      <c r="AB56" s="10">
        <v>2</v>
      </c>
      <c r="AC56" s="1" t="s">
        <v>354</v>
      </c>
      <c r="AD56" s="2">
        <v>0.33700000000000002</v>
      </c>
      <c r="AE56" s="41" t="s">
        <v>1652</v>
      </c>
      <c r="AF56" s="10">
        <v>2</v>
      </c>
      <c r="AG56" s="30" t="s">
        <v>479</v>
      </c>
      <c r="AH56" s="1">
        <v>0.83799999999999997</v>
      </c>
      <c r="AI56" s="31" t="s">
        <v>319</v>
      </c>
      <c r="AJ56" s="10">
        <v>5</v>
      </c>
      <c r="AK56" s="30" t="s">
        <v>354</v>
      </c>
      <c r="AL56" s="2">
        <v>0.88500000000000001</v>
      </c>
      <c r="AM56" s="9" t="s">
        <v>300</v>
      </c>
      <c r="AN56" s="10">
        <v>1</v>
      </c>
      <c r="AO56" s="1" t="s">
        <v>479</v>
      </c>
      <c r="AP56" s="2">
        <v>0.35</v>
      </c>
      <c r="AQ56" s="9" t="b">
        <v>1</v>
      </c>
      <c r="AR56" s="10">
        <v>1</v>
      </c>
      <c r="AS56" s="1" t="s">
        <v>1653</v>
      </c>
      <c r="AT56" s="2">
        <v>0.60199999999999998</v>
      </c>
      <c r="AU56" s="9" t="s">
        <v>708</v>
      </c>
      <c r="AV56" s="10">
        <v>1</v>
      </c>
      <c r="AW56" s="30" t="s">
        <v>479</v>
      </c>
    </row>
    <row r="57" spans="1:49" ht="96" x14ac:dyDescent="0.2">
      <c r="A57" s="2">
        <v>53</v>
      </c>
      <c r="B57" s="2" t="s">
        <v>1767</v>
      </c>
      <c r="C57" s="2">
        <v>4</v>
      </c>
      <c r="D57" s="2">
        <v>1</v>
      </c>
      <c r="E57" s="1" t="s">
        <v>327</v>
      </c>
      <c r="F57" s="2">
        <v>622.97799999999995</v>
      </c>
      <c r="G57" s="9" t="s">
        <v>1654</v>
      </c>
      <c r="H57" s="10">
        <v>4</v>
      </c>
      <c r="I57" s="1" t="s">
        <v>1655</v>
      </c>
      <c r="J57" s="2">
        <v>120.004</v>
      </c>
      <c r="K57" s="9" t="s">
        <v>692</v>
      </c>
      <c r="L57" s="10">
        <v>5</v>
      </c>
      <c r="M57" s="30" t="s">
        <v>1655</v>
      </c>
      <c r="N57" s="2">
        <v>114.932</v>
      </c>
      <c r="O57" s="9" t="s">
        <v>460</v>
      </c>
      <c r="P57" s="10">
        <v>5</v>
      </c>
      <c r="Q57" s="30" t="s">
        <v>1655</v>
      </c>
      <c r="R57" s="1">
        <v>346.149</v>
      </c>
      <c r="S57" s="31" t="b">
        <v>1</v>
      </c>
      <c r="T57" s="10">
        <v>1</v>
      </c>
      <c r="U57" s="30" t="s">
        <v>1655</v>
      </c>
      <c r="V57" s="1">
        <v>208.821</v>
      </c>
      <c r="W57" s="9" t="s">
        <v>1656</v>
      </c>
      <c r="X57" s="10">
        <v>5</v>
      </c>
      <c r="Y57" s="30" t="s">
        <v>1655</v>
      </c>
      <c r="Z57" s="2">
        <v>172.767</v>
      </c>
      <c r="AA57" s="31" t="s">
        <v>1657</v>
      </c>
      <c r="AB57" s="10">
        <v>3</v>
      </c>
      <c r="AC57" s="1" t="s">
        <v>1655</v>
      </c>
      <c r="AD57" s="2">
        <v>220.66900000000001</v>
      </c>
      <c r="AE57" s="41" t="s">
        <v>1658</v>
      </c>
      <c r="AF57" s="10">
        <v>3</v>
      </c>
      <c r="AG57" s="30" t="s">
        <v>1655</v>
      </c>
      <c r="AH57" s="1">
        <v>84.116</v>
      </c>
      <c r="AI57" s="31" t="s">
        <v>319</v>
      </c>
      <c r="AJ57" s="10">
        <v>5</v>
      </c>
      <c r="AK57" s="30" t="s">
        <v>335</v>
      </c>
      <c r="AL57" s="2">
        <v>147.72200000000001</v>
      </c>
      <c r="AM57" s="9" t="s">
        <v>1659</v>
      </c>
      <c r="AN57" s="10">
        <v>4</v>
      </c>
      <c r="AO57" s="1" t="s">
        <v>1655</v>
      </c>
      <c r="AP57" s="2">
        <v>77.994</v>
      </c>
      <c r="AQ57" s="9" t="b">
        <v>0</v>
      </c>
      <c r="AR57" s="10">
        <v>5</v>
      </c>
      <c r="AS57" s="1" t="s">
        <v>1655</v>
      </c>
      <c r="AT57" s="2">
        <v>48.238</v>
      </c>
      <c r="AU57" s="9" t="s">
        <v>708</v>
      </c>
      <c r="AV57" s="10">
        <v>1</v>
      </c>
      <c r="AW57" s="30" t="s">
        <v>1655</v>
      </c>
    </row>
    <row r="58" spans="1:49" ht="32" x14ac:dyDescent="0.2">
      <c r="A58" s="2">
        <v>54</v>
      </c>
      <c r="B58" s="2" t="s">
        <v>1767</v>
      </c>
      <c r="C58" s="2">
        <v>5</v>
      </c>
      <c r="D58" s="2">
        <v>12</v>
      </c>
      <c r="E58" s="1" t="s">
        <v>327</v>
      </c>
      <c r="F58" s="2">
        <v>134.267</v>
      </c>
      <c r="G58" s="9" t="s">
        <v>1660</v>
      </c>
      <c r="H58" s="10">
        <v>5</v>
      </c>
      <c r="I58" s="1" t="s">
        <v>1661</v>
      </c>
      <c r="J58" s="2">
        <v>78.400000000000006</v>
      </c>
      <c r="K58" s="9" t="s">
        <v>692</v>
      </c>
      <c r="L58" s="10">
        <v>5</v>
      </c>
      <c r="M58" s="30" t="s">
        <v>374</v>
      </c>
      <c r="N58" s="2">
        <v>39.917000000000002</v>
      </c>
      <c r="O58" s="9" t="s">
        <v>1662</v>
      </c>
      <c r="P58" s="10">
        <v>2</v>
      </c>
      <c r="Q58" s="30" t="s">
        <v>529</v>
      </c>
      <c r="R58" s="1">
        <v>146.47</v>
      </c>
      <c r="S58" s="31" t="b">
        <v>1</v>
      </c>
      <c r="T58" s="10">
        <v>1</v>
      </c>
      <c r="U58" s="30" t="s">
        <v>291</v>
      </c>
      <c r="V58" s="1">
        <v>164.35</v>
      </c>
      <c r="W58" s="9" t="s">
        <v>1663</v>
      </c>
      <c r="X58" s="10">
        <v>3</v>
      </c>
      <c r="Y58" s="30" t="s">
        <v>291</v>
      </c>
      <c r="Z58" s="2">
        <v>252.55099999999999</v>
      </c>
      <c r="AA58" s="31" t="s">
        <v>1664</v>
      </c>
      <c r="AB58" s="10">
        <v>2</v>
      </c>
      <c r="AC58" s="1" t="s">
        <v>291</v>
      </c>
      <c r="AD58" s="2">
        <v>291.90100000000001</v>
      </c>
      <c r="AE58" s="41" t="s">
        <v>1665</v>
      </c>
      <c r="AF58" s="10">
        <v>3</v>
      </c>
      <c r="AG58" s="30" t="s">
        <v>374</v>
      </c>
      <c r="AH58" s="1">
        <v>18.876999999999999</v>
      </c>
      <c r="AI58" s="31" t="s">
        <v>319</v>
      </c>
      <c r="AJ58" s="10">
        <v>5</v>
      </c>
      <c r="AK58" s="30" t="s">
        <v>1666</v>
      </c>
      <c r="AL58" s="2">
        <v>63.314999999999998</v>
      </c>
      <c r="AM58" s="9" t="s">
        <v>1667</v>
      </c>
      <c r="AN58" s="10">
        <v>4</v>
      </c>
      <c r="AO58" s="1" t="s">
        <v>291</v>
      </c>
      <c r="AP58" s="2">
        <v>107.407</v>
      </c>
      <c r="AQ58" s="9" t="b">
        <v>1</v>
      </c>
      <c r="AR58" s="10">
        <v>1</v>
      </c>
      <c r="AS58" s="1" t="s">
        <v>529</v>
      </c>
      <c r="AT58" s="2">
        <v>64.361000000000004</v>
      </c>
      <c r="AU58" s="9" t="s">
        <v>928</v>
      </c>
      <c r="AV58" s="10">
        <v>1</v>
      </c>
      <c r="AW58" s="30" t="s">
        <v>529</v>
      </c>
    </row>
    <row r="59" spans="1:49" ht="96" x14ac:dyDescent="0.2">
      <c r="A59" s="2">
        <v>55</v>
      </c>
      <c r="B59" s="2" t="s">
        <v>1767</v>
      </c>
      <c r="C59" s="2">
        <v>6</v>
      </c>
      <c r="D59" s="2">
        <v>13</v>
      </c>
      <c r="E59" s="1" t="s">
        <v>327</v>
      </c>
      <c r="F59" s="2">
        <v>212.01400000000001</v>
      </c>
      <c r="G59" s="9" t="s">
        <v>1668</v>
      </c>
      <c r="H59" s="10">
        <v>2</v>
      </c>
      <c r="I59" s="1" t="s">
        <v>1669</v>
      </c>
      <c r="J59" s="2">
        <v>101.57899999999999</v>
      </c>
      <c r="K59" s="9" t="s">
        <v>1417</v>
      </c>
      <c r="L59" s="10">
        <v>5</v>
      </c>
      <c r="M59" s="30" t="s">
        <v>1670</v>
      </c>
      <c r="N59" s="2">
        <v>94.85</v>
      </c>
      <c r="O59" s="9" t="s">
        <v>1671</v>
      </c>
      <c r="P59" s="10">
        <v>2</v>
      </c>
      <c r="Q59" s="30" t="s">
        <v>1672</v>
      </c>
      <c r="R59" s="1">
        <v>204.23599999999999</v>
      </c>
      <c r="S59" s="31" t="b">
        <v>1</v>
      </c>
      <c r="T59" s="10">
        <v>1</v>
      </c>
      <c r="U59" s="30" t="s">
        <v>1673</v>
      </c>
      <c r="V59" s="1">
        <v>203.83199999999999</v>
      </c>
      <c r="W59" s="9" t="s">
        <v>1674</v>
      </c>
      <c r="X59" s="10">
        <v>3</v>
      </c>
      <c r="Y59" s="30" t="s">
        <v>1675</v>
      </c>
      <c r="Z59" s="2">
        <v>90.93</v>
      </c>
      <c r="AA59" s="31" t="s">
        <v>1676</v>
      </c>
      <c r="AB59" s="10">
        <v>3</v>
      </c>
      <c r="AC59" s="1" t="s">
        <v>1677</v>
      </c>
      <c r="AD59" s="2">
        <v>310.89999999999998</v>
      </c>
      <c r="AE59" s="41" t="s">
        <v>1678</v>
      </c>
      <c r="AF59" s="10">
        <v>1</v>
      </c>
      <c r="AG59" s="30" t="s">
        <v>1133</v>
      </c>
      <c r="AH59" s="1">
        <v>42.698999999999998</v>
      </c>
      <c r="AI59" s="31" t="s">
        <v>319</v>
      </c>
      <c r="AJ59" s="10">
        <v>5</v>
      </c>
      <c r="AK59" s="30" t="s">
        <v>1673</v>
      </c>
      <c r="AL59" s="2">
        <v>111.23099999999999</v>
      </c>
      <c r="AM59" s="9" t="s">
        <v>1679</v>
      </c>
      <c r="AN59" s="10">
        <v>2</v>
      </c>
      <c r="AO59" s="1" t="s">
        <v>291</v>
      </c>
      <c r="AP59" s="2">
        <v>43.210999999999999</v>
      </c>
      <c r="AQ59" s="9" t="b">
        <v>1</v>
      </c>
      <c r="AR59" s="10">
        <v>1</v>
      </c>
      <c r="AS59" s="1" t="s">
        <v>1673</v>
      </c>
      <c r="AT59" s="2">
        <v>149.517</v>
      </c>
      <c r="AU59" s="9" t="s">
        <v>708</v>
      </c>
      <c r="AV59" s="10">
        <v>1</v>
      </c>
      <c r="AW59" s="30" t="s">
        <v>1673</v>
      </c>
    </row>
    <row r="60" spans="1:49" ht="64" x14ac:dyDescent="0.2">
      <c r="A60" s="2">
        <v>56</v>
      </c>
      <c r="B60" s="2" t="s">
        <v>1861</v>
      </c>
      <c r="C60" s="2">
        <v>1</v>
      </c>
      <c r="D60" s="2">
        <v>3</v>
      </c>
      <c r="E60" s="1" t="s">
        <v>307</v>
      </c>
      <c r="F60" s="2">
        <v>218.33199999999999</v>
      </c>
      <c r="G60" s="9" t="s">
        <v>1768</v>
      </c>
      <c r="H60" s="10">
        <v>5</v>
      </c>
      <c r="I60" s="1" t="s">
        <v>283</v>
      </c>
      <c r="J60" s="2">
        <v>115.235</v>
      </c>
      <c r="K60" s="9" t="s">
        <v>1769</v>
      </c>
      <c r="L60" s="10">
        <v>5</v>
      </c>
      <c r="M60" s="30" t="s">
        <v>283</v>
      </c>
      <c r="N60" s="2">
        <v>132.62700000000001</v>
      </c>
      <c r="O60" s="9" t="s">
        <v>635</v>
      </c>
      <c r="P60" s="10">
        <v>5</v>
      </c>
      <c r="Q60" s="30" t="s">
        <v>283</v>
      </c>
      <c r="R60" s="1">
        <v>103.98699999999999</v>
      </c>
      <c r="S60" s="31" t="b">
        <v>0</v>
      </c>
      <c r="T60" s="10">
        <v>5</v>
      </c>
      <c r="U60" s="30" t="s">
        <v>1770</v>
      </c>
      <c r="V60" s="1">
        <v>236.98699999999999</v>
      </c>
      <c r="W60" s="9" t="s">
        <v>1771</v>
      </c>
      <c r="X60" s="10">
        <v>5</v>
      </c>
      <c r="Y60" s="30" t="s">
        <v>1772</v>
      </c>
      <c r="Z60" s="2">
        <v>103.371</v>
      </c>
      <c r="AA60" s="31" t="s">
        <v>1773</v>
      </c>
      <c r="AB60" s="10">
        <v>3</v>
      </c>
      <c r="AC60" s="1" t="s">
        <v>283</v>
      </c>
      <c r="AD60" s="2">
        <v>218.10300000000001</v>
      </c>
      <c r="AE60" s="41" t="s">
        <v>1774</v>
      </c>
      <c r="AF60" s="10">
        <v>5</v>
      </c>
      <c r="AG60" s="30" t="s">
        <v>283</v>
      </c>
      <c r="AH60" s="1">
        <v>69.447000000000003</v>
      </c>
      <c r="AI60" s="31" t="s">
        <v>319</v>
      </c>
      <c r="AJ60" s="10">
        <v>5</v>
      </c>
      <c r="AK60" s="30" t="s">
        <v>1772</v>
      </c>
      <c r="AL60" s="2">
        <v>103.241</v>
      </c>
      <c r="AM60" s="9" t="s">
        <v>1775</v>
      </c>
      <c r="AN60" s="10">
        <v>2</v>
      </c>
      <c r="AO60" s="1" t="s">
        <v>412</v>
      </c>
      <c r="AP60" s="2">
        <v>63.447000000000003</v>
      </c>
      <c r="AQ60" s="9" t="b">
        <v>0</v>
      </c>
      <c r="AR60" s="10">
        <v>5</v>
      </c>
      <c r="AS60" s="1" t="s">
        <v>283</v>
      </c>
      <c r="AT60" s="2">
        <v>122.843</v>
      </c>
      <c r="AU60" s="9" t="s">
        <v>321</v>
      </c>
      <c r="AV60" s="10">
        <v>3</v>
      </c>
      <c r="AW60" s="30" t="s">
        <v>283</v>
      </c>
    </row>
    <row r="61" spans="1:49" ht="32" x14ac:dyDescent="0.2">
      <c r="A61" s="2">
        <v>57</v>
      </c>
      <c r="B61" s="2" t="s">
        <v>1861</v>
      </c>
      <c r="C61" s="2">
        <v>2</v>
      </c>
      <c r="D61" s="2">
        <v>5</v>
      </c>
      <c r="E61" s="1" t="s">
        <v>307</v>
      </c>
      <c r="F61" s="2">
        <v>666.66600000000005</v>
      </c>
      <c r="G61" s="9" t="s">
        <v>1776</v>
      </c>
      <c r="H61" s="10">
        <v>5</v>
      </c>
      <c r="I61" s="1" t="s">
        <v>1777</v>
      </c>
      <c r="J61" s="2">
        <v>87.658000000000001</v>
      </c>
      <c r="K61" s="9" t="s">
        <v>1778</v>
      </c>
      <c r="L61" s="10">
        <v>5</v>
      </c>
      <c r="M61" s="30" t="s">
        <v>412</v>
      </c>
      <c r="N61" s="2">
        <v>193.733</v>
      </c>
      <c r="O61" s="9" t="s">
        <v>1779</v>
      </c>
      <c r="P61" s="10">
        <v>2</v>
      </c>
      <c r="Q61" s="30" t="s">
        <v>291</v>
      </c>
      <c r="R61" s="1">
        <v>80.454999999999998</v>
      </c>
      <c r="S61" s="31" t="b">
        <v>1</v>
      </c>
      <c r="T61" s="10">
        <v>1</v>
      </c>
      <c r="U61" s="30" t="s">
        <v>291</v>
      </c>
      <c r="V61" s="1">
        <v>498.78899999999999</v>
      </c>
      <c r="W61" s="9" t="s">
        <v>1780</v>
      </c>
      <c r="X61" s="10">
        <v>5</v>
      </c>
      <c r="Y61" s="30" t="s">
        <v>291</v>
      </c>
      <c r="Z61" s="2">
        <v>158.84299999999999</v>
      </c>
      <c r="AA61" s="31" t="s">
        <v>1781</v>
      </c>
      <c r="AB61" s="10">
        <v>2</v>
      </c>
      <c r="AC61" s="1" t="s">
        <v>283</v>
      </c>
      <c r="AD61" s="2">
        <v>369.90899999999999</v>
      </c>
      <c r="AE61" s="41" t="s">
        <v>1782</v>
      </c>
      <c r="AF61" s="10">
        <v>1</v>
      </c>
      <c r="AG61" s="30" t="s">
        <v>291</v>
      </c>
      <c r="AH61" s="1">
        <v>16.791</v>
      </c>
      <c r="AI61" s="31" t="s">
        <v>319</v>
      </c>
      <c r="AJ61" s="10">
        <v>5</v>
      </c>
      <c r="AK61" s="30" t="s">
        <v>412</v>
      </c>
      <c r="AL61" s="2">
        <v>123.283</v>
      </c>
      <c r="AM61" s="9" t="s">
        <v>1783</v>
      </c>
      <c r="AN61" s="10">
        <v>2</v>
      </c>
      <c r="AO61" s="1" t="s">
        <v>412</v>
      </c>
      <c r="AP61" s="2">
        <v>35.034999999999997</v>
      </c>
      <c r="AQ61" s="9" t="b">
        <v>1</v>
      </c>
      <c r="AR61" s="10">
        <v>1</v>
      </c>
      <c r="AS61" s="1" t="s">
        <v>283</v>
      </c>
      <c r="AT61" s="2">
        <v>72.134</v>
      </c>
      <c r="AU61" s="9" t="s">
        <v>541</v>
      </c>
      <c r="AV61" s="10">
        <v>1</v>
      </c>
      <c r="AW61" s="30" t="s">
        <v>283</v>
      </c>
    </row>
    <row r="62" spans="1:49" ht="96" x14ac:dyDescent="0.2">
      <c r="A62" s="2">
        <v>58</v>
      </c>
      <c r="B62" s="2" t="s">
        <v>1861</v>
      </c>
      <c r="C62" s="2">
        <v>3</v>
      </c>
      <c r="D62" s="2">
        <v>6</v>
      </c>
      <c r="E62" s="1" t="s">
        <v>366</v>
      </c>
      <c r="F62" s="2">
        <v>120.33499999999999</v>
      </c>
      <c r="G62" s="9" t="s">
        <v>1784</v>
      </c>
      <c r="H62" s="10">
        <v>5</v>
      </c>
      <c r="I62" s="1" t="s">
        <v>1785</v>
      </c>
      <c r="J62" s="2">
        <v>42.398000000000003</v>
      </c>
      <c r="K62" s="9" t="s">
        <v>1786</v>
      </c>
      <c r="L62" s="10">
        <v>5</v>
      </c>
      <c r="M62" s="30" t="s">
        <v>293</v>
      </c>
      <c r="N62" s="2">
        <v>68.114999999999995</v>
      </c>
      <c r="O62" s="9" t="s">
        <v>1787</v>
      </c>
      <c r="P62" s="10">
        <v>5</v>
      </c>
      <c r="Q62" s="30" t="s">
        <v>1788</v>
      </c>
      <c r="R62" s="1">
        <v>81.873999999999995</v>
      </c>
      <c r="S62" s="31" t="b">
        <v>0</v>
      </c>
      <c r="T62" s="10">
        <v>5</v>
      </c>
      <c r="U62" s="30" t="s">
        <v>293</v>
      </c>
      <c r="V62" s="1">
        <v>210.495</v>
      </c>
      <c r="W62" s="9" t="s">
        <v>1789</v>
      </c>
      <c r="X62" s="10">
        <v>5</v>
      </c>
      <c r="Y62" s="30" t="s">
        <v>293</v>
      </c>
      <c r="Z62" s="2">
        <v>84.988</v>
      </c>
      <c r="AA62" s="31" t="s">
        <v>1790</v>
      </c>
      <c r="AB62" s="10">
        <v>2</v>
      </c>
      <c r="AC62" s="1" t="s">
        <v>288</v>
      </c>
      <c r="AD62" s="2">
        <v>115.277</v>
      </c>
      <c r="AE62" s="41" t="s">
        <v>1791</v>
      </c>
      <c r="AF62" s="10">
        <v>2</v>
      </c>
      <c r="AG62" s="30" t="s">
        <v>293</v>
      </c>
      <c r="AH62" s="1">
        <v>11.537000000000001</v>
      </c>
      <c r="AI62" s="31" t="s">
        <v>319</v>
      </c>
      <c r="AJ62" s="10">
        <v>5</v>
      </c>
      <c r="AK62" s="30" t="s">
        <v>293</v>
      </c>
      <c r="AL62" s="2">
        <v>261.01100000000002</v>
      </c>
      <c r="AM62" s="9" t="s">
        <v>1792</v>
      </c>
      <c r="AN62" s="10">
        <v>2</v>
      </c>
      <c r="AO62" s="1" t="s">
        <v>288</v>
      </c>
      <c r="AP62" s="2">
        <v>44.91</v>
      </c>
      <c r="AQ62" s="9" t="b">
        <v>1</v>
      </c>
      <c r="AR62" s="10">
        <v>1</v>
      </c>
      <c r="AS62" s="1" t="s">
        <v>293</v>
      </c>
      <c r="AT62" s="2">
        <v>48.752000000000002</v>
      </c>
      <c r="AU62" s="9" t="s">
        <v>928</v>
      </c>
      <c r="AV62" s="10">
        <v>1</v>
      </c>
      <c r="AW62" s="30" t="s">
        <v>293</v>
      </c>
    </row>
    <row r="63" spans="1:49" ht="48" x14ac:dyDescent="0.2">
      <c r="A63" s="2">
        <v>59</v>
      </c>
      <c r="B63" s="2" t="s">
        <v>1861</v>
      </c>
      <c r="C63" s="2">
        <v>4</v>
      </c>
      <c r="D63" s="2">
        <v>9</v>
      </c>
      <c r="E63" s="1" t="s">
        <v>366</v>
      </c>
      <c r="F63" s="2">
        <v>230.49799999999999</v>
      </c>
      <c r="G63" s="9" t="s">
        <v>1793</v>
      </c>
      <c r="H63" s="10">
        <v>5</v>
      </c>
      <c r="I63" s="1" t="s">
        <v>1794</v>
      </c>
      <c r="J63" s="2">
        <v>56.255000000000003</v>
      </c>
      <c r="K63" s="9" t="s">
        <v>692</v>
      </c>
      <c r="L63" s="10">
        <v>5</v>
      </c>
      <c r="M63" s="30" t="s">
        <v>1794</v>
      </c>
      <c r="N63" s="2">
        <v>56.426000000000002</v>
      </c>
      <c r="O63" s="9" t="s">
        <v>1299</v>
      </c>
      <c r="P63" s="10">
        <v>5</v>
      </c>
      <c r="Q63" s="30" t="s">
        <v>1794</v>
      </c>
      <c r="R63" s="1">
        <v>117.18</v>
      </c>
      <c r="S63" s="31" t="b">
        <v>0</v>
      </c>
      <c r="T63" s="10">
        <v>5</v>
      </c>
      <c r="U63" s="30" t="s">
        <v>1795</v>
      </c>
      <c r="V63" s="1">
        <v>276.96100000000001</v>
      </c>
      <c r="W63" s="9" t="s">
        <v>1796</v>
      </c>
      <c r="X63" s="10">
        <v>5</v>
      </c>
      <c r="Y63" s="30" t="s">
        <v>1797</v>
      </c>
      <c r="Z63" s="2">
        <v>135.54300000000001</v>
      </c>
      <c r="AA63" s="31" t="s">
        <v>1798</v>
      </c>
      <c r="AB63" s="10">
        <v>3</v>
      </c>
      <c r="AC63" s="1" t="s">
        <v>1797</v>
      </c>
      <c r="AD63" s="2">
        <v>330.98399999999998</v>
      </c>
      <c r="AE63" s="41" t="s">
        <v>1799</v>
      </c>
      <c r="AF63" s="10">
        <v>4</v>
      </c>
      <c r="AG63" s="30" t="s">
        <v>1797</v>
      </c>
      <c r="AH63" s="1">
        <v>65.093000000000004</v>
      </c>
      <c r="AI63" s="31" t="s">
        <v>319</v>
      </c>
      <c r="AJ63" s="10">
        <v>5</v>
      </c>
      <c r="AK63" s="30" t="s">
        <v>1797</v>
      </c>
      <c r="AL63" s="2">
        <v>157.53800000000001</v>
      </c>
      <c r="AM63" s="9" t="s">
        <v>1800</v>
      </c>
      <c r="AN63" s="10">
        <v>2</v>
      </c>
      <c r="AO63" s="1" t="s">
        <v>314</v>
      </c>
      <c r="AP63" s="2">
        <v>47.097999999999999</v>
      </c>
      <c r="AQ63" s="9" t="b">
        <v>0</v>
      </c>
      <c r="AR63" s="10">
        <v>5</v>
      </c>
      <c r="AS63" s="1" t="s">
        <v>1797</v>
      </c>
      <c r="AT63" s="2">
        <v>107.628</v>
      </c>
      <c r="AU63" s="9" t="s">
        <v>551</v>
      </c>
      <c r="AV63" s="10">
        <v>5</v>
      </c>
      <c r="AW63" s="30" t="s">
        <v>1801</v>
      </c>
    </row>
    <row r="64" spans="1:49" ht="96" x14ac:dyDescent="0.2">
      <c r="A64" s="2">
        <v>60</v>
      </c>
      <c r="B64" s="2" t="s">
        <v>1861</v>
      </c>
      <c r="C64" s="2">
        <v>5</v>
      </c>
      <c r="D64" s="2">
        <v>1</v>
      </c>
      <c r="E64" s="1" t="s">
        <v>327</v>
      </c>
      <c r="F64" s="2">
        <v>503.32400000000001</v>
      </c>
      <c r="G64" s="9" t="s">
        <v>1802</v>
      </c>
      <c r="H64" s="10">
        <v>2</v>
      </c>
      <c r="I64" s="1" t="s">
        <v>330</v>
      </c>
      <c r="J64" s="2">
        <v>124.108</v>
      </c>
      <c r="K64" s="9" t="s">
        <v>541</v>
      </c>
      <c r="L64" s="10">
        <v>5</v>
      </c>
      <c r="M64" s="30" t="s">
        <v>330</v>
      </c>
      <c r="N64" s="2">
        <v>200.375</v>
      </c>
      <c r="O64" s="9" t="s">
        <v>635</v>
      </c>
      <c r="P64" s="10">
        <v>5</v>
      </c>
      <c r="Q64" s="30" t="s">
        <v>330</v>
      </c>
      <c r="R64" s="1">
        <v>97.756</v>
      </c>
      <c r="S64" s="31" t="b">
        <v>1</v>
      </c>
      <c r="T64" s="10">
        <v>1</v>
      </c>
      <c r="U64" s="30" t="s">
        <v>335</v>
      </c>
      <c r="V64" s="1">
        <v>664.41600000000005</v>
      </c>
      <c r="W64" s="9" t="s">
        <v>1803</v>
      </c>
      <c r="X64" s="10">
        <v>4</v>
      </c>
      <c r="Y64" s="30" t="s">
        <v>330</v>
      </c>
      <c r="Z64" s="2">
        <v>492.49299999999999</v>
      </c>
      <c r="AA64" s="31" t="s">
        <v>1804</v>
      </c>
      <c r="AB64" s="10">
        <v>2</v>
      </c>
      <c r="AC64" s="1" t="s">
        <v>335</v>
      </c>
      <c r="AD64" s="2">
        <v>563.84500000000003</v>
      </c>
      <c r="AE64" s="41" t="s">
        <v>1805</v>
      </c>
      <c r="AF64" s="10">
        <v>5</v>
      </c>
      <c r="AG64" s="30" t="s">
        <v>1655</v>
      </c>
      <c r="AH64" s="1">
        <v>22.667000000000002</v>
      </c>
      <c r="AI64" s="31" t="s">
        <v>319</v>
      </c>
      <c r="AJ64" s="10">
        <v>5</v>
      </c>
      <c r="AK64" s="30" t="s">
        <v>1655</v>
      </c>
      <c r="AL64" s="2">
        <v>77.956999999999994</v>
      </c>
      <c r="AM64" s="9" t="s">
        <v>1806</v>
      </c>
      <c r="AN64" s="10">
        <v>2</v>
      </c>
      <c r="AO64" s="1" t="s">
        <v>335</v>
      </c>
      <c r="AP64" s="2">
        <v>31.081</v>
      </c>
      <c r="AQ64" s="9" t="b">
        <v>0</v>
      </c>
      <c r="AR64" s="10">
        <v>5</v>
      </c>
      <c r="AS64" s="1" t="s">
        <v>1655</v>
      </c>
      <c r="AT64" s="2">
        <v>57.045999999999999</v>
      </c>
      <c r="AU64" s="9" t="s">
        <v>928</v>
      </c>
      <c r="AV64" s="10">
        <v>1</v>
      </c>
      <c r="AW64" s="30" t="s">
        <v>335</v>
      </c>
    </row>
    <row r="65" spans="1:50" s="29" customFormat="1" x14ac:dyDescent="0.2">
      <c r="A65" s="28"/>
      <c r="B65" s="28"/>
      <c r="C65" s="28"/>
      <c r="D65" s="28"/>
      <c r="F65" s="28"/>
      <c r="G65" s="39"/>
      <c r="H65" s="40"/>
      <c r="J65" s="28"/>
      <c r="K65" s="39"/>
      <c r="L65" s="40"/>
      <c r="M65" s="43"/>
      <c r="N65" s="28"/>
      <c r="O65" s="39"/>
      <c r="P65" s="40"/>
      <c r="Q65" s="28"/>
      <c r="S65" s="44"/>
      <c r="T65" s="40"/>
      <c r="U65" s="43"/>
      <c r="W65" s="39"/>
      <c r="X65" s="40"/>
      <c r="Y65" s="28"/>
      <c r="Z65" s="28"/>
      <c r="AA65" s="40"/>
      <c r="AB65" s="40"/>
      <c r="AD65" s="28"/>
      <c r="AE65" s="39"/>
      <c r="AF65" s="40"/>
      <c r="AG65" s="43"/>
      <c r="AI65" s="40"/>
      <c r="AJ65" s="40"/>
      <c r="AK65" s="43"/>
      <c r="AL65" s="28"/>
      <c r="AM65" s="39"/>
      <c r="AN65" s="40"/>
      <c r="AP65" s="28"/>
      <c r="AQ65" s="39"/>
      <c r="AR65" s="40"/>
      <c r="AT65" s="28"/>
      <c r="AV65" s="40"/>
      <c r="AW65" s="43"/>
    </row>
    <row r="66" spans="1:50" s="29" customFormat="1" ht="29" x14ac:dyDescent="0.2">
      <c r="A66" s="99" t="s">
        <v>1864</v>
      </c>
      <c r="B66" s="99"/>
      <c r="C66" s="99"/>
      <c r="D66" s="99"/>
      <c r="E66" s="99" t="s">
        <v>1863</v>
      </c>
      <c r="F66" s="99"/>
      <c r="G66" s="99"/>
      <c r="H66" s="40"/>
      <c r="J66" s="28"/>
      <c r="K66" s="99" t="s">
        <v>1863</v>
      </c>
      <c r="L66" s="99"/>
      <c r="M66" s="99"/>
      <c r="N66" s="28"/>
      <c r="O66" s="99" t="s">
        <v>1863</v>
      </c>
      <c r="P66" s="99"/>
      <c r="Q66" s="99"/>
      <c r="S66" s="99" t="s">
        <v>1863</v>
      </c>
      <c r="T66" s="99"/>
      <c r="U66" s="99"/>
      <c r="W66" s="99" t="s">
        <v>1863</v>
      </c>
      <c r="X66" s="99"/>
      <c r="Y66" s="99"/>
      <c r="Z66" s="28"/>
      <c r="AA66" s="99" t="s">
        <v>1863</v>
      </c>
      <c r="AB66" s="99"/>
      <c r="AC66" s="99"/>
      <c r="AD66" s="28"/>
      <c r="AE66" s="99" t="s">
        <v>1863</v>
      </c>
      <c r="AF66" s="99"/>
      <c r="AG66" s="99"/>
      <c r="AI66" s="100" t="s">
        <v>1863</v>
      </c>
      <c r="AJ66" s="100"/>
      <c r="AK66" s="100"/>
      <c r="AL66" s="28"/>
      <c r="AM66" s="99" t="s">
        <v>1863</v>
      </c>
      <c r="AN66" s="99"/>
      <c r="AO66" s="99"/>
      <c r="AP66" s="28"/>
      <c r="AQ66" s="99" t="s">
        <v>1863</v>
      </c>
      <c r="AR66" s="99"/>
      <c r="AS66" s="99"/>
      <c r="AT66" s="28"/>
      <c r="AU66" s="99" t="s">
        <v>1863</v>
      </c>
      <c r="AV66" s="99"/>
      <c r="AW66" s="99"/>
    </row>
    <row r="67" spans="1:50" s="29" customFormat="1" x14ac:dyDescent="0.2">
      <c r="A67" s="28"/>
      <c r="B67" s="28"/>
      <c r="C67" s="28"/>
      <c r="D67" s="28"/>
      <c r="F67" s="28"/>
      <c r="G67" s="39"/>
      <c r="H67" s="40"/>
      <c r="J67" s="28"/>
      <c r="K67" s="39"/>
      <c r="L67" s="40"/>
      <c r="M67" s="43"/>
      <c r="N67" s="28"/>
      <c r="O67" s="39"/>
      <c r="P67" s="40"/>
      <c r="Q67" s="28"/>
      <c r="S67" s="44"/>
      <c r="T67" s="40"/>
      <c r="U67" s="43"/>
      <c r="W67" s="39"/>
      <c r="X67" s="40"/>
      <c r="Y67" s="28"/>
      <c r="Z67" s="28"/>
      <c r="AA67" s="40"/>
      <c r="AB67" s="40"/>
      <c r="AD67" s="28"/>
      <c r="AE67" s="39"/>
      <c r="AF67" s="40"/>
      <c r="AG67" s="43"/>
      <c r="AI67" s="40"/>
      <c r="AJ67" s="40"/>
      <c r="AK67" s="43"/>
      <c r="AL67" s="28"/>
      <c r="AM67" s="39"/>
      <c r="AN67" s="40"/>
      <c r="AP67" s="28"/>
      <c r="AQ67" s="39"/>
      <c r="AR67" s="40"/>
      <c r="AT67" s="28"/>
      <c r="AV67" s="40"/>
      <c r="AW67" s="43"/>
    </row>
    <row r="68" spans="1:50" ht="48" x14ac:dyDescent="0.2">
      <c r="B68" s="2" t="s">
        <v>1057</v>
      </c>
      <c r="C68" s="2" t="s">
        <v>590</v>
      </c>
      <c r="D68" s="33" t="s">
        <v>576</v>
      </c>
      <c r="E68" s="2" t="s">
        <v>617</v>
      </c>
      <c r="F68" s="2" t="s">
        <v>137</v>
      </c>
      <c r="G68" s="7" t="s">
        <v>593</v>
      </c>
      <c r="H68" s="8" t="s">
        <v>618</v>
      </c>
      <c r="I68" s="1" t="s">
        <v>139</v>
      </c>
      <c r="J68" s="2" t="s">
        <v>137</v>
      </c>
      <c r="K68" s="7" t="s">
        <v>597</v>
      </c>
      <c r="L68" s="8" t="s">
        <v>618</v>
      </c>
      <c r="M68" s="30" t="s">
        <v>139</v>
      </c>
      <c r="N68" s="2" t="s">
        <v>137</v>
      </c>
      <c r="O68" s="7" t="s">
        <v>599</v>
      </c>
      <c r="P68" s="8" t="s">
        <v>618</v>
      </c>
      <c r="Q68" s="1" t="s">
        <v>139</v>
      </c>
      <c r="R68" s="2" t="s">
        <v>137</v>
      </c>
      <c r="S68" s="15" t="s">
        <v>601</v>
      </c>
      <c r="T68" s="8" t="s">
        <v>618</v>
      </c>
      <c r="U68" s="1" t="s">
        <v>139</v>
      </c>
      <c r="V68" s="2" t="s">
        <v>137</v>
      </c>
      <c r="W68" s="15" t="s">
        <v>603</v>
      </c>
      <c r="X68" s="8" t="s">
        <v>618</v>
      </c>
      <c r="Y68" s="1" t="s">
        <v>139</v>
      </c>
      <c r="Z68" s="2" t="s">
        <v>137</v>
      </c>
      <c r="AA68" s="15" t="s">
        <v>605</v>
      </c>
      <c r="AB68" s="8" t="s">
        <v>618</v>
      </c>
      <c r="AC68" s="1" t="s">
        <v>139</v>
      </c>
      <c r="AD68" s="2" t="s">
        <v>137</v>
      </c>
      <c r="AE68" s="15" t="s">
        <v>607</v>
      </c>
      <c r="AF68" s="8" t="s">
        <v>618</v>
      </c>
      <c r="AG68" s="1" t="s">
        <v>139</v>
      </c>
      <c r="AH68" s="2" t="s">
        <v>137</v>
      </c>
      <c r="AI68" s="15" t="s">
        <v>609</v>
      </c>
      <c r="AJ68" s="8" t="s">
        <v>618</v>
      </c>
      <c r="AK68" s="1" t="s">
        <v>139</v>
      </c>
      <c r="AL68" s="2" t="s">
        <v>137</v>
      </c>
      <c r="AM68" s="12" t="s">
        <v>611</v>
      </c>
      <c r="AN68" s="8" t="s">
        <v>618</v>
      </c>
      <c r="AO68" s="1" t="s">
        <v>139</v>
      </c>
      <c r="AP68" s="2" t="s">
        <v>137</v>
      </c>
      <c r="AQ68" s="36" t="s">
        <v>613</v>
      </c>
      <c r="AR68" s="8" t="s">
        <v>618</v>
      </c>
      <c r="AS68" s="1" t="s">
        <v>139</v>
      </c>
      <c r="AT68" s="2" t="s">
        <v>137</v>
      </c>
      <c r="AU68" s="11" t="s">
        <v>615</v>
      </c>
      <c r="AV68" s="8" t="s">
        <v>618</v>
      </c>
      <c r="AW68" s="1" t="s">
        <v>139</v>
      </c>
      <c r="AX68" s="2"/>
    </row>
    <row r="69" spans="1:50" ht="80" x14ac:dyDescent="0.2">
      <c r="A69" s="2">
        <v>61</v>
      </c>
      <c r="B69" s="2" t="s">
        <v>765</v>
      </c>
      <c r="C69" s="2">
        <v>9</v>
      </c>
      <c r="D69" s="2">
        <f>'Original data'!A8</f>
        <v>4</v>
      </c>
      <c r="E69" s="1" t="str">
        <f>'Original data'!S8</f>
        <v>PB</v>
      </c>
      <c r="F69" s="2">
        <f>'Original data'!AA8</f>
        <v>164.334</v>
      </c>
      <c r="G69" s="9" t="str">
        <f>'Original data'!AE8</f>
        <v>El Cajero es quien genera la factura de venta</v>
      </c>
      <c r="H69" s="10">
        <v>1</v>
      </c>
      <c r="I69" s="1" t="str">
        <f>'Original data'!AF8</f>
        <v>Modelo BPMN</v>
      </c>
      <c r="J69" s="2">
        <f>'Original data'!AI8</f>
        <v>263.65300000000002</v>
      </c>
      <c r="K69" s="9" t="str">
        <f>'Original data'!AK8</f>
        <v>Se imprime un recibo de pago; si el pago se realizo con tarjeta de Credito se le solicita al cliente la firma del comprobante.</v>
      </c>
      <c r="L69" s="10">
        <v>1</v>
      </c>
      <c r="M69" s="30" t="str">
        <f>'Original data'!AL8</f>
        <v>Definición de requerimientos</v>
      </c>
      <c r="N69" s="2">
        <f>'Original data'!AO8</f>
        <v>65.144000000000005</v>
      </c>
      <c r="O69" s="9" t="str">
        <f>'Original data'!AQ8</f>
        <v>Por medio de su codigo de barras registrado en su sistema de catalogo</v>
      </c>
      <c r="P69" s="10">
        <v>5</v>
      </c>
      <c r="Q69" s="1" t="str">
        <f>'Original data'!AR8</f>
        <v>definición de requerimientos</v>
      </c>
      <c r="R69" s="2">
        <f>'Original data'!AU8</f>
        <v>73.992000000000004</v>
      </c>
      <c r="S69" s="9" t="str">
        <f>'Original data'!AX8</f>
        <v>Los cajeros son los que interactuan con el sistema de manera directa.</v>
      </c>
      <c r="T69" s="10">
        <v>3</v>
      </c>
      <c r="U69" s="1" t="str">
        <f>'Original data'!AY8</f>
        <v>definicion de requerimientos y Modelo BPMN</v>
      </c>
      <c r="V69" s="2">
        <f>'Original data'!BB8</f>
        <v>81.843999999999994</v>
      </c>
      <c r="W69" s="9" t="str">
        <f>'Original data'!BD8</f>
        <v>La factura se imprime luego de haber registrado un pago exitoso, luego de actualizar el inventario</v>
      </c>
      <c r="X69" s="10">
        <v>5</v>
      </c>
      <c r="Y69" s="1" t="str">
        <f>'Original data'!BE8</f>
        <v>definición de requerimientos y modelo BPMN</v>
      </c>
      <c r="Z69" s="2">
        <f>'Original data'!BH8</f>
        <v>177.821</v>
      </c>
      <c r="AA69" s="9" t="str">
        <f>'Original data'!BJ8</f>
        <v>Si la copra se realizo usando efectivo, el cajero debe dar las vueltas y entregar la facctura; en caso de ser con tarjeta de credito, debe esperar la confirmación de autorización y registrar el pago, solicitar la firma del cliente y entregar la factura</v>
      </c>
      <c r="AB69" s="10">
        <v>5</v>
      </c>
      <c r="AC69" s="1" t="str">
        <f>'Original data'!BK8</f>
        <v>modelo BPMN</v>
      </c>
      <c r="AD69" s="2">
        <f>'Original data'!BN8</f>
        <v>101.732</v>
      </c>
      <c r="AE69" s="9" t="str">
        <f>'Original data'!BP8</f>
        <v>Se deben pasar los articulos al cajero quíen lo registrara en el sistema, usando su códifgo de barras</v>
      </c>
      <c r="AF69" s="10">
        <v>1</v>
      </c>
      <c r="AG69" s="1" t="str">
        <f>'Original data'!BQ8</f>
        <v>definición requerimientos y modelo BPMN</v>
      </c>
      <c r="AH69" s="2">
        <f>'Original data'!BT8</f>
        <v>158.78800000000001</v>
      </c>
      <c r="AI69" s="9" t="str">
        <f>'Original data'!BW8</f>
        <v>Si es con efectivo, el cajero ingresa el monto recibido y el sistema presenta el valor a devolver y abre el cajón de efectivo. El cajero deposita dinero en efectivo y entrega las vueltas al cliente. Enseguida, el sistema registra el pago en efectivo.</v>
      </c>
      <c r="AJ69" s="10">
        <v>5</v>
      </c>
      <c r="AK69" s="1" t="str">
        <f>'Original data'!BX8</f>
        <v>definicion de requerimientos</v>
      </c>
      <c r="AL69" s="2">
        <f>'Original data'!CA8</f>
        <v>110.03100000000001</v>
      </c>
      <c r="AM69" s="9" t="str">
        <f>'Original data'!CE8</f>
        <v>En el cado donde el servicio de autorización de pago con TC no funciona, el cajero deberia solicitar ayuda por medio del sistema, pues no se contempla una ruta alterna.</v>
      </c>
      <c r="AN69" s="10">
        <v>1</v>
      </c>
      <c r="AO69" s="1" t="str">
        <f>'Original data'!CF8</f>
        <v>Definicion de requerimientos y Modelo BPMN</v>
      </c>
      <c r="AP69" s="2">
        <f>'Original data'!CI8</f>
        <v>74.325999999999993</v>
      </c>
      <c r="AQ69" s="35" t="str">
        <f>'Original data'!CL8</f>
        <v>el cajero debe entregar al cliente el monto que el sistema le indica.</v>
      </c>
      <c r="AR69" s="10">
        <v>2</v>
      </c>
      <c r="AS69" s="1" t="str">
        <f>'Original data'!CM8</f>
        <v>Definición de requerimientos y modelo BPMN</v>
      </c>
      <c r="AT69" s="2">
        <f>'Original data'!CP8</f>
        <v>104.161</v>
      </c>
      <c r="AU69" s="9" t="str">
        <f>'Original data'!CT8</f>
        <v>El cajero envía una solicitud de descuento e ingresa la identificación del cliente, luego el sistema presenta un total de descuento basado en las reglas de descuento</v>
      </c>
      <c r="AV69" s="10">
        <v>5</v>
      </c>
      <c r="AW69" s="1" t="str">
        <f>'Original data'!CU8</f>
        <v>Definición de requerimientos</v>
      </c>
    </row>
    <row r="70" spans="1:50" ht="32" x14ac:dyDescent="0.2">
      <c r="A70" s="2">
        <v>62</v>
      </c>
      <c r="B70" s="2" t="s">
        <v>765</v>
      </c>
      <c r="C70" s="2">
        <v>10</v>
      </c>
      <c r="D70" s="2">
        <f>'Original data'!A12</f>
        <v>8</v>
      </c>
      <c r="E70" s="1" t="str">
        <f>'Original data'!S12</f>
        <v>PB</v>
      </c>
      <c r="F70" s="2">
        <f>'Original data'!AA12</f>
        <v>284.22699999999998</v>
      </c>
      <c r="G70" s="9" t="str">
        <f>'Original data'!AE12</f>
        <v>El sistema luego que de que se actualiza inventario</v>
      </c>
      <c r="H70" s="10">
        <v>5</v>
      </c>
      <c r="I70" s="1" t="str">
        <f>'Original data'!AF12</f>
        <v>En el subpool de cajero</v>
      </c>
      <c r="J70" s="2">
        <f>'Original data'!AI12</f>
        <v>58.841999999999999</v>
      </c>
      <c r="K70" s="9" t="str">
        <f>'Original data'!AK12</f>
        <v>Se registra el pago, se actualiza inventario, se imprime factura y se retiran los productos</v>
      </c>
      <c r="L70" s="10">
        <v>5</v>
      </c>
      <c r="M70" s="30" t="str">
        <f>'Original data'!AL12</f>
        <v>En todo el BPMN</v>
      </c>
      <c r="N70" s="2">
        <f>'Original data'!AO12</f>
        <v>33.497</v>
      </c>
      <c r="O70" s="9" t="str">
        <f>'Original data'!AQ12</f>
        <v>Por medio del código de barras que cada producto tiene</v>
      </c>
      <c r="P70" s="10">
        <v>5</v>
      </c>
      <c r="Q70" s="1" t="str">
        <f>'Original data'!AR12</f>
        <v>En el texto</v>
      </c>
      <c r="R70" s="2">
        <f>'Original data'!AU12</f>
        <v>24.161999999999999</v>
      </c>
      <c r="S70" s="9" t="str">
        <f>'Original data'!AX12</f>
        <v>Cajero y cliente</v>
      </c>
      <c r="T70" s="10">
        <v>5</v>
      </c>
      <c r="U70" s="1" t="str">
        <f>'Original data'!AY12</f>
        <v>Diagrama PBMN</v>
      </c>
      <c r="V70" s="2">
        <f>'Original data'!BB12</f>
        <v>27.265999999999998</v>
      </c>
      <c r="W70" s="9" t="str">
        <f>'Original data'!BD12</f>
        <v>Luego que el pago sea aceptado y que se actualice el inventario</v>
      </c>
      <c r="X70" s="10">
        <v>5</v>
      </c>
      <c r="Y70" s="1" t="str">
        <f>'Original data'!BE12</f>
        <v>Texto</v>
      </c>
      <c r="Z70" s="2">
        <f>'Original data'!BH12</f>
        <v>16.32</v>
      </c>
      <c r="AA70" s="9" t="str">
        <f>'Original data'!BJ12</f>
        <v>Imprimir el recibo al cliente</v>
      </c>
      <c r="AB70" s="10">
        <v>3</v>
      </c>
      <c r="AC70" s="1" t="str">
        <f>'Original data'!BK12</f>
        <v>Texto</v>
      </c>
      <c r="AD70" s="2">
        <f>'Original data'!BN12</f>
        <v>33.17</v>
      </c>
      <c r="AE70" s="9" t="str">
        <f>'Original data'!BP12</f>
        <v>Se registra una nueva operación y luego se empieza el escaneo de productos</v>
      </c>
      <c r="AF70" s="10">
        <v>5</v>
      </c>
      <c r="AG70" s="1" t="str">
        <f>'Original data'!BQ12</f>
        <v>Texto</v>
      </c>
      <c r="AH70" s="2">
        <f>'Original data'!BT12</f>
        <v>61.759</v>
      </c>
      <c r="AI70" s="9" t="str">
        <f>'Original data'!BW12</f>
        <v>El cajero dice el monto a pagar, luego recibe el dinero por parte del cliente y regresa el cambio.</v>
      </c>
      <c r="AJ70" s="10">
        <v>5</v>
      </c>
      <c r="AK70" s="1" t="str">
        <f>'Original data'!BX12</f>
        <v>Texto</v>
      </c>
      <c r="AL70" s="2">
        <f>'Original data'!CA12</f>
        <v>91.614999999999995</v>
      </c>
      <c r="AM70" s="9" t="str">
        <f>'Original data'!CE12</f>
        <v>Se niega la autorización y se regresa de nuevo a la forma de pago, en donde puede volver a escoger la opción de pago con tarjeta de nuevo o con efectivo</v>
      </c>
      <c r="AN70" s="10">
        <v>5</v>
      </c>
      <c r="AO70" s="1" t="str">
        <f>'Original data'!CF12</f>
        <v>Diagrama BPMN</v>
      </c>
      <c r="AP70" s="2">
        <f>'Original data'!CI12</f>
        <v>48.503999999999998</v>
      </c>
      <c r="AQ70" s="35" t="str">
        <f>'Original data'!CL12</f>
        <v>Se entrega el cambio al cliente, se cierra la caja y luego se imprime el recibo.</v>
      </c>
      <c r="AR70" s="10">
        <v>3</v>
      </c>
      <c r="AS70" s="1" t="str">
        <f>'Original data'!CM12</f>
        <v>Texto</v>
      </c>
      <c r="AT70" s="2">
        <f>'Original data'!CP12</f>
        <v>39.645000000000003</v>
      </c>
      <c r="AU70" s="9" t="str">
        <f>'Original data'!CT12</f>
        <v>El cliente da su numero de documento para saber si tiene cupones y poder recibir descuentos.</v>
      </c>
      <c r="AV70" s="10">
        <v>3</v>
      </c>
      <c r="AW70" s="1" t="str">
        <f>'Original data'!CU12</f>
        <v>Texto</v>
      </c>
    </row>
    <row r="71" spans="1:50" ht="96" x14ac:dyDescent="0.2">
      <c r="A71" s="2">
        <v>63</v>
      </c>
      <c r="B71" s="2" t="s">
        <v>765</v>
      </c>
      <c r="C71" s="2">
        <v>11</v>
      </c>
      <c r="D71" s="2">
        <f>'Original data'!A16</f>
        <v>12</v>
      </c>
      <c r="E71" s="1" t="str">
        <f>'Original data'!S16</f>
        <v>PB</v>
      </c>
      <c r="F71" s="2">
        <f>'Original data'!AA16</f>
        <v>78.656999999999996</v>
      </c>
      <c r="G71" s="9" t="str">
        <f>'Original data'!AE16</f>
        <v>El cajero</v>
      </c>
      <c r="H71" s="10">
        <v>1</v>
      </c>
      <c r="I71" s="1" t="str">
        <f>'Original data'!AF16</f>
        <v>Modelo BPMN</v>
      </c>
      <c r="J71" s="2">
        <f>'Original data'!AI16</f>
        <v>127.554</v>
      </c>
      <c r="K71" s="9" t="str">
        <f>'Original data'!AK16</f>
        <v>Registrar el pago Actualizar inventorio Generar factura Retirar productos</v>
      </c>
      <c r="L71" s="10">
        <v>5</v>
      </c>
      <c r="M71" s="30" t="str">
        <f>'Original data'!AL16</f>
        <v>Modelo BPMN</v>
      </c>
      <c r="N71" s="2">
        <f>'Original data'!AO16</f>
        <v>376.69099999999997</v>
      </c>
      <c r="O71" s="9" t="str">
        <f>'Original data'!AQ16</f>
        <v>El sistema identifica un articulo con el código de barras leido por el sistema PdV, recupera el nombre y el precio de este bien del sistema de Catálogo.</v>
      </c>
      <c r="P71" s="10">
        <v>5</v>
      </c>
      <c r="Q71" s="1" t="str">
        <f>'Original data'!AR16</f>
        <v>Caso de Estudio</v>
      </c>
      <c r="R71" s="2">
        <f>'Original data'!AU16</f>
        <v>57.247999999999998</v>
      </c>
      <c r="S71" s="9" t="str">
        <f>'Original data'!AX16</f>
        <v>Los usuarios so los clientes del supermercado.</v>
      </c>
      <c r="T71" s="10">
        <v>3</v>
      </c>
      <c r="U71" s="1" t="str">
        <f>'Original data'!AY16</f>
        <v>Caso de Estudio</v>
      </c>
      <c r="V71" s="2">
        <f>'Original data'!BB16</f>
        <v>111.476</v>
      </c>
      <c r="W71" s="9" t="str">
        <f>'Original data'!BD16</f>
        <v>Se imprime la factura si el pago es conseguido.</v>
      </c>
      <c r="X71" s="10">
        <v>5</v>
      </c>
      <c r="Y71" s="1" t="str">
        <f>'Original data'!BE16</f>
        <v>Modelo BPMN</v>
      </c>
      <c r="Z71" s="2">
        <f>'Original data'!BH16</f>
        <v>260.00599999999997</v>
      </c>
      <c r="AA71" s="9" t="str">
        <f>'Original data'!BJ16</f>
        <v>Si el pago es en efectivo, el cajero deposita dinero en efectivo y entrega las vueltas al cliente. El sistema registra el pago en efectivo. Si el pago es con tarjeta de crédito, el sistema registra el pago con tarjeta de crédito, incluyendo la aprobación del pago. El cajero solicita al cliente su firma de pago en el comprobante para completar la venta.</v>
      </c>
      <c r="AB71" s="10">
        <v>5</v>
      </c>
      <c r="AC71" s="1" t="str">
        <f>'Original data'!BK16</f>
        <v>Caso de Estudio</v>
      </c>
      <c r="AD71" s="2">
        <f>'Original data'!BN16</f>
        <v>278.67899999999997</v>
      </c>
      <c r="AE71" s="9" t="str">
        <f>'Original data'!BP16</f>
        <v>1) Paso los articulos,  2) Pago en efectivo (etrego el dinero) o con tarjeta (e este caso ingreso la tarjeta y la fima) 3) Tomo la factura 4) Retiro los productos</v>
      </c>
      <c r="AF71" s="10">
        <v>1</v>
      </c>
      <c r="AG71" s="1" t="str">
        <f>'Original data'!BQ16</f>
        <v>Modelo BPMN</v>
      </c>
      <c r="AH71" s="2">
        <f>'Original data'!BT16</f>
        <v>149.405</v>
      </c>
      <c r="AI71" s="9" t="str">
        <f>'Original data'!BW16</f>
        <v>El cajero recibe el dinero, lo registra, lo deposita y entrega vueltas antes de registrar el pago.</v>
      </c>
      <c r="AJ71" s="10">
        <v>5</v>
      </c>
      <c r="AK71" s="1" t="str">
        <f>'Original data'!BX16</f>
        <v>Modelo BPMN y caso de estudio</v>
      </c>
      <c r="AL71" s="2">
        <f>'Original data'!CA16</f>
        <v>60.302</v>
      </c>
      <c r="AM71" s="9" t="str">
        <f>'Original data'!CE16</f>
        <v>Pregunta al cliente si quiere continuar la transaccion</v>
      </c>
      <c r="AN71" s="10">
        <v>3</v>
      </c>
      <c r="AO71" s="1" t="str">
        <f>'Original data'!CF16</f>
        <v>Modelo BPMN</v>
      </c>
      <c r="AP71" s="2">
        <f>'Original data'!CI16</f>
        <v>90.858999999999995</v>
      </c>
      <c r="AQ71" s="35" t="str">
        <f>'Original data'!CL16</f>
        <v>El sistema informe al cliente y vuelve al proceso "pagar"</v>
      </c>
      <c r="AR71" s="10">
        <v>1</v>
      </c>
      <c r="AS71" s="1" t="str">
        <f>'Original data'!CM16</f>
        <v>Modelo BPMN</v>
      </c>
      <c r="AT71" s="2">
        <f>'Original data'!CP16</f>
        <v>64.730999999999995</v>
      </c>
      <c r="AU71" s="9" t="str">
        <f>'Original data'!CT16</f>
        <v>El cajero envía una solicitud de descuento e ingresa la identificación del cliente, luego el sistema presenta un total de descuento basado en las reglas de descuento.</v>
      </c>
      <c r="AV71" s="10">
        <v>5</v>
      </c>
      <c r="AW71" s="1" t="str">
        <f>'Original data'!CU16</f>
        <v>Caso de Estudio</v>
      </c>
    </row>
    <row r="72" spans="1:50" ht="32" x14ac:dyDescent="0.2">
      <c r="A72" s="2">
        <v>64</v>
      </c>
      <c r="B72" s="2" t="s">
        <v>766</v>
      </c>
      <c r="C72" s="2">
        <v>10</v>
      </c>
      <c r="D72" s="2">
        <v>1</v>
      </c>
      <c r="E72" s="1" t="s">
        <v>343</v>
      </c>
      <c r="F72" s="2">
        <v>163.27600000000001</v>
      </c>
      <c r="G72" s="9" t="s">
        <v>767</v>
      </c>
      <c r="H72" s="10">
        <v>1</v>
      </c>
      <c r="I72" s="2" t="s">
        <v>293</v>
      </c>
      <c r="J72" s="2">
        <v>179.36600000000001</v>
      </c>
      <c r="K72" s="9" t="s">
        <v>768</v>
      </c>
      <c r="L72" s="10">
        <v>1</v>
      </c>
      <c r="M72" s="30" t="s">
        <v>412</v>
      </c>
      <c r="N72" s="2">
        <v>90.974999999999994</v>
      </c>
      <c r="O72" s="9" t="s">
        <v>769</v>
      </c>
      <c r="P72" s="10">
        <v>5</v>
      </c>
      <c r="Q72" s="1" t="s">
        <v>412</v>
      </c>
      <c r="R72" s="2">
        <v>121.504</v>
      </c>
      <c r="S72" s="31" t="s">
        <v>770</v>
      </c>
      <c r="T72" s="10">
        <v>5</v>
      </c>
      <c r="U72" s="1" t="s">
        <v>771</v>
      </c>
      <c r="V72" s="2">
        <v>152.40100000000001</v>
      </c>
      <c r="W72" s="9" t="s">
        <v>772</v>
      </c>
      <c r="X72" s="10">
        <v>5</v>
      </c>
      <c r="Y72" s="2" t="s">
        <v>726</v>
      </c>
      <c r="Z72" s="2">
        <v>138.62100000000001</v>
      </c>
      <c r="AA72" s="31" t="s">
        <v>773</v>
      </c>
      <c r="AB72" s="10">
        <v>5</v>
      </c>
      <c r="AC72" s="1" t="s">
        <v>293</v>
      </c>
      <c r="AD72" s="2">
        <v>151.46799999999999</v>
      </c>
      <c r="AE72" s="9" t="s">
        <v>774</v>
      </c>
      <c r="AF72" s="10">
        <v>5</v>
      </c>
      <c r="AG72" s="30" t="s">
        <v>293</v>
      </c>
      <c r="AH72" s="1">
        <v>83.007999999999996</v>
      </c>
      <c r="AI72" s="9" t="s">
        <v>775</v>
      </c>
      <c r="AJ72" s="10">
        <v>5</v>
      </c>
      <c r="AK72" s="30" t="s">
        <v>412</v>
      </c>
      <c r="AL72" s="2">
        <v>158.88999999999999</v>
      </c>
      <c r="AM72" s="31" t="s">
        <v>776</v>
      </c>
      <c r="AN72" s="10">
        <v>5</v>
      </c>
      <c r="AO72" s="1" t="s">
        <v>293</v>
      </c>
      <c r="AP72" s="2">
        <v>33.682000000000002</v>
      </c>
      <c r="AQ72" s="38" t="s">
        <v>777</v>
      </c>
      <c r="AR72" s="10">
        <v>1</v>
      </c>
      <c r="AS72" s="1" t="s">
        <v>705</v>
      </c>
      <c r="AT72" s="2">
        <v>19.638999999999999</v>
      </c>
      <c r="AU72" s="9" t="s">
        <v>877</v>
      </c>
      <c r="AV72" s="10">
        <v>2</v>
      </c>
      <c r="AW72" s="30" t="s">
        <v>778</v>
      </c>
      <c r="AX72" s="2"/>
    </row>
    <row r="73" spans="1:50" ht="48" x14ac:dyDescent="0.2">
      <c r="A73" s="2">
        <v>65</v>
      </c>
      <c r="B73" s="2" t="s">
        <v>766</v>
      </c>
      <c r="C73" s="2">
        <v>11</v>
      </c>
      <c r="D73" s="2">
        <v>14</v>
      </c>
      <c r="E73" s="1" t="s">
        <v>343</v>
      </c>
      <c r="F73" s="2">
        <v>119.67</v>
      </c>
      <c r="G73" s="9" t="s">
        <v>779</v>
      </c>
      <c r="H73" s="10">
        <v>4</v>
      </c>
      <c r="I73" s="2" t="s">
        <v>293</v>
      </c>
      <c r="J73" s="2">
        <v>75.728999999999999</v>
      </c>
      <c r="K73" s="9" t="s">
        <v>780</v>
      </c>
      <c r="L73" s="10">
        <v>4</v>
      </c>
      <c r="M73" s="30" t="s">
        <v>293</v>
      </c>
      <c r="N73" s="2">
        <v>109.48399999999999</v>
      </c>
      <c r="O73" s="9" t="s">
        <v>781</v>
      </c>
      <c r="P73" s="10">
        <v>5</v>
      </c>
      <c r="Q73" s="1" t="s">
        <v>291</v>
      </c>
      <c r="R73" s="2">
        <v>29.814</v>
      </c>
      <c r="S73" s="31" t="s">
        <v>282</v>
      </c>
      <c r="T73" s="10">
        <v>2</v>
      </c>
      <c r="U73" s="1" t="s">
        <v>293</v>
      </c>
      <c r="V73" s="2">
        <v>68.387</v>
      </c>
      <c r="W73" s="9" t="s">
        <v>782</v>
      </c>
      <c r="X73" s="10">
        <v>5</v>
      </c>
      <c r="Y73" s="2" t="s">
        <v>291</v>
      </c>
      <c r="Z73" s="2">
        <v>141.126</v>
      </c>
      <c r="AA73" s="31" t="s">
        <v>783</v>
      </c>
      <c r="AB73" s="10">
        <v>5</v>
      </c>
      <c r="AC73" s="1" t="s">
        <v>293</v>
      </c>
      <c r="AD73" s="2">
        <v>46.692999999999998</v>
      </c>
      <c r="AE73" s="9" t="s">
        <v>784</v>
      </c>
      <c r="AF73" s="10">
        <v>5</v>
      </c>
      <c r="AG73" s="30" t="s">
        <v>785</v>
      </c>
      <c r="AH73" s="1">
        <v>79.766000000000005</v>
      </c>
      <c r="AI73" s="9" t="s">
        <v>786</v>
      </c>
      <c r="AJ73" s="10">
        <v>5</v>
      </c>
      <c r="AK73" s="30" t="s">
        <v>291</v>
      </c>
      <c r="AL73" s="2">
        <v>73.063999999999993</v>
      </c>
      <c r="AM73" s="31" t="s">
        <v>787</v>
      </c>
      <c r="AN73" s="10">
        <v>3</v>
      </c>
      <c r="AO73" s="1" t="s">
        <v>293</v>
      </c>
      <c r="AP73" s="2">
        <v>51.662999999999997</v>
      </c>
      <c r="AQ73" s="38" t="s">
        <v>788</v>
      </c>
      <c r="AR73" s="10">
        <v>2</v>
      </c>
      <c r="AS73" s="1" t="s">
        <v>508</v>
      </c>
      <c r="AT73" s="2">
        <v>88.879000000000005</v>
      </c>
      <c r="AU73" s="9" t="s">
        <v>789</v>
      </c>
      <c r="AV73" s="10">
        <v>5</v>
      </c>
      <c r="AW73" s="30" t="s">
        <v>448</v>
      </c>
      <c r="AX73" s="2"/>
    </row>
    <row r="74" spans="1:50" x14ac:dyDescent="0.2">
      <c r="A74" s="2">
        <v>66</v>
      </c>
      <c r="B74" s="2" t="s">
        <v>766</v>
      </c>
      <c r="C74" s="2">
        <v>12</v>
      </c>
      <c r="D74" s="2">
        <v>17</v>
      </c>
      <c r="E74" s="1" t="s">
        <v>343</v>
      </c>
      <c r="F74" s="2">
        <v>109.92400000000001</v>
      </c>
      <c r="G74" s="9" t="s">
        <v>790</v>
      </c>
      <c r="H74" s="10">
        <v>5</v>
      </c>
      <c r="I74" s="2" t="s">
        <v>791</v>
      </c>
      <c r="J74" s="2">
        <v>49.164000000000001</v>
      </c>
      <c r="K74" s="9" t="s">
        <v>792</v>
      </c>
      <c r="L74" s="10">
        <v>4</v>
      </c>
      <c r="M74" s="30" t="s">
        <v>293</v>
      </c>
      <c r="N74" s="2">
        <v>40.603000000000002</v>
      </c>
      <c r="O74" s="9" t="s">
        <v>793</v>
      </c>
      <c r="P74" s="10">
        <v>5</v>
      </c>
      <c r="Q74" s="1" t="s">
        <v>794</v>
      </c>
      <c r="R74" s="2">
        <v>195.50200000000001</v>
      </c>
      <c r="S74" s="31" t="s">
        <v>767</v>
      </c>
      <c r="T74" s="10">
        <v>2</v>
      </c>
      <c r="U74" s="1" t="s">
        <v>795</v>
      </c>
      <c r="V74" s="2">
        <v>21.823</v>
      </c>
      <c r="W74" s="9" t="s">
        <v>796</v>
      </c>
      <c r="X74" s="10">
        <v>5</v>
      </c>
      <c r="Y74" s="2" t="s">
        <v>293</v>
      </c>
      <c r="Z74" s="2">
        <v>39.103000000000002</v>
      </c>
      <c r="AA74" s="31" t="s">
        <v>797</v>
      </c>
      <c r="AB74" s="10">
        <v>3</v>
      </c>
      <c r="AC74" s="1" t="s">
        <v>293</v>
      </c>
      <c r="AD74" s="2">
        <v>36.265000000000001</v>
      </c>
      <c r="AE74" s="9" t="s">
        <v>798</v>
      </c>
      <c r="AF74" s="10">
        <v>5</v>
      </c>
      <c r="AG74" s="30" t="s">
        <v>293</v>
      </c>
      <c r="AH74" s="1">
        <v>38.002000000000002</v>
      </c>
      <c r="AI74" s="9" t="s">
        <v>799</v>
      </c>
      <c r="AJ74" s="10">
        <v>2</v>
      </c>
      <c r="AK74" s="30" t="s">
        <v>293</v>
      </c>
      <c r="AL74" s="2">
        <v>54.444000000000003</v>
      </c>
      <c r="AM74" s="31" t="s">
        <v>800</v>
      </c>
      <c r="AN74" s="10">
        <v>2</v>
      </c>
      <c r="AO74" s="1" t="s">
        <v>293</v>
      </c>
      <c r="AP74" s="2">
        <v>28.876000000000001</v>
      </c>
      <c r="AQ74" s="38" t="s">
        <v>801</v>
      </c>
      <c r="AR74" s="10">
        <v>1</v>
      </c>
      <c r="AS74" s="1" t="s">
        <v>293</v>
      </c>
      <c r="AT74" s="2">
        <v>50.554000000000002</v>
      </c>
      <c r="AU74" s="9" t="s">
        <v>802</v>
      </c>
      <c r="AV74" s="10">
        <v>3</v>
      </c>
      <c r="AW74" s="30" t="s">
        <v>803</v>
      </c>
      <c r="AX74" s="2"/>
    </row>
    <row r="75" spans="1:50" ht="64" x14ac:dyDescent="0.2">
      <c r="A75" s="2">
        <v>67</v>
      </c>
      <c r="B75" s="2" t="s">
        <v>765</v>
      </c>
      <c r="C75" s="2">
        <v>12</v>
      </c>
      <c r="D75" s="2">
        <f>'Original data'!A5</f>
        <v>1</v>
      </c>
      <c r="E75" s="1" t="str">
        <f>'Original data'!S5</f>
        <v>PBC</v>
      </c>
      <c r="F75" s="2">
        <f>'Original data'!AA5</f>
        <v>67.960999999999999</v>
      </c>
      <c r="G75" s="9" t="str">
        <f>'Original data'!AE5</f>
        <v>Cajero</v>
      </c>
      <c r="H75" s="10">
        <v>1</v>
      </c>
      <c r="I75" s="1" t="str">
        <f>'Original data'!AF5</f>
        <v>Modelo BPMN</v>
      </c>
      <c r="J75" s="2">
        <f>'Original data'!AI5</f>
        <v>86.381</v>
      </c>
      <c r="K75" s="9" t="str">
        <f>'Original data'!AK5</f>
        <v>Actualizar inventario</v>
      </c>
      <c r="L75" s="10">
        <v>2</v>
      </c>
      <c r="M75" s="30" t="str">
        <f>'Original data'!AL5</f>
        <v>Diagrama BPMN</v>
      </c>
      <c r="N75" s="2">
        <f>'Original data'!AO5</f>
        <v>25.274000000000001</v>
      </c>
      <c r="O75" s="9" t="str">
        <f>'Original data'!AQ5</f>
        <v>NS</v>
      </c>
      <c r="P75" s="10">
        <v>1</v>
      </c>
      <c r="Q75" s="1" t="str">
        <f>'Original data'!AR5</f>
        <v>NS</v>
      </c>
      <c r="R75" s="2">
        <f>'Original data'!AU5</f>
        <v>31.041</v>
      </c>
      <c r="S75" s="9" t="str">
        <f>'Original data'!AX5</f>
        <v>El cliente y el cajero</v>
      </c>
      <c r="T75" s="10">
        <v>5</v>
      </c>
      <c r="U75" s="1" t="str">
        <f>'Original data'!AY5</f>
        <v>Casos de uso</v>
      </c>
      <c r="V75" s="2">
        <f>'Original data'!BB5</f>
        <v>98.521000000000001</v>
      </c>
      <c r="W75" s="9" t="str">
        <f>'Original data'!BD5</f>
        <v>Se ha realizado una compra, que ya se pago y se envió al sistema externo</v>
      </c>
      <c r="X75" s="10">
        <v>2</v>
      </c>
      <c r="Y75" s="1" t="str">
        <f>'Original data'!BE5</f>
        <v>Casos de uso</v>
      </c>
      <c r="Z75" s="2">
        <f>'Original data'!BH5</f>
        <v>183.01499999999999</v>
      </c>
      <c r="AA75" s="9" t="str">
        <f>'Original data'!BJ5</f>
        <v>Si es por efectivo, devolver la vueltas, si es por tarjeta de crédito, pide al cliente ingresar su información.</v>
      </c>
      <c r="AB75" s="10">
        <v>4</v>
      </c>
      <c r="AC75" s="1" t="str">
        <f>'Original data'!BK5</f>
        <v>Caso de estudio</v>
      </c>
      <c r="AD75" s="2">
        <f>'Original data'!BN5</f>
        <v>73.802000000000007</v>
      </c>
      <c r="AE75" s="9" t="str">
        <f>'Original data'!BP5</f>
        <v>NS</v>
      </c>
      <c r="AF75" s="10">
        <v>1</v>
      </c>
      <c r="AG75" s="1" t="str">
        <f>'Original data'!BQ5</f>
        <v>NS</v>
      </c>
      <c r="AH75" s="2">
        <f>'Original data'!BT5</f>
        <v>126.176</v>
      </c>
      <c r="AI75" s="9" t="str">
        <f>'Original data'!BW5</f>
        <v>El cajero informa al cliente el monto a pagar, este paga y luego se registra el pago en el pvd</v>
      </c>
      <c r="AJ75" s="10">
        <v>4</v>
      </c>
      <c r="AK75" s="1" t="str">
        <f>'Original data'!BX5</f>
        <v>BPMN</v>
      </c>
      <c r="AL75" s="2">
        <f>'Original data'!CA5</f>
        <v>89.599000000000004</v>
      </c>
      <c r="AM75" s="9" t="str">
        <f>'Original data'!CE5</f>
        <v>El cajero informa al cliente la falta de comunicación</v>
      </c>
      <c r="AN75" s="10">
        <v>5</v>
      </c>
      <c r="AO75" s="1" t="str">
        <f>'Original data'!CF5</f>
        <v>Casos de uso</v>
      </c>
      <c r="AP75" s="2">
        <f>'Original data'!CI5</f>
        <v>109.292</v>
      </c>
      <c r="AQ75" s="35" t="str">
        <f>'Original data'!CL5</f>
        <v>1. El cajero registra el valor del efectivo en el sistemas 2. El sistema calcula el valor a devolver 3. El sistema abre la caja de efectivo 4. El cajero entrega al cliente su cambio</v>
      </c>
      <c r="AR75" s="10">
        <v>5</v>
      </c>
      <c r="AS75" s="1" t="str">
        <f>'Original data'!CM5</f>
        <v>Casos de uso</v>
      </c>
      <c r="AT75" s="2">
        <f>'Original data'!CP5</f>
        <v>93.921999999999997</v>
      </c>
      <c r="AU75" s="9" t="str">
        <f>'Original data'!CT5</f>
        <v>El cajero envía una solicitud de descuento e ingresa la identificación del cliente, luego el sistema presenta un total de descuento basado en las reglas de descuento</v>
      </c>
      <c r="AV75" s="10">
        <v>5</v>
      </c>
      <c r="AW75" s="1" t="str">
        <f>'Original data'!CU5</f>
        <v>Caso de estudio</v>
      </c>
    </row>
    <row r="76" spans="1:50" ht="80" x14ac:dyDescent="0.2">
      <c r="A76" s="2">
        <v>68</v>
      </c>
      <c r="B76" s="2" t="s">
        <v>765</v>
      </c>
      <c r="C76" s="2">
        <v>13</v>
      </c>
      <c r="D76" s="2">
        <f>'Original data'!A20</f>
        <v>16</v>
      </c>
      <c r="E76" s="1" t="str">
        <f>'Original data'!S20</f>
        <v>PBC</v>
      </c>
      <c r="F76" s="2">
        <f>'Original data'!AA20</f>
        <v>128.214</v>
      </c>
      <c r="G76" s="9" t="str">
        <f>'Original data'!AE20</f>
        <v>El sistema</v>
      </c>
      <c r="H76" s="10">
        <v>5</v>
      </c>
      <c r="I76" s="1" t="str">
        <f>'Original data'!AF20</f>
        <v>En los 3</v>
      </c>
      <c r="J76" s="2">
        <f>'Original data'!AI20</f>
        <v>142.23500000000001</v>
      </c>
      <c r="K76" s="9" t="str">
        <f>'Original data'!AK20</f>
        <v>Registrar pago Actualizar inventario Generar factura Retirar productos</v>
      </c>
      <c r="L76" s="10">
        <v>5</v>
      </c>
      <c r="M76" s="30" t="str">
        <f>'Original data'!AL20</f>
        <v>Modelo BPMN , y especificación de casos de uso</v>
      </c>
      <c r="N76" s="2">
        <f>'Original data'!AO20</f>
        <v>161.76499999999999</v>
      </c>
      <c r="O76" s="9" t="str">
        <f>'Original data'!AQ20</f>
        <v>Mediante su código de barras,</v>
      </c>
      <c r="P76" s="10">
        <v>5</v>
      </c>
      <c r="Q76" s="1" t="str">
        <f>'Original data'!AR20</f>
        <v>Caso de estudio, Especificación de casos</v>
      </c>
      <c r="R76" s="2">
        <f>'Original data'!AU20</f>
        <v>146.88</v>
      </c>
      <c r="S76" s="9" t="str">
        <f>'Original data'!AX20</f>
        <v>Cajero Comprador</v>
      </c>
      <c r="T76" s="10">
        <v>5</v>
      </c>
      <c r="U76" s="1" t="str">
        <f>'Original data'!AY20</f>
        <v>Modelo BPMN, Caso de estudio, Especificaciones de casos de uso,</v>
      </c>
      <c r="V76" s="2">
        <f>'Original data'!BB20</f>
        <v>84</v>
      </c>
      <c r="W76" s="9" t="str">
        <f>'Original data'!BD20</f>
        <v>Compra exitosa</v>
      </c>
      <c r="X76" s="10">
        <v>2</v>
      </c>
      <c r="Y76" s="1" t="str">
        <f>'Original data'!BE20</f>
        <v>Modelo BPMN, Especificaciones de casos de uso, Caso de estudio</v>
      </c>
      <c r="Z76" s="2">
        <f>'Original data'!BH20</f>
        <v>225.93600000000001</v>
      </c>
      <c r="AA76" s="9" t="str">
        <f>'Original data'!BJ20</f>
        <v>Segun el tipo de pago: Efectivo: Recibe dinero                Entrega el cambio Tarjeta de Credito: Ingresar datos de TC y pago                                Verificar autorización,                                     si es poditiva pide firma del recibo                                    si es negativa informa al cliente</v>
      </c>
      <c r="AB76" s="10">
        <v>5</v>
      </c>
      <c r="AC76" s="1" t="str">
        <f>'Original data'!BK20</f>
        <v>Modelo BPMN,</v>
      </c>
      <c r="AD76" s="2">
        <f>'Original data'!BN20</f>
        <v>98.757999999999996</v>
      </c>
      <c r="AE76" s="9" t="str">
        <f>'Original data'!BP20</f>
        <v>Se registran los articulos, y se continua con el proceso de compra</v>
      </c>
      <c r="AF76" s="10">
        <v>1</v>
      </c>
      <c r="AG76" s="1" t="str">
        <f>'Original data'!BQ20</f>
        <v>Modelo BPMN, Especificación de casos de uso, Caso de estudio</v>
      </c>
      <c r="AH76" s="2">
        <f>'Original data'!BT20</f>
        <v>116.474</v>
      </c>
      <c r="AI76" s="9" t="str">
        <f>'Original data'!BW20</f>
        <v>Registrar dinero recibido Entregar vueltas</v>
      </c>
      <c r="AJ76" s="10">
        <v>2</v>
      </c>
      <c r="AK76" s="1" t="str">
        <f>'Original data'!BX20</f>
        <v>Modelo BPMN, Especificación de casos de uso</v>
      </c>
      <c r="AL76" s="2">
        <f>'Original data'!CA20</f>
        <v>115.98099999999999</v>
      </c>
      <c r="AM76" s="9" t="str">
        <f>'Original data'!CE20</f>
        <v>Se informa al cliente de la imposibilidad del pago y se le da la opción de usar otro medio de pago.</v>
      </c>
      <c r="AN76" s="10">
        <v>5</v>
      </c>
      <c r="AO76" s="1" t="str">
        <f>'Original data'!CF20</f>
        <v>Modelo BPMN, Especificación de casos de uso</v>
      </c>
      <c r="AP76" s="2">
        <f>'Original data'!CI20</f>
        <v>121.758</v>
      </c>
      <c r="AQ76" s="35" t="str">
        <f>'Original data'!CL20</f>
        <v>El sistema abre la caja de efectivo El cajero entrega el cambio al cliente.</v>
      </c>
      <c r="AR76" s="10">
        <v>5</v>
      </c>
      <c r="AS76" s="1" t="str">
        <f>'Original data'!CM20</f>
        <v>Especificaciones de casos de uso,</v>
      </c>
      <c r="AT76" s="2">
        <f>'Original data'!CP20</f>
        <v>203.374</v>
      </c>
      <c r="AU76" s="9" t="str">
        <f>'Original data'!CT20</f>
        <v>El cajero envia la solicitud de descuento e ingresa la identificación del cliente, luego el sistema muestra el descuento</v>
      </c>
      <c r="AV76" s="10">
        <v>5</v>
      </c>
      <c r="AW76" s="1" t="str">
        <f>'Original data'!CU20</f>
        <v>Caso de estudio</v>
      </c>
    </row>
    <row r="77" spans="1:50" ht="96" x14ac:dyDescent="0.2">
      <c r="A77" s="2">
        <v>69</v>
      </c>
      <c r="B77" s="2" t="s">
        <v>766</v>
      </c>
      <c r="C77" s="2">
        <v>13</v>
      </c>
      <c r="D77" s="2">
        <v>9</v>
      </c>
      <c r="E77" s="1" t="s">
        <v>278</v>
      </c>
      <c r="F77" s="2">
        <v>156.476</v>
      </c>
      <c r="G77" s="9" t="s">
        <v>804</v>
      </c>
      <c r="H77" s="10">
        <v>4</v>
      </c>
      <c r="I77" s="2" t="s">
        <v>805</v>
      </c>
      <c r="J77" s="2">
        <v>108.245</v>
      </c>
      <c r="K77" s="9" t="s">
        <v>806</v>
      </c>
      <c r="L77" s="10">
        <v>2</v>
      </c>
      <c r="M77" s="30" t="s">
        <v>807</v>
      </c>
      <c r="N77" s="2">
        <v>81.096000000000004</v>
      </c>
      <c r="O77" s="9" t="s">
        <v>808</v>
      </c>
      <c r="P77" s="10">
        <v>5</v>
      </c>
      <c r="Q77" s="1" t="s">
        <v>809</v>
      </c>
      <c r="R77" s="2">
        <v>40.984000000000002</v>
      </c>
      <c r="S77" s="31" t="s">
        <v>810</v>
      </c>
      <c r="T77" s="10">
        <v>5</v>
      </c>
      <c r="U77" s="1" t="s">
        <v>293</v>
      </c>
      <c r="V77" s="2">
        <v>48.936</v>
      </c>
      <c r="W77" s="9" t="s">
        <v>811</v>
      </c>
      <c r="X77" s="10">
        <v>5</v>
      </c>
      <c r="Y77" s="2" t="s">
        <v>812</v>
      </c>
      <c r="Z77" s="2">
        <v>104.922</v>
      </c>
      <c r="AA77" s="31" t="s">
        <v>813</v>
      </c>
      <c r="AB77" s="10">
        <v>5</v>
      </c>
      <c r="AC77" s="1" t="s">
        <v>293</v>
      </c>
      <c r="AD77" s="2">
        <v>119.797</v>
      </c>
      <c r="AE77" s="9" t="s">
        <v>814</v>
      </c>
      <c r="AF77" s="10">
        <v>4</v>
      </c>
      <c r="AG77" s="30" t="s">
        <v>815</v>
      </c>
      <c r="AH77" s="1">
        <v>133.19300000000001</v>
      </c>
      <c r="AI77" s="9" t="s">
        <v>816</v>
      </c>
      <c r="AJ77" s="10">
        <v>5</v>
      </c>
      <c r="AK77" s="30" t="s">
        <v>817</v>
      </c>
      <c r="AL77" s="2">
        <v>119.44799999999999</v>
      </c>
      <c r="AM77" s="31" t="s">
        <v>818</v>
      </c>
      <c r="AN77" s="10">
        <v>1</v>
      </c>
      <c r="AO77" s="1" t="s">
        <v>522</v>
      </c>
      <c r="AP77" s="2">
        <v>76.141999999999996</v>
      </c>
      <c r="AQ77" s="38" t="s">
        <v>819</v>
      </c>
      <c r="AR77" s="10">
        <v>2</v>
      </c>
      <c r="AS77" s="1" t="s">
        <v>820</v>
      </c>
      <c r="AT77" s="2">
        <v>104.627</v>
      </c>
      <c r="AU77" s="9" t="s">
        <v>821</v>
      </c>
      <c r="AV77" s="10">
        <v>5</v>
      </c>
      <c r="AW77" s="30" t="s">
        <v>293</v>
      </c>
      <c r="AX77" s="2"/>
    </row>
    <row r="78" spans="1:50" ht="32" x14ac:dyDescent="0.2">
      <c r="A78" s="2">
        <v>70</v>
      </c>
      <c r="B78" s="2" t="s">
        <v>766</v>
      </c>
      <c r="C78" s="2">
        <v>14</v>
      </c>
      <c r="D78" s="2">
        <v>12</v>
      </c>
      <c r="E78" s="1" t="s">
        <v>278</v>
      </c>
      <c r="F78" s="2">
        <v>325.64800000000002</v>
      </c>
      <c r="G78" s="9" t="s">
        <v>822</v>
      </c>
      <c r="H78" s="10">
        <v>5</v>
      </c>
      <c r="I78" s="2" t="s">
        <v>823</v>
      </c>
      <c r="J78" s="2">
        <v>69.912999999999997</v>
      </c>
      <c r="K78" s="9" t="s">
        <v>824</v>
      </c>
      <c r="L78" s="10">
        <v>4</v>
      </c>
      <c r="M78" s="30" t="s">
        <v>825</v>
      </c>
      <c r="N78" s="2">
        <v>82.516999999999996</v>
      </c>
      <c r="O78" s="9" t="s">
        <v>826</v>
      </c>
      <c r="P78" s="10">
        <v>5</v>
      </c>
      <c r="Q78" s="1" t="s">
        <v>827</v>
      </c>
      <c r="R78" s="2">
        <v>31.728999999999999</v>
      </c>
      <c r="S78" s="31" t="s">
        <v>490</v>
      </c>
      <c r="T78" s="10">
        <v>2</v>
      </c>
      <c r="U78" s="1" t="s">
        <v>825</v>
      </c>
      <c r="V78" s="2">
        <v>19.681000000000001</v>
      </c>
      <c r="W78" s="9" t="s">
        <v>828</v>
      </c>
      <c r="X78" s="10">
        <v>5</v>
      </c>
      <c r="Y78" s="2" t="s">
        <v>825</v>
      </c>
      <c r="Z78" s="2">
        <v>13.962</v>
      </c>
      <c r="AA78" s="31" t="s">
        <v>829</v>
      </c>
      <c r="AB78" s="10">
        <v>1</v>
      </c>
      <c r="AC78" s="1" t="s">
        <v>825</v>
      </c>
      <c r="AD78" s="2">
        <v>36.567999999999998</v>
      </c>
      <c r="AE78" s="9" t="s">
        <v>830</v>
      </c>
      <c r="AF78" s="10">
        <v>4</v>
      </c>
      <c r="AG78" s="30" t="s">
        <v>825</v>
      </c>
      <c r="AH78" s="1">
        <v>46.698</v>
      </c>
      <c r="AI78" s="9" t="s">
        <v>831</v>
      </c>
      <c r="AJ78" s="10">
        <v>1</v>
      </c>
      <c r="AK78" s="30" t="s">
        <v>825</v>
      </c>
      <c r="AL78" s="2">
        <v>40.634999999999998</v>
      </c>
      <c r="AM78" s="31" t="s">
        <v>832</v>
      </c>
      <c r="AN78" s="10">
        <v>2</v>
      </c>
      <c r="AO78" s="1" t="s">
        <v>833</v>
      </c>
      <c r="AP78" s="2">
        <v>34.482999999999997</v>
      </c>
      <c r="AQ78" s="38" t="s">
        <v>834</v>
      </c>
      <c r="AR78" s="10">
        <v>1</v>
      </c>
      <c r="AS78" s="1" t="s">
        <v>825</v>
      </c>
      <c r="AT78" s="2">
        <v>57.363</v>
      </c>
      <c r="AU78" s="9" t="s">
        <v>878</v>
      </c>
      <c r="AV78" s="10">
        <v>2</v>
      </c>
      <c r="AW78" s="30" t="s">
        <v>825</v>
      </c>
      <c r="AX78" s="2"/>
    </row>
    <row r="79" spans="1:50" ht="32" x14ac:dyDescent="0.2">
      <c r="A79" s="2">
        <v>71</v>
      </c>
      <c r="B79" s="2" t="s">
        <v>766</v>
      </c>
      <c r="C79" s="2">
        <v>15</v>
      </c>
      <c r="D79" s="2">
        <v>16</v>
      </c>
      <c r="E79" s="1" t="s">
        <v>278</v>
      </c>
      <c r="F79" s="2">
        <v>118.771</v>
      </c>
      <c r="G79" s="9" t="s">
        <v>835</v>
      </c>
      <c r="H79" s="10">
        <v>1</v>
      </c>
      <c r="I79" s="2" t="s">
        <v>836</v>
      </c>
      <c r="J79" s="2">
        <v>49.064</v>
      </c>
      <c r="K79" s="9" t="s">
        <v>837</v>
      </c>
      <c r="L79" s="10">
        <v>2</v>
      </c>
      <c r="M79" s="30" t="s">
        <v>744</v>
      </c>
      <c r="N79" s="2">
        <v>38.488999999999997</v>
      </c>
      <c r="O79" s="9" t="s">
        <v>838</v>
      </c>
      <c r="P79" s="10">
        <v>5</v>
      </c>
      <c r="Q79" s="1" t="s">
        <v>744</v>
      </c>
      <c r="R79" s="2">
        <v>38.573</v>
      </c>
      <c r="S79" s="31" t="s">
        <v>839</v>
      </c>
      <c r="T79" s="10">
        <v>3</v>
      </c>
      <c r="U79" s="1" t="s">
        <v>746</v>
      </c>
      <c r="V79" s="2">
        <v>42.055</v>
      </c>
      <c r="W79" s="9" t="s">
        <v>840</v>
      </c>
      <c r="X79" s="10">
        <v>5</v>
      </c>
      <c r="Y79" s="2" t="s">
        <v>744</v>
      </c>
      <c r="Z79" s="2">
        <v>33.991</v>
      </c>
      <c r="AA79" s="31" t="s">
        <v>286</v>
      </c>
      <c r="AB79" s="10">
        <v>1</v>
      </c>
      <c r="AC79" s="1" t="s">
        <v>286</v>
      </c>
      <c r="AD79" s="2">
        <v>52.41</v>
      </c>
      <c r="AE79" s="9" t="s">
        <v>841</v>
      </c>
      <c r="AF79" s="10">
        <v>1</v>
      </c>
      <c r="AG79" s="30" t="s">
        <v>842</v>
      </c>
      <c r="AH79" s="1">
        <v>15.07</v>
      </c>
      <c r="AI79" s="9" t="s">
        <v>286</v>
      </c>
      <c r="AJ79" s="10">
        <v>1</v>
      </c>
      <c r="AK79" s="30" t="s">
        <v>286</v>
      </c>
      <c r="AL79" s="2">
        <v>18.041</v>
      </c>
      <c r="AM79" s="31" t="s">
        <v>286</v>
      </c>
      <c r="AN79" s="10">
        <v>1</v>
      </c>
      <c r="AO79" s="1" t="s">
        <v>286</v>
      </c>
      <c r="AP79" s="2">
        <v>16.672999999999998</v>
      </c>
      <c r="AQ79" s="38" t="s">
        <v>286</v>
      </c>
      <c r="AR79" s="10">
        <v>1</v>
      </c>
      <c r="AS79" s="1" t="s">
        <v>286</v>
      </c>
      <c r="AT79" s="2">
        <v>57.076000000000001</v>
      </c>
      <c r="AU79" s="9" t="s">
        <v>843</v>
      </c>
      <c r="AV79" s="10">
        <v>3</v>
      </c>
      <c r="AW79" s="30" t="s">
        <v>744</v>
      </c>
      <c r="AX79" s="2"/>
    </row>
    <row r="80" spans="1:50" ht="80" x14ac:dyDescent="0.2">
      <c r="A80" s="2">
        <v>72</v>
      </c>
      <c r="B80" s="2" t="s">
        <v>765</v>
      </c>
      <c r="C80" s="2">
        <v>14</v>
      </c>
      <c r="D80" s="2">
        <f>'Original data'!A10</f>
        <v>6</v>
      </c>
      <c r="E80" s="1" t="str">
        <f>'Original data'!S10</f>
        <v>PC</v>
      </c>
      <c r="F80" s="2">
        <f>'Original data'!AA10</f>
        <v>375.76799999999997</v>
      </c>
      <c r="G80" s="9" t="str">
        <f>'Original data'!AE10</f>
        <v>El punto de venta, por orden del vendedor.</v>
      </c>
      <c r="H80" s="10">
        <v>3</v>
      </c>
      <c r="I80" s="1" t="str">
        <f>'Original data'!AF10</f>
        <v>especificaciones de caso</v>
      </c>
      <c r="J80" s="2">
        <f>'Original data'!AI10</f>
        <v>366.08499999999998</v>
      </c>
      <c r="K80" s="9" t="str">
        <f>'Original data'!AK10</f>
        <v>se imprime recibo, y se envia señal al inventario</v>
      </c>
      <c r="L80" s="10">
        <v>2</v>
      </c>
      <c r="M80" s="30" t="str">
        <f>'Original data'!AL10</f>
        <v>en ambos documentos</v>
      </c>
      <c r="N80" s="2">
        <f>'Original data'!AO10</f>
        <v>143.08000000000001</v>
      </c>
      <c r="O80" s="9" t="str">
        <f>'Original data'!AQ10</f>
        <v>Por medio del codigo de barras, mostrando el nombre y el precio</v>
      </c>
      <c r="P80" s="10">
        <v>5</v>
      </c>
      <c r="Q80" s="1" t="str">
        <f>'Original data'!AR10</f>
        <v>en el documento sistema punto de venta</v>
      </c>
      <c r="R80" s="2">
        <f>'Original data'!AU10</f>
        <v>101.68899999999999</v>
      </c>
      <c r="S80" s="9" t="str">
        <f>'Original data'!AX10</f>
        <v>Cliente, el sistema de inventario, el cajero, catalogo, autorizacion de pagos</v>
      </c>
      <c r="T80" s="10">
        <v>1</v>
      </c>
      <c r="U80" s="1" t="str">
        <f>'Original data'!AY10</f>
        <v>en el documento de especificacion de caso de uso</v>
      </c>
      <c r="V80" s="2">
        <f>'Original data'!BB10</f>
        <v>207.749</v>
      </c>
      <c r="W80" s="9" t="str">
        <f>'Original data'!BD10</f>
        <v>cuando el cliente paga y si es el caso de ser por tarjeta espererar la autorizacion del pago, ademas de enviar la actualizacion al sistrema de inventario</v>
      </c>
      <c r="X80" s="10">
        <v>4</v>
      </c>
      <c r="Y80" s="1" t="str">
        <f>'Original data'!BE10</f>
        <v>documento de especificacion de caso de uso</v>
      </c>
      <c r="Z80" s="2">
        <f>'Original data'!BH10</f>
        <v>222.65100000000001</v>
      </c>
      <c r="AA80" s="9" t="str">
        <f>'Original data'!BJ10</f>
        <v>El cajero inicia una nueva venta</v>
      </c>
      <c r="AB80" s="10">
        <v>1</v>
      </c>
      <c r="AC80" s="1" t="str">
        <f>'Original data'!BK10</f>
        <v>NINGUNO</v>
      </c>
      <c r="AD80" s="2">
        <f>'Original data'!BN10</f>
        <v>250.501</v>
      </c>
      <c r="AE80" s="9" t="str">
        <f>'Original data'!BP10</f>
        <v>Si punto de venta es igual a caja, entonces el sistema inicia una nueva venta, y empieza leyendo el codigo de barras de los productos que quiero comprar</v>
      </c>
      <c r="AF80" s="10">
        <v>5</v>
      </c>
      <c r="AG80" s="1" t="str">
        <f>'Original data'!BQ10</f>
        <v>Documento caso de estudio y en especificaciones tambien</v>
      </c>
      <c r="AH80" s="2">
        <f>'Original data'!BT10</f>
        <v>215.73500000000001</v>
      </c>
      <c r="AI80" s="9" t="str">
        <f>'Original data'!BW10</f>
        <v>El cajero ingresa el valor con el que se pagó y el sistema muestra el valor a devolver segun sea el caso, abre la caja de efectivo , el cajero entrega las devueltas. y despues imprime el recibo y envia señal al sistema de inventarios</v>
      </c>
      <c r="AJ80" s="10">
        <v>5</v>
      </c>
      <c r="AK80" s="1" t="str">
        <f>'Original data'!BX10</f>
        <v>especificaciones del caso</v>
      </c>
      <c r="AL80" s="2">
        <f>'Original data'!CA10</f>
        <v>193.68799999999999</v>
      </c>
      <c r="AM80" s="9" t="str">
        <f>'Original data'!CE10</f>
        <v>Forma alternativa de pagar o cancelar la venta e imprime el cupon de descuento</v>
      </c>
      <c r="AN80" s="10">
        <v>3</v>
      </c>
      <c r="AO80" s="1" t="str">
        <f>'Original data'!CF10</f>
        <v>especificaciones de caso</v>
      </c>
      <c r="AP80" s="2">
        <f>'Original data'!CI10</f>
        <v>182.06</v>
      </c>
      <c r="AQ80" s="35" t="str">
        <f>'Original data'!CL10</f>
        <v>El sistema da el valor a devolver y abre el cajon del efectivo</v>
      </c>
      <c r="AR80" s="10">
        <v>5</v>
      </c>
      <c r="AS80" s="1" t="str">
        <f>'Original data'!CM10</f>
        <v>documento caso de estudio</v>
      </c>
      <c r="AT80" s="2">
        <f>'Original data'!CP10</f>
        <v>85.188000000000002</v>
      </c>
      <c r="AU80" s="9" t="str">
        <f>'Original data'!CS10</f>
        <v>Si</v>
      </c>
      <c r="AV80" s="10">
        <v>2</v>
      </c>
      <c r="AW80" s="1" t="str">
        <f>'Original data'!CU10</f>
        <v>docuemento caso de estudio</v>
      </c>
    </row>
    <row r="81" spans="1:50" ht="112" x14ac:dyDescent="0.2">
      <c r="A81" s="2">
        <v>73</v>
      </c>
      <c r="B81" s="2" t="s">
        <v>765</v>
      </c>
      <c r="C81" s="2">
        <v>15</v>
      </c>
      <c r="D81" s="2">
        <f>'Original data'!A17</f>
        <v>13</v>
      </c>
      <c r="E81" s="1" t="str">
        <f>'Original data'!S17</f>
        <v>PC</v>
      </c>
      <c r="F81" s="2">
        <f>'Original data'!AA17</f>
        <v>498.83</v>
      </c>
      <c r="G81" s="9" t="str">
        <f>'Original data'!AE17</f>
        <v>El sistema esta configurado para que luego del pago genere el recibo con los impuestos calculados automáticamente.</v>
      </c>
      <c r="H81" s="10">
        <v>5</v>
      </c>
      <c r="I81" s="1" t="str">
        <f>'Original data'!AF17</f>
        <v>En el diagrama de casos de uso, aunque no esta específica la respuesta como tal.</v>
      </c>
      <c r="J81" s="2">
        <f>'Original data'!AI17</f>
        <v>188.72200000000001</v>
      </c>
      <c r="K81" s="9" t="str">
        <f>'Original data'!AK17</f>
        <v>El cajero registra el valor recibido en efectivo, el sistema muestra el valor a devolver y abre el cajón con efectivo. Calcula los impuestos y actualiza la contabilidad.</v>
      </c>
      <c r="L81" s="10">
        <v>1</v>
      </c>
      <c r="M81" s="30" t="str">
        <f>'Original data'!AL17</f>
        <v>Diagrama de Casos de Uso.</v>
      </c>
      <c r="N81" s="2">
        <f>'Original data'!AO17</f>
        <v>51.619</v>
      </c>
      <c r="O81" s="9" t="str">
        <f>'Original data'!AQ17</f>
        <v>Leyendo el código de barras del artículo.  El sistema reconoce el nombre y el valor de cada artículo.</v>
      </c>
      <c r="P81" s="10">
        <v>5</v>
      </c>
      <c r="Q81" s="1" t="str">
        <f>'Original data'!AR17</f>
        <v>Caso de estudio.</v>
      </c>
      <c r="R81" s="2">
        <f>'Original data'!AU17</f>
        <v>156.85300000000001</v>
      </c>
      <c r="S81" s="9" t="str">
        <f>'Original data'!AX17</f>
        <v>Cajeros del punto de venta</v>
      </c>
      <c r="T81" s="10">
        <v>2</v>
      </c>
      <c r="U81" s="1" t="str">
        <f>'Original data'!AY17</f>
        <v>Diagrama de casos de uso.</v>
      </c>
      <c r="V81" s="2">
        <f>'Original data'!BB17</f>
        <v>172.92500000000001</v>
      </c>
      <c r="W81" s="9" t="str">
        <f>'Original data'!BD17</f>
        <v>Se ha totalizado una compra. Que se haya confirmado el pago, y se haya hecho el descuento de inventario en el stock.</v>
      </c>
      <c r="X81" s="10">
        <v>3</v>
      </c>
      <c r="Y81" s="1" t="str">
        <f>'Original data'!BE17</f>
        <v>Casos de uso.</v>
      </c>
      <c r="Z81" s="2">
        <f>'Original data'!BH17</f>
        <v>196.32900000000001</v>
      </c>
      <c r="AA81" s="9" t="str">
        <f>'Original data'!BJ17</f>
        <v>Registrar el pago y luego de que el sistema calcula las vueltas y se hace toda la transacción, es decir, calcula impuestos y actualiza contabilidad le entrega el cambio al cliente.</v>
      </c>
      <c r="AB81" s="10">
        <v>2</v>
      </c>
      <c r="AC81" s="1" t="str">
        <f>'Original data'!BK17</f>
        <v>Casos de uso.</v>
      </c>
      <c r="AD81" s="2">
        <f>'Original data'!BN17</f>
        <v>112.395</v>
      </c>
      <c r="AE81" s="9" t="str">
        <f>'Original data'!BP17</f>
        <v>El cajero inicia una nueva venta. El cajero ingresa el identificador el artículo. El sistema recupera la información del artículo desde el sistema del catálogo, registra la venta del artículo y presenta la descripción del artículo, precio y el total de la cuenta hasta el momento. El escenario 3 continúa hasta que el cliente indica que ha terminado El sistema calcula y presenta el precio total El cajero informa al cliente total y le solicita el pago El cliente paga El sistema de PdV usa Pagar con efectivo o Pagar con tarjeta de crédito El sistema registra la venta completada y envía la información al sistema externo de Inventario para actualizar el stock. El sistema de PdV imprime el recibo usando Imprimir recibo El cliente se va con el recibo y los bienes.</v>
      </c>
      <c r="AF81" s="10">
        <v>3</v>
      </c>
      <c r="AG81" s="1" t="str">
        <f>'Original data'!BQ17</f>
        <v>Casos de uso</v>
      </c>
      <c r="AH81" s="2">
        <f>'Original data'!BT17</f>
        <v>58.898000000000003</v>
      </c>
      <c r="AI81" s="9" t="str">
        <f>'Original data'!BW17</f>
        <v>El cajero registra el valor del efectivo en el sistema. El sistema calcula el valor a devolver. El sistema abre la caja de efectivo. El cajero entrega al cliente su cambio.</v>
      </c>
      <c r="AJ81" s="10">
        <v>5</v>
      </c>
      <c r="AK81" s="1" t="str">
        <f>'Original data'!BX17</f>
        <v>Casos de uso</v>
      </c>
      <c r="AL81" s="2">
        <f>'Original data'!CA17</f>
        <v>156.18799999999999</v>
      </c>
      <c r="AM81" s="1" t="str">
        <f>'Original data'!CE17</f>
        <v>1. El cajeron informa al cliente la falta de comunicación.</v>
      </c>
      <c r="AN81" s="10">
        <v>5</v>
      </c>
      <c r="AO81" s="1" t="str">
        <f>'Original data'!CF17</f>
        <v>Casos de uso.</v>
      </c>
      <c r="AP81" s="2">
        <f>'Original data'!CI17</f>
        <v>66.385000000000005</v>
      </c>
      <c r="AQ81" s="35" t="str">
        <f>'Original data'!CL17</f>
        <v>1. El cajero registra el valor del efectivo en el sistema. 2. El sistema calcula el valor a devolver. 3. El sistema abre la caja de efectivo. 4. El cajero entrega al cliente su cambio.</v>
      </c>
      <c r="AR81" s="10">
        <v>5</v>
      </c>
      <c r="AS81" s="1" t="str">
        <f>'Original data'!CM17</f>
        <v>Casos de uso.</v>
      </c>
      <c r="AT81" s="2">
        <f>'Original data'!CP17</f>
        <v>260.33100000000002</v>
      </c>
      <c r="AU81" s="9" t="str">
        <f>'Original data'!CT17</f>
        <v>El cajero envía una solicitud de descuento e ingresa la identificación del cliente, luego el sistema presenta un total de descuento basado en las reglas de descuento</v>
      </c>
      <c r="AV81" s="10">
        <v>5</v>
      </c>
      <c r="AW81" s="1" t="str">
        <f>'Original data'!CU17</f>
        <v>Descripcion del caso de estudio.</v>
      </c>
    </row>
    <row r="82" spans="1:50" ht="80" x14ac:dyDescent="0.2">
      <c r="A82" s="2">
        <v>74</v>
      </c>
      <c r="B82" s="2" t="s">
        <v>765</v>
      </c>
      <c r="C82" s="2">
        <v>16</v>
      </c>
      <c r="D82" s="2">
        <f>'Original data'!A18</f>
        <v>14</v>
      </c>
      <c r="E82" s="1" t="str">
        <f>'Original data'!S18</f>
        <v>PC</v>
      </c>
      <c r="F82" s="2">
        <f>'Original data'!AA18</f>
        <v>193.584</v>
      </c>
      <c r="G82" s="9" t="str">
        <f>'Original data'!AE18</f>
        <v>El sistema genera la factura</v>
      </c>
      <c r="H82" s="10">
        <v>5</v>
      </c>
      <c r="I82" s="1" t="str">
        <f>'Original data'!AF18</f>
        <v>Diagrama de casos de uso</v>
      </c>
      <c r="J82" s="2">
        <f>'Original data'!AI18</f>
        <v>102.051</v>
      </c>
      <c r="K82" s="9" t="str">
        <f>'Original data'!AK18</f>
        <v>Una vez el pago se realice exitosamente, este se registra. En caso de ser en efectivo se entrega el cambio al cliente.</v>
      </c>
      <c r="L82" s="10">
        <v>1</v>
      </c>
      <c r="M82" s="30" t="str">
        <f>'Original data'!AL18</f>
        <v>Especificaciones del caso de uso</v>
      </c>
      <c r="N82" s="2">
        <f>'Original data'!AO18</f>
        <v>81.069999999999993</v>
      </c>
      <c r="O82" s="9" t="str">
        <f>'Original data'!AQ18</f>
        <v>Por medio del código de barras del producto y del lector de códigos de barras, se identifica qué artículo es el que se va a comprar</v>
      </c>
      <c r="P82" s="10">
        <v>5</v>
      </c>
      <c r="Q82" s="1" t="str">
        <f>'Original data'!AR18</f>
        <v>Caso de estudio</v>
      </c>
      <c r="R82" s="2">
        <f>'Original data'!AU18</f>
        <v>67.061999999999998</v>
      </c>
      <c r="S82" s="9" t="str">
        <f>'Original data'!AX18</f>
        <v>Cajeros del punto de venta al que pertenece el sistema</v>
      </c>
      <c r="T82" s="10">
        <v>2</v>
      </c>
      <c r="U82" s="1" t="str">
        <f>'Original data'!AY18</f>
        <v>Caso de estudio</v>
      </c>
      <c r="V82" s="2">
        <f>'Original data'!BB18</f>
        <v>191.126</v>
      </c>
      <c r="W82" s="9" t="str">
        <f>'Original data'!BD18</f>
        <v>Cuando la transacción y el pago se hayan realizado exitosamente</v>
      </c>
      <c r="X82" s="10">
        <v>3</v>
      </c>
      <c r="Y82" s="1" t="str">
        <f>'Original data'!BE18</f>
        <v>Caso de Estudio</v>
      </c>
      <c r="Z82" s="2">
        <f>'Original data'!BH18</f>
        <v>263.15499999999997</v>
      </c>
      <c r="AA82" s="9" t="str">
        <f>'Original data'!BJ18</f>
        <v>Si el pago se hizo en efectivo, el cajero ingresa el monto que entregó el cliente y le entrega a este el cambio que el sistema muestra. Luego, procede a imprimir la factura que genera el sistema.  Si el pago se hizo con tarjeta y fue exitoso, simplemente procede a imprimir la factura.</v>
      </c>
      <c r="AB82" s="10">
        <v>5</v>
      </c>
      <c r="AC82" s="1" t="str">
        <f>'Original data'!BK18</f>
        <v>Especificaciones de casos de uso</v>
      </c>
      <c r="AD82" s="2">
        <f>'Original data'!BN18</f>
        <v>164.41800000000001</v>
      </c>
      <c r="AE82" s="9" t="str">
        <f>'Original data'!BP18</f>
        <v>Cuando me acerco al punto de venta, un cajero me atiende, recibe los artículos que llevo y los hace pasar por un identificador de códigos de barra para que el sistema los reconozca y proceda a calcular el precio total de mi compra</v>
      </c>
      <c r="AF82" s="10">
        <v>1</v>
      </c>
      <c r="AG82" s="1" t="str">
        <f>'Original data'!BQ18</f>
        <v>Caso de estudio</v>
      </c>
      <c r="AH82" s="2">
        <f>'Original data'!BT18</f>
        <v>126.46299999999999</v>
      </c>
      <c r="AI82" s="9" t="str">
        <f>'Original data'!BW18</f>
        <v>1. El cajero registra el valor del efectivo 2. El sistema calcula el valor a devolver 3. El sistema abre la caja 4. El cajero entrega el cambio al cliente</v>
      </c>
      <c r="AJ82" s="10">
        <v>5</v>
      </c>
      <c r="AK82" s="1" t="str">
        <f>'Original data'!BX18</f>
        <v>Especificación de casos de uso</v>
      </c>
      <c r="AL82" s="2">
        <f>'Original data'!CA18</f>
        <v>140.899</v>
      </c>
      <c r="AM82" s="1" t="str">
        <f>'Original data'!CE18</f>
        <v>El cajero informa al cliente la falta de comunicación: 1. El cliente paga en efectivo 2. El cliente cancela la compra</v>
      </c>
      <c r="AN82" s="10">
        <v>5</v>
      </c>
      <c r="AO82" s="1" t="str">
        <f>'Original data'!CF18</f>
        <v>Tabla de especificación del pago con tarjeta (Extensiones de los escenarios)</v>
      </c>
      <c r="AP82" s="2">
        <f>'Original data'!CI18</f>
        <v>119.03100000000001</v>
      </c>
      <c r="AQ82" s="35" t="str">
        <f>'Original data'!CL18</f>
        <v>Cuando hay cambio, el sistema arroja el monto a devolver y el cajero reacciona sacando dicho monto de la caja y entregándoselo al cliente</v>
      </c>
      <c r="AR82" s="10">
        <v>4</v>
      </c>
      <c r="AS82" s="1" t="str">
        <f>'Original data'!CM18</f>
        <v>Caso de Estudio y Especificación de casos de uso</v>
      </c>
      <c r="AT82" s="2">
        <f>'Original data'!CP18</f>
        <v>155.18799999999999</v>
      </c>
      <c r="AU82" s="9" t="str">
        <f>'Original data'!CT18</f>
        <v>El cliente entrega el cupón al cajero, el cajero. El cajero ingresa el número de identificación del cliente para iniciar una solicitud de descuento. Este se realiza sobre el monto total de la compra, dependiendo de las reglas de descuentos.</v>
      </c>
      <c r="AV82" s="10">
        <v>5</v>
      </c>
      <c r="AW82" s="1" t="str">
        <f>'Original data'!CU18</f>
        <v>Caso de estudio</v>
      </c>
    </row>
    <row r="83" spans="1:50" ht="48" x14ac:dyDescent="0.2">
      <c r="A83" s="2">
        <v>75</v>
      </c>
      <c r="B83" s="2" t="s">
        <v>766</v>
      </c>
      <c r="C83" s="2">
        <v>16</v>
      </c>
      <c r="D83" s="2">
        <v>3</v>
      </c>
      <c r="E83" s="1" t="s">
        <v>844</v>
      </c>
      <c r="F83" s="2">
        <v>51.554000000000002</v>
      </c>
      <c r="G83" s="9" t="s">
        <v>845</v>
      </c>
      <c r="H83" s="10">
        <v>5</v>
      </c>
      <c r="I83" s="2" t="s">
        <v>846</v>
      </c>
      <c r="J83" s="2">
        <v>109.60899999999999</v>
      </c>
      <c r="K83" s="9" t="s">
        <v>847</v>
      </c>
      <c r="L83" s="10">
        <v>1</v>
      </c>
      <c r="M83" s="30" t="s">
        <v>848</v>
      </c>
      <c r="N83" s="2">
        <v>25.035</v>
      </c>
      <c r="O83" s="9" t="s">
        <v>849</v>
      </c>
      <c r="P83" s="10">
        <v>5</v>
      </c>
      <c r="Q83" s="1" t="s">
        <v>850</v>
      </c>
      <c r="R83" s="2">
        <v>21.183</v>
      </c>
      <c r="S83" s="31">
        <v>0</v>
      </c>
      <c r="T83" s="10">
        <v>1</v>
      </c>
      <c r="U83" s="1" t="s">
        <v>291</v>
      </c>
      <c r="V83" s="2">
        <v>58.527000000000001</v>
      </c>
      <c r="W83" s="9" t="s">
        <v>851</v>
      </c>
      <c r="X83" s="10">
        <v>1</v>
      </c>
      <c r="Y83" s="2" t="s">
        <v>852</v>
      </c>
      <c r="Z83" s="2">
        <v>47.540999999999997</v>
      </c>
      <c r="AA83" s="31" t="s">
        <v>853</v>
      </c>
      <c r="AB83" s="10">
        <v>2</v>
      </c>
      <c r="AC83" s="1" t="s">
        <v>854</v>
      </c>
      <c r="AD83" s="2">
        <v>131.49100000000001</v>
      </c>
      <c r="AE83" s="9" t="s">
        <v>855</v>
      </c>
      <c r="AF83" s="10">
        <v>1</v>
      </c>
      <c r="AG83" s="30" t="s">
        <v>856</v>
      </c>
      <c r="AH83" s="1">
        <v>54.805</v>
      </c>
      <c r="AI83" s="9" t="s">
        <v>857</v>
      </c>
      <c r="AJ83" s="10">
        <v>5</v>
      </c>
      <c r="AK83" s="30" t="s">
        <v>858</v>
      </c>
      <c r="AL83" s="2">
        <v>100.85899999999999</v>
      </c>
      <c r="AM83" s="31" t="s">
        <v>859</v>
      </c>
      <c r="AN83" s="10">
        <v>4</v>
      </c>
      <c r="AO83" s="1" t="s">
        <v>302</v>
      </c>
      <c r="AP83" s="2">
        <v>94.096999999999994</v>
      </c>
      <c r="AQ83" s="38" t="s">
        <v>860</v>
      </c>
      <c r="AR83" s="10">
        <v>4</v>
      </c>
      <c r="AS83" s="1" t="s">
        <v>302</v>
      </c>
      <c r="AT83" s="2">
        <v>40.444000000000003</v>
      </c>
      <c r="AU83" s="9" t="s">
        <v>861</v>
      </c>
      <c r="AV83" s="10">
        <v>4</v>
      </c>
      <c r="AW83" s="30" t="s">
        <v>862</v>
      </c>
      <c r="AX83" s="2"/>
    </row>
    <row r="84" spans="1:50" ht="32" x14ac:dyDescent="0.2">
      <c r="A84" s="2">
        <v>76</v>
      </c>
      <c r="B84" s="2" t="s">
        <v>766</v>
      </c>
      <c r="C84" s="2">
        <v>17</v>
      </c>
      <c r="D84" s="2">
        <v>10</v>
      </c>
      <c r="E84" s="1" t="s">
        <v>385</v>
      </c>
      <c r="F84" s="2">
        <v>274.09100000000001</v>
      </c>
      <c r="G84" s="9" t="s">
        <v>399</v>
      </c>
      <c r="H84" s="10">
        <v>1</v>
      </c>
      <c r="I84" s="2" t="s">
        <v>399</v>
      </c>
      <c r="J84" s="2">
        <v>174.49799999999999</v>
      </c>
      <c r="K84" s="9" t="s">
        <v>863</v>
      </c>
      <c r="L84" s="10">
        <v>1</v>
      </c>
      <c r="M84" s="30" t="s">
        <v>864</v>
      </c>
      <c r="N84" s="2">
        <v>48.585999999999999</v>
      </c>
      <c r="O84" s="9" t="s">
        <v>865</v>
      </c>
      <c r="P84" s="10">
        <v>5</v>
      </c>
      <c r="Q84" s="1" t="s">
        <v>291</v>
      </c>
      <c r="R84" s="2">
        <v>88.283000000000001</v>
      </c>
      <c r="S84" s="31" t="s">
        <v>866</v>
      </c>
      <c r="T84" s="10">
        <v>1</v>
      </c>
      <c r="U84" s="1" t="s">
        <v>867</v>
      </c>
      <c r="V84" s="2">
        <v>135.113</v>
      </c>
      <c r="W84" s="9" t="s">
        <v>399</v>
      </c>
      <c r="X84" s="10">
        <v>1</v>
      </c>
      <c r="Y84" s="2" t="s">
        <v>399</v>
      </c>
      <c r="Z84" s="2">
        <v>99.745999999999995</v>
      </c>
      <c r="AA84" s="31" t="s">
        <v>868</v>
      </c>
      <c r="AB84" s="10">
        <v>2</v>
      </c>
      <c r="AC84" s="1" t="s">
        <v>867</v>
      </c>
      <c r="AD84" s="2">
        <v>76.738</v>
      </c>
      <c r="AE84" s="9" t="s">
        <v>869</v>
      </c>
      <c r="AF84" s="10">
        <v>1</v>
      </c>
      <c r="AG84" s="30" t="s">
        <v>291</v>
      </c>
      <c r="AH84" s="1">
        <v>59.151000000000003</v>
      </c>
      <c r="AI84" s="9" t="s">
        <v>870</v>
      </c>
      <c r="AJ84" s="10">
        <v>2</v>
      </c>
      <c r="AK84" s="30" t="s">
        <v>867</v>
      </c>
      <c r="AL84" s="2">
        <v>38.168999999999997</v>
      </c>
      <c r="AM84" s="31" t="s">
        <v>871</v>
      </c>
      <c r="AN84" s="10">
        <v>4</v>
      </c>
      <c r="AO84" s="1" t="s">
        <v>872</v>
      </c>
      <c r="AP84" s="2">
        <v>74.174999999999997</v>
      </c>
      <c r="AQ84" s="38" t="s">
        <v>873</v>
      </c>
      <c r="AR84" s="10">
        <v>5</v>
      </c>
      <c r="AS84" s="1" t="s">
        <v>874</v>
      </c>
      <c r="AT84" s="2">
        <v>94.105000000000004</v>
      </c>
      <c r="AU84" s="9" t="s">
        <v>875</v>
      </c>
      <c r="AV84" s="10">
        <v>1</v>
      </c>
      <c r="AW84" s="30" t="s">
        <v>876</v>
      </c>
      <c r="AX84" s="2"/>
    </row>
    <row r="85" spans="1:50" ht="32" x14ac:dyDescent="0.2">
      <c r="A85" s="2">
        <v>77</v>
      </c>
      <c r="B85" s="2" t="s">
        <v>973</v>
      </c>
      <c r="C85" s="2">
        <v>10</v>
      </c>
      <c r="D85" s="2">
        <v>5</v>
      </c>
      <c r="E85" s="1" t="s">
        <v>343</v>
      </c>
      <c r="F85" s="2">
        <v>27.957999999999998</v>
      </c>
      <c r="G85" s="9" t="s">
        <v>974</v>
      </c>
      <c r="H85" s="10">
        <v>1</v>
      </c>
      <c r="I85" s="30" t="s">
        <v>975</v>
      </c>
      <c r="J85" s="2">
        <v>211.45400000000001</v>
      </c>
      <c r="K85" s="9" t="s">
        <v>976</v>
      </c>
      <c r="L85" s="10">
        <v>2</v>
      </c>
      <c r="M85" s="30" t="s">
        <v>989</v>
      </c>
      <c r="N85" s="2">
        <v>42.707000000000001</v>
      </c>
      <c r="O85" s="9" t="s">
        <v>990</v>
      </c>
      <c r="P85" s="10">
        <v>5</v>
      </c>
      <c r="Q85" s="1" t="s">
        <v>997</v>
      </c>
      <c r="R85" s="2">
        <v>52.265000000000001</v>
      </c>
      <c r="S85" s="31" t="s">
        <v>1000</v>
      </c>
      <c r="T85" s="10">
        <v>5</v>
      </c>
      <c r="U85" s="1" t="s">
        <v>293</v>
      </c>
      <c r="V85" s="2">
        <v>31.919</v>
      </c>
      <c r="W85" s="9" t="s">
        <v>1005</v>
      </c>
      <c r="X85" s="10">
        <v>5</v>
      </c>
      <c r="Y85" s="2" t="s">
        <v>293</v>
      </c>
      <c r="Z85" s="2">
        <v>95.766999999999996</v>
      </c>
      <c r="AA85" s="31" t="s">
        <v>1012</v>
      </c>
      <c r="AB85" s="10">
        <v>5</v>
      </c>
      <c r="AC85" s="1" t="s">
        <v>293</v>
      </c>
      <c r="AD85" s="2">
        <v>52.277000000000001</v>
      </c>
      <c r="AE85" s="9" t="s">
        <v>1018</v>
      </c>
      <c r="AF85" s="10">
        <v>5</v>
      </c>
      <c r="AG85" s="30" t="s">
        <v>989</v>
      </c>
      <c r="AH85" s="1">
        <v>57.158000000000001</v>
      </c>
      <c r="AI85" s="9" t="s">
        <v>1026</v>
      </c>
      <c r="AJ85" s="10">
        <v>5</v>
      </c>
      <c r="AK85" s="30" t="s">
        <v>293</v>
      </c>
      <c r="AL85" s="2">
        <v>50.383000000000003</v>
      </c>
      <c r="AM85" s="31" t="s">
        <v>1034</v>
      </c>
      <c r="AN85" s="10">
        <v>5</v>
      </c>
      <c r="AO85" s="1" t="s">
        <v>293</v>
      </c>
      <c r="AP85" s="2">
        <v>77.284000000000006</v>
      </c>
      <c r="AQ85" s="38" t="s">
        <v>1041</v>
      </c>
      <c r="AR85" s="10">
        <v>5</v>
      </c>
      <c r="AS85" s="1" t="s">
        <v>989</v>
      </c>
      <c r="AT85" s="2">
        <v>74.335999999999999</v>
      </c>
      <c r="AU85" s="9" t="s">
        <v>1054</v>
      </c>
      <c r="AV85" s="10">
        <v>5</v>
      </c>
      <c r="AW85" s="30" t="s">
        <v>989</v>
      </c>
      <c r="AX85" s="2"/>
    </row>
    <row r="86" spans="1:50" ht="64" x14ac:dyDescent="0.2">
      <c r="A86" s="2">
        <v>78</v>
      </c>
      <c r="B86" s="2" t="s">
        <v>973</v>
      </c>
      <c r="C86" s="2">
        <v>11</v>
      </c>
      <c r="D86" s="2">
        <v>7</v>
      </c>
      <c r="E86" s="1" t="s">
        <v>977</v>
      </c>
      <c r="F86" s="2">
        <v>8.57</v>
      </c>
      <c r="G86" s="9" t="s">
        <v>978</v>
      </c>
      <c r="H86" s="10">
        <v>5</v>
      </c>
      <c r="I86" s="30" t="s">
        <v>842</v>
      </c>
      <c r="J86" s="2">
        <v>22.573</v>
      </c>
      <c r="K86" s="9" t="s">
        <v>979</v>
      </c>
      <c r="L86" s="10">
        <v>4</v>
      </c>
      <c r="M86" s="30" t="s">
        <v>842</v>
      </c>
      <c r="N86" s="2">
        <v>9.3629999999999995</v>
      </c>
      <c r="O86" s="9" t="s">
        <v>991</v>
      </c>
      <c r="P86" s="10">
        <v>5</v>
      </c>
      <c r="Q86" s="1" t="s">
        <v>744</v>
      </c>
      <c r="R86" s="2">
        <v>7.1150000000000002</v>
      </c>
      <c r="S86" s="31" t="s">
        <v>1001</v>
      </c>
      <c r="T86" s="10">
        <v>5</v>
      </c>
      <c r="U86" s="1" t="s">
        <v>842</v>
      </c>
      <c r="V86" s="2">
        <v>7.5640000000000001</v>
      </c>
      <c r="W86" s="9" t="s">
        <v>1006</v>
      </c>
      <c r="X86" s="10">
        <v>5</v>
      </c>
      <c r="Y86" s="2" t="s">
        <v>842</v>
      </c>
      <c r="Z86" s="2">
        <v>86</v>
      </c>
      <c r="AA86" s="31" t="s">
        <v>1013</v>
      </c>
      <c r="AB86" s="10">
        <v>5</v>
      </c>
      <c r="AC86" s="1" t="s">
        <v>842</v>
      </c>
      <c r="AD86" s="2">
        <v>17.178999999999998</v>
      </c>
      <c r="AE86" s="9" t="s">
        <v>784</v>
      </c>
      <c r="AF86" s="10">
        <v>5</v>
      </c>
      <c r="AG86" s="30" t="s">
        <v>842</v>
      </c>
      <c r="AH86" s="1">
        <v>20.667000000000002</v>
      </c>
      <c r="AI86" s="9" t="s">
        <v>1027</v>
      </c>
      <c r="AJ86" s="10">
        <v>5</v>
      </c>
      <c r="AK86" s="30" t="s">
        <v>842</v>
      </c>
      <c r="AL86" s="2">
        <v>24.968</v>
      </c>
      <c r="AM86" s="31" t="s">
        <v>1035</v>
      </c>
      <c r="AN86" s="10">
        <v>5</v>
      </c>
      <c r="AO86" s="1" t="s">
        <v>842</v>
      </c>
      <c r="AP86" s="2">
        <v>31.984999999999999</v>
      </c>
      <c r="AQ86" s="38" t="s">
        <v>1042</v>
      </c>
      <c r="AR86" s="10">
        <v>5</v>
      </c>
      <c r="AS86" s="1" t="s">
        <v>842</v>
      </c>
      <c r="AT86" s="2">
        <v>21.001999999999999</v>
      </c>
      <c r="AU86" s="9" t="s">
        <v>1053</v>
      </c>
      <c r="AV86" s="10">
        <v>5</v>
      </c>
      <c r="AW86" s="30" t="s">
        <v>842</v>
      </c>
      <c r="AX86" s="2"/>
    </row>
    <row r="87" spans="1:50" ht="128" x14ac:dyDescent="0.2">
      <c r="A87" s="2">
        <v>79</v>
      </c>
      <c r="B87" s="2" t="s">
        <v>973</v>
      </c>
      <c r="C87" s="2">
        <v>12</v>
      </c>
      <c r="D87" s="2">
        <v>13</v>
      </c>
      <c r="E87" s="1" t="s">
        <v>343</v>
      </c>
      <c r="F87" s="2">
        <v>67.418000000000006</v>
      </c>
      <c r="G87" s="9" t="s">
        <v>282</v>
      </c>
      <c r="H87" s="10">
        <v>1</v>
      </c>
      <c r="I87" s="30" t="s">
        <v>842</v>
      </c>
      <c r="J87" s="2">
        <v>33.311</v>
      </c>
      <c r="K87" s="9" t="s">
        <v>980</v>
      </c>
      <c r="L87" s="10">
        <v>1</v>
      </c>
      <c r="M87" s="30" t="s">
        <v>842</v>
      </c>
      <c r="N87" s="2">
        <v>22.579000000000001</v>
      </c>
      <c r="O87" s="9" t="s">
        <v>992</v>
      </c>
      <c r="P87" s="10">
        <v>5</v>
      </c>
      <c r="Q87" s="1" t="s">
        <v>998</v>
      </c>
      <c r="R87" s="2">
        <v>11.728</v>
      </c>
      <c r="S87" s="31" t="s">
        <v>1002</v>
      </c>
      <c r="T87" s="10">
        <v>3</v>
      </c>
      <c r="U87" s="1" t="s">
        <v>293</v>
      </c>
      <c r="V87" s="2">
        <v>51.512999999999998</v>
      </c>
      <c r="W87" s="9" t="s">
        <v>1007</v>
      </c>
      <c r="X87" s="10">
        <v>5</v>
      </c>
      <c r="Y87" s="2" t="s">
        <v>998</v>
      </c>
      <c r="Z87" s="2">
        <v>43.210999999999999</v>
      </c>
      <c r="AA87" s="31" t="s">
        <v>1014</v>
      </c>
      <c r="AB87" s="10">
        <v>1</v>
      </c>
      <c r="AC87" s="1" t="s">
        <v>842</v>
      </c>
      <c r="AD87" s="2">
        <v>58.003</v>
      </c>
      <c r="AE87" s="9" t="s">
        <v>1019</v>
      </c>
      <c r="AF87" s="10">
        <v>1</v>
      </c>
      <c r="AG87" s="30" t="s">
        <v>998</v>
      </c>
      <c r="AH87" s="1">
        <v>27.507000000000001</v>
      </c>
      <c r="AI87" s="9" t="s">
        <v>1028</v>
      </c>
      <c r="AJ87" s="10">
        <v>2</v>
      </c>
      <c r="AK87" s="30" t="s">
        <v>998</v>
      </c>
      <c r="AL87" s="2">
        <v>37.450000000000003</v>
      </c>
      <c r="AM87" s="31" t="s">
        <v>1036</v>
      </c>
      <c r="AN87" s="10">
        <v>1</v>
      </c>
      <c r="AO87" s="1" t="s">
        <v>842</v>
      </c>
      <c r="AP87" s="2">
        <v>97.183999999999997</v>
      </c>
      <c r="AQ87" s="38" t="s">
        <v>1043</v>
      </c>
      <c r="AR87" s="10">
        <v>5</v>
      </c>
      <c r="AS87" s="1" t="s">
        <v>1047</v>
      </c>
      <c r="AT87" s="2">
        <v>28.155000000000001</v>
      </c>
      <c r="AU87" s="9" t="s">
        <v>1052</v>
      </c>
      <c r="AV87" s="10">
        <v>5</v>
      </c>
      <c r="AW87" s="30" t="s">
        <v>998</v>
      </c>
      <c r="AX87" s="2"/>
    </row>
    <row r="88" spans="1:50" ht="80" x14ac:dyDescent="0.2">
      <c r="A88" s="2">
        <v>80</v>
      </c>
      <c r="B88" s="2" t="s">
        <v>973</v>
      </c>
      <c r="C88" s="2">
        <v>13</v>
      </c>
      <c r="D88" s="2">
        <v>10</v>
      </c>
      <c r="E88" s="1" t="s">
        <v>278</v>
      </c>
      <c r="F88" s="2">
        <v>75.433999999999997</v>
      </c>
      <c r="G88" s="9" t="s">
        <v>981</v>
      </c>
      <c r="H88" s="10">
        <v>5</v>
      </c>
      <c r="I88" s="30" t="s">
        <v>982</v>
      </c>
      <c r="J88" s="2">
        <v>61.3</v>
      </c>
      <c r="K88" s="9" t="s">
        <v>983</v>
      </c>
      <c r="L88" s="10">
        <v>2</v>
      </c>
      <c r="M88" s="30" t="s">
        <v>993</v>
      </c>
      <c r="N88" s="2">
        <v>49.314</v>
      </c>
      <c r="O88" s="9" t="s">
        <v>994</v>
      </c>
      <c r="P88" s="10">
        <v>5</v>
      </c>
      <c r="Q88" s="1" t="s">
        <v>999</v>
      </c>
      <c r="R88" s="2">
        <v>62.777999999999999</v>
      </c>
      <c r="S88" s="31" t="s">
        <v>1003</v>
      </c>
      <c r="T88" s="10">
        <v>5</v>
      </c>
      <c r="U88" s="1" t="s">
        <v>1008</v>
      </c>
      <c r="V88" s="2">
        <v>67.376999999999995</v>
      </c>
      <c r="W88" s="9" t="s">
        <v>1009</v>
      </c>
      <c r="X88" s="10">
        <v>5</v>
      </c>
      <c r="Y88" s="2" t="s">
        <v>933</v>
      </c>
      <c r="Z88" s="2">
        <v>37.218000000000004</v>
      </c>
      <c r="AA88" s="31" t="s">
        <v>1015</v>
      </c>
      <c r="AB88" s="10">
        <v>5</v>
      </c>
      <c r="AC88" s="1" t="s">
        <v>933</v>
      </c>
      <c r="AD88" s="2">
        <v>78.918000000000006</v>
      </c>
      <c r="AE88" s="9" t="s">
        <v>1020</v>
      </c>
      <c r="AF88" s="10">
        <v>1</v>
      </c>
      <c r="AG88" s="30" t="s">
        <v>1024</v>
      </c>
      <c r="AH88" s="1">
        <v>74.465999999999994</v>
      </c>
      <c r="AI88" s="9" t="s">
        <v>1029</v>
      </c>
      <c r="AJ88" s="10">
        <v>5</v>
      </c>
      <c r="AK88" s="30" t="s">
        <v>1032</v>
      </c>
      <c r="AL88" s="2">
        <v>94.302999999999997</v>
      </c>
      <c r="AM88" s="31" t="s">
        <v>1037</v>
      </c>
      <c r="AN88" s="10">
        <v>5</v>
      </c>
      <c r="AO88" s="1" t="s">
        <v>933</v>
      </c>
      <c r="AP88" s="2">
        <v>138.13900000000001</v>
      </c>
      <c r="AQ88" s="38" t="s">
        <v>1044</v>
      </c>
      <c r="AR88" s="10">
        <v>5</v>
      </c>
      <c r="AS88" s="1" t="s">
        <v>1048</v>
      </c>
      <c r="AT88" s="2">
        <v>39.435000000000002</v>
      </c>
      <c r="AU88" s="9" t="s">
        <v>877</v>
      </c>
      <c r="AV88" s="10">
        <v>2</v>
      </c>
      <c r="AW88" s="30" t="s">
        <v>1055</v>
      </c>
      <c r="AX88" s="2"/>
    </row>
    <row r="89" spans="1:50" ht="48" x14ac:dyDescent="0.2">
      <c r="A89" s="2">
        <v>81</v>
      </c>
      <c r="B89" s="2" t="s">
        <v>973</v>
      </c>
      <c r="C89" s="2">
        <v>14</v>
      </c>
      <c r="D89" s="2">
        <v>14</v>
      </c>
      <c r="E89" s="1" t="s">
        <v>278</v>
      </c>
      <c r="F89" s="2">
        <v>276.51799999999997</v>
      </c>
      <c r="G89" s="9" t="s">
        <v>490</v>
      </c>
      <c r="H89" s="10">
        <v>1</v>
      </c>
      <c r="I89" s="30" t="s">
        <v>984</v>
      </c>
      <c r="J89" s="2">
        <v>114.253</v>
      </c>
      <c r="K89" s="9" t="s">
        <v>985</v>
      </c>
      <c r="L89" s="10">
        <v>1</v>
      </c>
      <c r="M89" s="30" t="s">
        <v>293</v>
      </c>
      <c r="N89" s="2">
        <v>182.05600000000001</v>
      </c>
      <c r="O89" s="9" t="s">
        <v>995</v>
      </c>
      <c r="P89" s="10">
        <v>5</v>
      </c>
      <c r="Q89" s="1" t="s">
        <v>291</v>
      </c>
      <c r="R89" s="2">
        <v>271.68400000000003</v>
      </c>
      <c r="S89" s="31" t="s">
        <v>1002</v>
      </c>
      <c r="T89" s="10">
        <v>3</v>
      </c>
      <c r="U89" s="1" t="s">
        <v>746</v>
      </c>
      <c r="V89" s="2">
        <v>49.454000000000001</v>
      </c>
      <c r="W89" s="9" t="s">
        <v>1010</v>
      </c>
      <c r="X89" s="10">
        <v>5</v>
      </c>
      <c r="Y89" s="2" t="s">
        <v>293</v>
      </c>
      <c r="Z89" s="2">
        <v>163.14599999999999</v>
      </c>
      <c r="AA89" s="31" t="s">
        <v>1016</v>
      </c>
      <c r="AB89" s="10">
        <v>5</v>
      </c>
      <c r="AC89" s="1" t="s">
        <v>293</v>
      </c>
      <c r="AD89" s="2">
        <v>80.506</v>
      </c>
      <c r="AE89" s="9" t="s">
        <v>1021</v>
      </c>
      <c r="AF89" s="10">
        <v>1</v>
      </c>
      <c r="AG89" s="30" t="s">
        <v>1025</v>
      </c>
      <c r="AH89" s="1">
        <v>41.106999999999999</v>
      </c>
      <c r="AI89" s="9" t="s">
        <v>1030</v>
      </c>
      <c r="AJ89" s="10">
        <v>5</v>
      </c>
      <c r="AK89" s="30" t="s">
        <v>293</v>
      </c>
      <c r="AL89" s="2">
        <v>50.076999999999998</v>
      </c>
      <c r="AM89" s="31" t="s">
        <v>1038</v>
      </c>
      <c r="AN89" s="10">
        <v>3</v>
      </c>
      <c r="AO89" s="1" t="s">
        <v>293</v>
      </c>
      <c r="AP89" s="2">
        <v>142.767</v>
      </c>
      <c r="AQ89" s="38" t="s">
        <v>1045</v>
      </c>
      <c r="AR89" s="10">
        <v>5</v>
      </c>
      <c r="AS89" s="1" t="s">
        <v>293</v>
      </c>
      <c r="AT89" s="2">
        <v>95.266000000000005</v>
      </c>
      <c r="AU89" s="9" t="s">
        <v>1050</v>
      </c>
      <c r="AV89" s="10">
        <v>1</v>
      </c>
      <c r="AW89" s="30" t="s">
        <v>1056</v>
      </c>
      <c r="AX89" s="2"/>
    </row>
    <row r="90" spans="1:50" ht="64" x14ac:dyDescent="0.2">
      <c r="A90" s="2">
        <v>82</v>
      </c>
      <c r="B90" s="2" t="s">
        <v>973</v>
      </c>
      <c r="C90" s="2">
        <v>15</v>
      </c>
      <c r="D90" s="2">
        <v>2</v>
      </c>
      <c r="E90" s="1" t="s">
        <v>385</v>
      </c>
      <c r="F90" s="2">
        <v>358.51600000000002</v>
      </c>
      <c r="G90" s="9" t="s">
        <v>986</v>
      </c>
      <c r="H90" s="10">
        <v>5</v>
      </c>
      <c r="I90" s="30" t="s">
        <v>987</v>
      </c>
      <c r="J90" s="2">
        <v>217.995</v>
      </c>
      <c r="K90" s="9" t="s">
        <v>988</v>
      </c>
      <c r="L90" s="10">
        <v>2</v>
      </c>
      <c r="M90" s="30" t="s">
        <v>374</v>
      </c>
      <c r="N90" s="2">
        <v>106.58199999999999</v>
      </c>
      <c r="O90" s="9" t="s">
        <v>996</v>
      </c>
      <c r="P90" s="10">
        <v>5</v>
      </c>
      <c r="Q90" s="1" t="s">
        <v>744</v>
      </c>
      <c r="R90" s="2">
        <v>129.26900000000001</v>
      </c>
      <c r="S90" s="31" t="s">
        <v>1004</v>
      </c>
      <c r="T90" s="10">
        <v>3</v>
      </c>
      <c r="U90" s="1" t="s">
        <v>374</v>
      </c>
      <c r="V90" s="2">
        <v>166.16900000000001</v>
      </c>
      <c r="W90" s="9" t="s">
        <v>1011</v>
      </c>
      <c r="X90" s="10">
        <v>5</v>
      </c>
      <c r="Y90" s="2" t="s">
        <v>741</v>
      </c>
      <c r="Z90" s="2">
        <v>123.729</v>
      </c>
      <c r="AA90" s="31" t="s">
        <v>1017</v>
      </c>
      <c r="AB90" s="10">
        <v>3</v>
      </c>
      <c r="AC90" s="1" t="s">
        <v>1022</v>
      </c>
      <c r="AD90" s="2">
        <v>105.717</v>
      </c>
      <c r="AE90" s="9" t="s">
        <v>1023</v>
      </c>
      <c r="AF90" s="10">
        <v>5</v>
      </c>
      <c r="AG90" s="30" t="s">
        <v>744</v>
      </c>
      <c r="AH90" s="1">
        <v>67.715000000000003</v>
      </c>
      <c r="AI90" s="9" t="s">
        <v>1031</v>
      </c>
      <c r="AJ90" s="10">
        <v>5</v>
      </c>
      <c r="AK90" s="30" t="s">
        <v>1033</v>
      </c>
      <c r="AL90" s="2">
        <v>61.945</v>
      </c>
      <c r="AM90" s="31" t="s">
        <v>1039</v>
      </c>
      <c r="AN90" s="10">
        <v>4</v>
      </c>
      <c r="AO90" s="1" t="s">
        <v>1040</v>
      </c>
      <c r="AP90" s="2">
        <v>52.073999999999998</v>
      </c>
      <c r="AQ90" s="38" t="s">
        <v>1046</v>
      </c>
      <c r="AR90" s="10">
        <v>5</v>
      </c>
      <c r="AS90" s="1" t="s">
        <v>1049</v>
      </c>
      <c r="AT90" s="2">
        <v>37.381</v>
      </c>
      <c r="AU90" s="9" t="s">
        <v>1051</v>
      </c>
      <c r="AV90" s="10">
        <v>2</v>
      </c>
      <c r="AW90" s="30" t="s">
        <v>1049</v>
      </c>
      <c r="AX90" s="2"/>
    </row>
    <row r="91" spans="1:50" ht="64" x14ac:dyDescent="0.2">
      <c r="A91" s="2">
        <v>83</v>
      </c>
      <c r="B91" s="2" t="s">
        <v>1269</v>
      </c>
      <c r="C91" s="2">
        <v>10</v>
      </c>
      <c r="D91" s="2">
        <v>10</v>
      </c>
      <c r="E91" s="1" t="s">
        <v>343</v>
      </c>
      <c r="F91" s="2">
        <v>33.973999999999997</v>
      </c>
      <c r="G91" s="9" t="s">
        <v>1155</v>
      </c>
      <c r="H91" s="10">
        <v>1</v>
      </c>
      <c r="I91" s="30" t="s">
        <v>1159</v>
      </c>
      <c r="J91" s="2">
        <v>94.105000000000004</v>
      </c>
      <c r="K91" s="9" t="s">
        <v>1160</v>
      </c>
      <c r="L91" s="10">
        <v>3</v>
      </c>
      <c r="M91" s="30" t="s">
        <v>293</v>
      </c>
      <c r="N91" s="2">
        <v>32.253</v>
      </c>
      <c r="O91" s="9" t="s">
        <v>1173</v>
      </c>
      <c r="P91" s="10">
        <v>5</v>
      </c>
      <c r="Q91" s="30" t="s">
        <v>291</v>
      </c>
      <c r="R91" s="2">
        <v>49.994999999999997</v>
      </c>
      <c r="S91" s="31" t="s">
        <v>1184</v>
      </c>
      <c r="T91" s="10">
        <v>5</v>
      </c>
      <c r="U91" s="1" t="s">
        <v>293</v>
      </c>
      <c r="V91" s="2">
        <v>93.769000000000005</v>
      </c>
      <c r="W91" s="9" t="s">
        <v>1196</v>
      </c>
      <c r="X91" s="10">
        <v>5</v>
      </c>
      <c r="Y91" s="2" t="s">
        <v>1206</v>
      </c>
      <c r="Z91" s="2">
        <v>116.72199999999999</v>
      </c>
      <c r="AA91" s="31" t="s">
        <v>1207</v>
      </c>
      <c r="AB91" s="10">
        <v>5</v>
      </c>
      <c r="AC91" s="1" t="s">
        <v>293</v>
      </c>
      <c r="AD91" s="2">
        <v>96.361000000000004</v>
      </c>
      <c r="AE91" s="9" t="s">
        <v>1218</v>
      </c>
      <c r="AF91" s="10">
        <v>1</v>
      </c>
      <c r="AG91" s="30" t="s">
        <v>293</v>
      </c>
      <c r="AH91" s="1">
        <v>117.533</v>
      </c>
      <c r="AI91" s="9" t="s">
        <v>1230</v>
      </c>
      <c r="AJ91" s="10">
        <v>5</v>
      </c>
      <c r="AK91" s="30" t="s">
        <v>1239</v>
      </c>
      <c r="AL91" s="2">
        <v>80.137</v>
      </c>
      <c r="AM91" s="31" t="s">
        <v>1240</v>
      </c>
      <c r="AN91" s="10">
        <v>3</v>
      </c>
      <c r="AO91" s="1" t="s">
        <v>293</v>
      </c>
      <c r="AP91" s="2">
        <v>89.164000000000001</v>
      </c>
      <c r="AQ91" s="38" t="s">
        <v>1250</v>
      </c>
      <c r="AR91" s="10">
        <v>5</v>
      </c>
      <c r="AS91" s="1" t="s">
        <v>1259</v>
      </c>
      <c r="AT91" s="2">
        <v>146.971</v>
      </c>
      <c r="AU91" s="9" t="s">
        <v>1260</v>
      </c>
      <c r="AV91" s="10">
        <v>5</v>
      </c>
      <c r="AW91" s="30" t="s">
        <v>1268</v>
      </c>
      <c r="AX91" s="2"/>
    </row>
    <row r="92" spans="1:50" ht="64" x14ac:dyDescent="0.2">
      <c r="A92" s="2">
        <v>84</v>
      </c>
      <c r="B92" s="2" t="s">
        <v>1269</v>
      </c>
      <c r="C92" s="2">
        <v>11</v>
      </c>
      <c r="D92" s="2">
        <v>16</v>
      </c>
      <c r="E92" s="1" t="s">
        <v>343</v>
      </c>
      <c r="F92" s="2">
        <v>39.427999999999997</v>
      </c>
      <c r="G92" s="9" t="s">
        <v>767</v>
      </c>
      <c r="H92" s="10">
        <v>1</v>
      </c>
      <c r="I92" s="30" t="s">
        <v>1161</v>
      </c>
      <c r="J92" s="2">
        <v>46.781999999999996</v>
      </c>
      <c r="K92" s="9" t="s">
        <v>1162</v>
      </c>
      <c r="L92" s="10">
        <v>2</v>
      </c>
      <c r="M92" s="30" t="s">
        <v>293</v>
      </c>
      <c r="N92" s="2">
        <v>25.100999999999999</v>
      </c>
      <c r="O92" s="9" t="s">
        <v>1174</v>
      </c>
      <c r="P92" s="10">
        <v>5</v>
      </c>
      <c r="Q92" s="30" t="s">
        <v>286</v>
      </c>
      <c r="R92" s="2">
        <v>28.672999999999998</v>
      </c>
      <c r="S92" s="31" t="s">
        <v>1185</v>
      </c>
      <c r="T92" s="10">
        <v>5</v>
      </c>
      <c r="U92" s="1" t="s">
        <v>293</v>
      </c>
      <c r="V92" s="2">
        <v>32.389000000000003</v>
      </c>
      <c r="W92" s="9" t="s">
        <v>1197</v>
      </c>
      <c r="X92" s="10">
        <v>5</v>
      </c>
      <c r="Y92" s="2" t="s">
        <v>293</v>
      </c>
      <c r="Z92" s="2">
        <v>28.021000000000001</v>
      </c>
      <c r="AA92" s="31" t="s">
        <v>1208</v>
      </c>
      <c r="AB92" s="10">
        <v>2</v>
      </c>
      <c r="AC92" s="1" t="s">
        <v>293</v>
      </c>
      <c r="AD92" s="2">
        <v>36.539000000000001</v>
      </c>
      <c r="AE92" s="9" t="s">
        <v>1219</v>
      </c>
      <c r="AF92" s="10">
        <v>1</v>
      </c>
      <c r="AG92" s="30" t="s">
        <v>286</v>
      </c>
      <c r="AH92" s="1">
        <v>147.065</v>
      </c>
      <c r="AI92" s="9" t="s">
        <v>1231</v>
      </c>
      <c r="AJ92" s="10">
        <v>5</v>
      </c>
      <c r="AK92" s="30" t="s">
        <v>998</v>
      </c>
      <c r="AL92" s="2">
        <v>114.51300000000001</v>
      </c>
      <c r="AM92" s="31" t="s">
        <v>1241</v>
      </c>
      <c r="AN92" s="10">
        <v>5</v>
      </c>
      <c r="AO92" s="1" t="s">
        <v>293</v>
      </c>
      <c r="AP92" s="2">
        <v>200.73400000000001</v>
      </c>
      <c r="AQ92" s="38" t="s">
        <v>1251</v>
      </c>
      <c r="AR92" s="10">
        <v>5</v>
      </c>
      <c r="AS92" s="1" t="s">
        <v>1261</v>
      </c>
      <c r="AT92" s="2">
        <v>571.70500000000004</v>
      </c>
      <c r="AU92" s="9" t="s">
        <v>1262</v>
      </c>
      <c r="AV92" s="10">
        <v>3</v>
      </c>
      <c r="AW92" s="30" t="s">
        <v>293</v>
      </c>
      <c r="AX92" s="2"/>
    </row>
    <row r="93" spans="1:50" ht="32" x14ac:dyDescent="0.2">
      <c r="A93" s="2">
        <v>85</v>
      </c>
      <c r="B93" s="2" t="s">
        <v>1269</v>
      </c>
      <c r="C93" s="2">
        <v>12</v>
      </c>
      <c r="D93" s="2">
        <v>18</v>
      </c>
      <c r="E93" s="1" t="s">
        <v>343</v>
      </c>
      <c r="F93" s="2">
        <v>23.978999999999999</v>
      </c>
      <c r="G93" s="9" t="s">
        <v>551</v>
      </c>
      <c r="H93" s="10">
        <v>5</v>
      </c>
      <c r="I93" s="30" t="s">
        <v>293</v>
      </c>
      <c r="J93" s="2">
        <v>71.441000000000003</v>
      </c>
      <c r="K93" s="9" t="s">
        <v>1163</v>
      </c>
      <c r="L93" s="10">
        <v>3</v>
      </c>
      <c r="M93" s="30" t="s">
        <v>293</v>
      </c>
      <c r="N93" s="2">
        <v>36.372</v>
      </c>
      <c r="O93" s="9" t="s">
        <v>1175</v>
      </c>
      <c r="P93" s="10">
        <v>5</v>
      </c>
      <c r="Q93" s="30" t="s">
        <v>1186</v>
      </c>
      <c r="R93" s="2">
        <v>25.768000000000001</v>
      </c>
      <c r="S93" s="31" t="s">
        <v>1187</v>
      </c>
      <c r="T93" s="10">
        <v>5</v>
      </c>
      <c r="U93" s="1" t="s">
        <v>293</v>
      </c>
      <c r="V93" s="2">
        <v>21.716999999999999</v>
      </c>
      <c r="W93" s="9" t="s">
        <v>1198</v>
      </c>
      <c r="X93" s="10">
        <v>5</v>
      </c>
      <c r="Y93" s="2" t="s">
        <v>293</v>
      </c>
      <c r="Z93" s="2">
        <v>79.680000000000007</v>
      </c>
      <c r="AA93" s="31" t="s">
        <v>1209</v>
      </c>
      <c r="AB93" s="10">
        <v>5</v>
      </c>
      <c r="AC93" s="1" t="s">
        <v>1220</v>
      </c>
      <c r="AD93" s="2">
        <v>47.628</v>
      </c>
      <c r="AE93" s="9" t="s">
        <v>1221</v>
      </c>
      <c r="AF93" s="10">
        <v>1</v>
      </c>
      <c r="AG93" s="30" t="s">
        <v>293</v>
      </c>
      <c r="AH93" s="1">
        <v>37.085999999999999</v>
      </c>
      <c r="AI93" s="9" t="s">
        <v>1232</v>
      </c>
      <c r="AJ93" s="10">
        <v>3</v>
      </c>
      <c r="AK93" s="30" t="s">
        <v>293</v>
      </c>
      <c r="AL93" s="2">
        <v>83.988</v>
      </c>
      <c r="AM93" s="31" t="s">
        <v>1242</v>
      </c>
      <c r="AN93" s="10">
        <v>5</v>
      </c>
      <c r="AO93" s="1" t="s">
        <v>293</v>
      </c>
      <c r="AP93" s="2">
        <v>39.448</v>
      </c>
      <c r="AQ93" s="38" t="s">
        <v>1252</v>
      </c>
      <c r="AR93" s="10">
        <v>5</v>
      </c>
      <c r="AS93" s="1" t="s">
        <v>293</v>
      </c>
      <c r="AT93" s="2">
        <v>94.716999999999999</v>
      </c>
      <c r="AU93" s="9" t="s">
        <v>1263</v>
      </c>
      <c r="AV93" s="10">
        <v>1</v>
      </c>
      <c r="AW93" s="30" t="s">
        <v>896</v>
      </c>
      <c r="AX93" s="2"/>
    </row>
    <row r="94" spans="1:50" ht="97.5" customHeight="1" x14ac:dyDescent="0.2">
      <c r="A94" s="2">
        <v>86</v>
      </c>
      <c r="B94" s="2" t="s">
        <v>1269</v>
      </c>
      <c r="C94" s="2">
        <v>13</v>
      </c>
      <c r="D94" s="2">
        <v>2</v>
      </c>
      <c r="E94" s="1" t="s">
        <v>278</v>
      </c>
      <c r="F94" s="2">
        <v>579.23599999999999</v>
      </c>
      <c r="G94" s="9" t="s">
        <v>1156</v>
      </c>
      <c r="H94" s="10">
        <v>1</v>
      </c>
      <c r="I94" s="30" t="s">
        <v>1164</v>
      </c>
      <c r="J94" s="2">
        <v>427.28699999999998</v>
      </c>
      <c r="K94" s="9" t="s">
        <v>1165</v>
      </c>
      <c r="L94" s="10">
        <v>2</v>
      </c>
      <c r="M94" s="30" t="s">
        <v>1176</v>
      </c>
      <c r="N94" s="2">
        <v>157.876</v>
      </c>
      <c r="O94" s="9" t="s">
        <v>1177</v>
      </c>
      <c r="P94" s="10">
        <v>1</v>
      </c>
      <c r="Q94" s="30" t="s">
        <v>1188</v>
      </c>
      <c r="R94" s="2">
        <v>132.95099999999999</v>
      </c>
      <c r="S94" s="31" t="s">
        <v>1189</v>
      </c>
      <c r="T94" s="10">
        <v>3</v>
      </c>
      <c r="U94" s="1" t="s">
        <v>1199</v>
      </c>
      <c r="V94" s="2">
        <v>346.14499999999998</v>
      </c>
      <c r="W94" s="9" t="s">
        <v>1200</v>
      </c>
      <c r="X94" s="10">
        <v>5</v>
      </c>
      <c r="Y94" s="2" t="s">
        <v>285</v>
      </c>
      <c r="Z94" s="2">
        <v>406.61900000000003</v>
      </c>
      <c r="AA94" s="31" t="s">
        <v>1210</v>
      </c>
      <c r="AB94" s="10">
        <v>5</v>
      </c>
      <c r="AC94" s="1" t="s">
        <v>1222</v>
      </c>
      <c r="AD94" s="2">
        <v>129.364</v>
      </c>
      <c r="AE94" s="9" t="s">
        <v>1223</v>
      </c>
      <c r="AF94" s="10">
        <v>5</v>
      </c>
      <c r="AG94" s="30" t="s">
        <v>285</v>
      </c>
      <c r="AH94" s="1">
        <v>191.4</v>
      </c>
      <c r="AI94" s="9" t="s">
        <v>515</v>
      </c>
      <c r="AJ94" s="10">
        <v>5</v>
      </c>
      <c r="AK94" s="30" t="s">
        <v>1243</v>
      </c>
      <c r="AL94" s="2">
        <v>77.850999999999999</v>
      </c>
      <c r="AM94" s="31" t="s">
        <v>859</v>
      </c>
      <c r="AN94" s="10">
        <v>5</v>
      </c>
      <c r="AO94" s="1" t="s">
        <v>1243</v>
      </c>
      <c r="AP94" s="2">
        <v>72.353999999999999</v>
      </c>
      <c r="AQ94" s="38" t="s">
        <v>1253</v>
      </c>
      <c r="AR94" s="10">
        <v>5</v>
      </c>
      <c r="AS94" s="1" t="s">
        <v>1243</v>
      </c>
      <c r="AT94" s="2">
        <v>131.76300000000001</v>
      </c>
      <c r="AU94" s="9" t="s">
        <v>1264</v>
      </c>
      <c r="AV94" s="10">
        <v>5</v>
      </c>
      <c r="AW94" s="30" t="s">
        <v>1222</v>
      </c>
      <c r="AX94" s="2"/>
    </row>
    <row r="95" spans="1:50" ht="48" x14ac:dyDescent="0.2">
      <c r="A95" s="2">
        <v>87</v>
      </c>
      <c r="B95" s="2" t="s">
        <v>1269</v>
      </c>
      <c r="C95" s="2">
        <v>14</v>
      </c>
      <c r="D95" s="2">
        <v>12</v>
      </c>
      <c r="E95" s="1" t="s">
        <v>278</v>
      </c>
      <c r="F95" s="2">
        <v>153.95699999999999</v>
      </c>
      <c r="G95" s="9" t="s">
        <v>490</v>
      </c>
      <c r="H95" s="10">
        <v>1</v>
      </c>
      <c r="I95" s="30" t="s">
        <v>283</v>
      </c>
      <c r="J95" s="2">
        <v>47.136000000000003</v>
      </c>
      <c r="K95" s="9" t="s">
        <v>1166</v>
      </c>
      <c r="L95" s="10">
        <v>2</v>
      </c>
      <c r="M95" s="30" t="s">
        <v>283</v>
      </c>
      <c r="N95" s="2">
        <v>128.42500000000001</v>
      </c>
      <c r="O95" s="9" t="s">
        <v>1178</v>
      </c>
      <c r="P95" s="10">
        <v>5</v>
      </c>
      <c r="Q95" s="30" t="s">
        <v>1190</v>
      </c>
      <c r="R95" s="2">
        <v>76.718999999999994</v>
      </c>
      <c r="S95" s="31" t="s">
        <v>490</v>
      </c>
      <c r="T95" s="10">
        <v>3</v>
      </c>
      <c r="U95" s="1" t="s">
        <v>846</v>
      </c>
      <c r="V95" s="2">
        <v>97.635999999999996</v>
      </c>
      <c r="W95" s="9" t="s">
        <v>1201</v>
      </c>
      <c r="X95" s="10">
        <v>5</v>
      </c>
      <c r="Y95" s="2" t="s">
        <v>1190</v>
      </c>
      <c r="Z95" s="2">
        <v>130.17400000000001</v>
      </c>
      <c r="AA95" s="31" t="s">
        <v>1211</v>
      </c>
      <c r="AB95" s="10">
        <v>5</v>
      </c>
      <c r="AC95" s="1" t="s">
        <v>283</v>
      </c>
      <c r="AD95" s="2">
        <v>53.468000000000004</v>
      </c>
      <c r="AE95" s="9" t="s">
        <v>784</v>
      </c>
      <c r="AF95" s="10">
        <v>5</v>
      </c>
      <c r="AG95" s="30" t="s">
        <v>283</v>
      </c>
      <c r="AH95" s="1">
        <v>63.920999999999999</v>
      </c>
      <c r="AI95" s="9" t="s">
        <v>1233</v>
      </c>
      <c r="AJ95" s="10">
        <v>5</v>
      </c>
      <c r="AK95" s="30" t="s">
        <v>283</v>
      </c>
      <c r="AL95" s="2">
        <v>33.216999999999999</v>
      </c>
      <c r="AM95" s="31" t="s">
        <v>1244</v>
      </c>
      <c r="AN95" s="10">
        <v>5</v>
      </c>
      <c r="AO95" s="1" t="s">
        <v>283</v>
      </c>
      <c r="AP95" s="2">
        <v>78.307000000000002</v>
      </c>
      <c r="AQ95" s="38" t="s">
        <v>1254</v>
      </c>
      <c r="AR95" s="10">
        <v>5</v>
      </c>
      <c r="AS95" s="1" t="s">
        <v>1190</v>
      </c>
      <c r="AT95" s="2">
        <v>116.16</v>
      </c>
      <c r="AU95" s="9" t="s">
        <v>1265</v>
      </c>
      <c r="AV95" s="10">
        <v>3</v>
      </c>
      <c r="AW95" s="30" t="s">
        <v>283</v>
      </c>
      <c r="AX95" s="2"/>
    </row>
    <row r="96" spans="1:50" ht="80" x14ac:dyDescent="0.2">
      <c r="A96" s="2">
        <v>88</v>
      </c>
      <c r="B96" s="2" t="s">
        <v>1269</v>
      </c>
      <c r="C96" s="2">
        <v>15</v>
      </c>
      <c r="D96" s="2">
        <v>13</v>
      </c>
      <c r="E96" s="1" t="s">
        <v>278</v>
      </c>
      <c r="F96" s="2">
        <v>224.37</v>
      </c>
      <c r="G96" s="9" t="s">
        <v>1157</v>
      </c>
      <c r="H96" s="10">
        <v>5</v>
      </c>
      <c r="I96" s="30" t="s">
        <v>288</v>
      </c>
      <c r="J96" s="2">
        <v>56.235999999999997</v>
      </c>
      <c r="K96" s="9" t="s">
        <v>1167</v>
      </c>
      <c r="L96" s="10">
        <v>2</v>
      </c>
      <c r="M96" s="30" t="s">
        <v>288</v>
      </c>
      <c r="N96" s="2">
        <v>54.375999999999998</v>
      </c>
      <c r="O96" s="9" t="s">
        <v>1179</v>
      </c>
      <c r="P96" s="10">
        <v>5</v>
      </c>
      <c r="Q96" s="30" t="s">
        <v>288</v>
      </c>
      <c r="R96" s="2">
        <v>74.887</v>
      </c>
      <c r="S96" s="31" t="s">
        <v>1191</v>
      </c>
      <c r="T96" s="10">
        <v>3</v>
      </c>
      <c r="U96" s="1" t="s">
        <v>302</v>
      </c>
      <c r="V96" s="2">
        <v>110.453</v>
      </c>
      <c r="W96" s="9" t="s">
        <v>1202</v>
      </c>
      <c r="X96" s="10">
        <v>5</v>
      </c>
      <c r="Y96" s="2" t="s">
        <v>1212</v>
      </c>
      <c r="Z96" s="2">
        <v>76.736999999999995</v>
      </c>
      <c r="AA96" s="31" t="s">
        <v>1213</v>
      </c>
      <c r="AB96" s="10">
        <v>2</v>
      </c>
      <c r="AC96" s="1" t="s">
        <v>1224</v>
      </c>
      <c r="AD96" s="2">
        <v>84.813000000000002</v>
      </c>
      <c r="AE96" s="9" t="s">
        <v>1225</v>
      </c>
      <c r="AF96" s="10">
        <v>5</v>
      </c>
      <c r="AG96" s="30" t="s">
        <v>1234</v>
      </c>
      <c r="AH96" s="1">
        <v>82.856999999999999</v>
      </c>
      <c r="AI96" s="9" t="s">
        <v>1235</v>
      </c>
      <c r="AJ96" s="10">
        <v>5</v>
      </c>
      <c r="AK96" s="30" t="s">
        <v>1212</v>
      </c>
      <c r="AL96" s="2">
        <v>163.833</v>
      </c>
      <c r="AM96" s="31" t="s">
        <v>1245</v>
      </c>
      <c r="AN96" s="10">
        <v>1</v>
      </c>
      <c r="AO96" s="1" t="s">
        <v>302</v>
      </c>
      <c r="AP96" s="2">
        <v>45.843000000000004</v>
      </c>
      <c r="AQ96" s="38" t="s">
        <v>1255</v>
      </c>
      <c r="AR96" s="10">
        <v>4</v>
      </c>
      <c r="AS96" s="1" t="s">
        <v>529</v>
      </c>
      <c r="AT96" s="2">
        <v>38.034999999999997</v>
      </c>
      <c r="AU96" s="9" t="s">
        <v>1266</v>
      </c>
      <c r="AV96" s="10">
        <v>5</v>
      </c>
      <c r="AW96" s="30" t="s">
        <v>1212</v>
      </c>
      <c r="AX96" s="2"/>
    </row>
    <row r="97" spans="1:50" ht="112" x14ac:dyDescent="0.2">
      <c r="A97" s="2">
        <v>89</v>
      </c>
      <c r="B97" s="2" t="s">
        <v>1269</v>
      </c>
      <c r="C97" s="2">
        <v>16</v>
      </c>
      <c r="D97" s="2">
        <v>4</v>
      </c>
      <c r="E97" s="1" t="s">
        <v>385</v>
      </c>
      <c r="F97" s="2">
        <v>227.70400000000001</v>
      </c>
      <c r="G97" s="9" t="s">
        <v>490</v>
      </c>
      <c r="H97" s="10">
        <v>1</v>
      </c>
      <c r="I97" s="30" t="s">
        <v>1168</v>
      </c>
      <c r="J97" s="2">
        <v>194.71</v>
      </c>
      <c r="K97" s="9" t="s">
        <v>1169</v>
      </c>
      <c r="L97" s="10">
        <v>1</v>
      </c>
      <c r="M97" s="30" t="s">
        <v>1180</v>
      </c>
      <c r="N97" s="2">
        <v>68.12</v>
      </c>
      <c r="O97" s="9" t="s">
        <v>1181</v>
      </c>
      <c r="P97" s="10">
        <v>5</v>
      </c>
      <c r="Q97" s="30" t="s">
        <v>1192</v>
      </c>
      <c r="R97" s="2">
        <v>74.125</v>
      </c>
      <c r="S97" s="31" t="s">
        <v>282</v>
      </c>
      <c r="T97" s="10">
        <v>3</v>
      </c>
      <c r="U97" s="1" t="s">
        <v>1203</v>
      </c>
      <c r="V97" s="2">
        <v>168.904</v>
      </c>
      <c r="W97" s="9" t="s">
        <v>1204</v>
      </c>
      <c r="X97" s="10">
        <v>1</v>
      </c>
      <c r="Y97" s="2" t="s">
        <v>1214</v>
      </c>
      <c r="Z97" s="2">
        <v>109.13800000000001</v>
      </c>
      <c r="AA97" s="31" t="s">
        <v>1215</v>
      </c>
      <c r="AB97" s="10">
        <v>3</v>
      </c>
      <c r="AC97" s="1" t="s">
        <v>1226</v>
      </c>
      <c r="AD97" s="2">
        <v>290.04300000000001</v>
      </c>
      <c r="AE97" s="9" t="s">
        <v>1227</v>
      </c>
      <c r="AF97" s="10">
        <v>1</v>
      </c>
      <c r="AG97" s="30" t="s">
        <v>1214</v>
      </c>
      <c r="AH97" s="1">
        <v>63.822000000000003</v>
      </c>
      <c r="AI97" s="9" t="s">
        <v>1236</v>
      </c>
      <c r="AJ97" s="10">
        <v>1</v>
      </c>
      <c r="AK97" s="30" t="s">
        <v>1246</v>
      </c>
      <c r="AL97" s="2">
        <v>155.995</v>
      </c>
      <c r="AM97" s="31" t="s">
        <v>1247</v>
      </c>
      <c r="AN97" s="10">
        <v>4</v>
      </c>
      <c r="AO97" s="1" t="s">
        <v>1214</v>
      </c>
      <c r="AP97" s="2">
        <v>83.131</v>
      </c>
      <c r="AQ97" s="38" t="s">
        <v>1256</v>
      </c>
      <c r="AR97" s="10">
        <v>5</v>
      </c>
      <c r="AS97" s="1" t="s">
        <v>1246</v>
      </c>
      <c r="AT97" s="2">
        <v>97.581999999999994</v>
      </c>
      <c r="AU97" s="9" t="s">
        <v>1267</v>
      </c>
      <c r="AV97" s="10">
        <v>1</v>
      </c>
      <c r="AW97" s="30" t="s">
        <v>291</v>
      </c>
      <c r="AX97" s="2"/>
    </row>
    <row r="98" spans="1:50" ht="112" x14ac:dyDescent="0.2">
      <c r="A98" s="2">
        <v>90</v>
      </c>
      <c r="B98" s="2" t="s">
        <v>1269</v>
      </c>
      <c r="C98" s="2">
        <v>17</v>
      </c>
      <c r="D98" s="2">
        <v>15</v>
      </c>
      <c r="E98" s="1" t="s">
        <v>385</v>
      </c>
      <c r="F98" s="2">
        <v>116.624</v>
      </c>
      <c r="G98" s="9" t="s">
        <v>1158</v>
      </c>
      <c r="H98" s="10">
        <v>5</v>
      </c>
      <c r="I98" s="30" t="s">
        <v>744</v>
      </c>
      <c r="J98" s="2">
        <v>76.236000000000004</v>
      </c>
      <c r="K98" s="9" t="s">
        <v>1170</v>
      </c>
      <c r="L98" s="10">
        <v>2</v>
      </c>
      <c r="M98" s="30" t="s">
        <v>1033</v>
      </c>
      <c r="N98" s="2">
        <v>67.86</v>
      </c>
      <c r="O98" s="9" t="s">
        <v>1182</v>
      </c>
      <c r="P98" s="10">
        <v>5</v>
      </c>
      <c r="Q98" s="30" t="s">
        <v>1193</v>
      </c>
      <c r="R98" s="2">
        <v>110.899</v>
      </c>
      <c r="S98" s="31" t="s">
        <v>1194</v>
      </c>
      <c r="T98" s="10">
        <v>2</v>
      </c>
      <c r="U98" s="1" t="s">
        <v>302</v>
      </c>
      <c r="V98" s="2">
        <v>64.802000000000007</v>
      </c>
      <c r="W98" s="9" t="s">
        <v>1205</v>
      </c>
      <c r="X98" s="10">
        <v>2</v>
      </c>
      <c r="Y98" s="2" t="s">
        <v>302</v>
      </c>
      <c r="Z98" s="2">
        <v>87.253</v>
      </c>
      <c r="AA98" s="31" t="s">
        <v>1216</v>
      </c>
      <c r="AB98" s="10">
        <v>3</v>
      </c>
      <c r="AC98" s="1" t="s">
        <v>302</v>
      </c>
      <c r="AD98" s="2">
        <v>103.348</v>
      </c>
      <c r="AE98" s="9" t="s">
        <v>1228</v>
      </c>
      <c r="AF98" s="10">
        <v>1</v>
      </c>
      <c r="AG98" s="30" t="s">
        <v>302</v>
      </c>
      <c r="AH98" s="1">
        <v>430.09100000000001</v>
      </c>
      <c r="AI98" s="9" t="s">
        <v>1237</v>
      </c>
      <c r="AJ98" s="10">
        <v>5</v>
      </c>
      <c r="AK98" s="30" t="s">
        <v>302</v>
      </c>
      <c r="AL98" s="2">
        <v>92.144999999999996</v>
      </c>
      <c r="AM98" s="31" t="s">
        <v>1248</v>
      </c>
      <c r="AN98" s="10">
        <v>2</v>
      </c>
      <c r="AO98" s="1" t="s">
        <v>286</v>
      </c>
      <c r="AP98" s="2">
        <v>42.499000000000002</v>
      </c>
      <c r="AQ98" s="38" t="s">
        <v>1257</v>
      </c>
      <c r="AR98" s="10">
        <v>5</v>
      </c>
      <c r="AS98" s="1" t="s">
        <v>302</v>
      </c>
      <c r="AT98" s="2">
        <v>32.466000000000001</v>
      </c>
      <c r="AU98" s="9" t="s">
        <v>300</v>
      </c>
      <c r="AV98" s="10">
        <v>1</v>
      </c>
      <c r="AW98" s="30" t="s">
        <v>291</v>
      </c>
      <c r="AX98" s="2"/>
    </row>
    <row r="99" spans="1:50" ht="64" x14ac:dyDescent="0.2">
      <c r="A99" s="2">
        <v>91</v>
      </c>
      <c r="B99" s="2" t="s">
        <v>1269</v>
      </c>
      <c r="C99" s="2">
        <v>18</v>
      </c>
      <c r="D99" s="2">
        <v>17</v>
      </c>
      <c r="E99" s="1" t="s">
        <v>385</v>
      </c>
      <c r="F99" s="2">
        <v>82.364000000000004</v>
      </c>
      <c r="G99" s="9" t="s">
        <v>863</v>
      </c>
      <c r="H99" s="10">
        <v>1</v>
      </c>
      <c r="I99" s="30" t="s">
        <v>1171</v>
      </c>
      <c r="J99" s="2">
        <v>61.293999999999997</v>
      </c>
      <c r="K99" s="9" t="s">
        <v>1172</v>
      </c>
      <c r="L99" s="10">
        <v>3</v>
      </c>
      <c r="M99" s="30" t="s">
        <v>1033</v>
      </c>
      <c r="N99" s="2">
        <v>60.329000000000001</v>
      </c>
      <c r="O99" s="9" t="s">
        <v>1183</v>
      </c>
      <c r="P99" s="10">
        <v>5</v>
      </c>
      <c r="Q99" s="30" t="s">
        <v>744</v>
      </c>
      <c r="R99" s="2">
        <v>73.73</v>
      </c>
      <c r="S99" s="31" t="s">
        <v>1195</v>
      </c>
      <c r="T99" s="10">
        <v>5</v>
      </c>
      <c r="U99" s="1" t="s">
        <v>744</v>
      </c>
      <c r="V99" s="2">
        <v>37.366999999999997</v>
      </c>
      <c r="W99" s="9" t="s">
        <v>863</v>
      </c>
      <c r="X99" s="10">
        <v>1</v>
      </c>
      <c r="Y99" s="2" t="s">
        <v>1033</v>
      </c>
      <c r="Z99" s="2">
        <v>76.632999999999996</v>
      </c>
      <c r="AA99" s="31" t="s">
        <v>1217</v>
      </c>
      <c r="AB99" s="10">
        <v>1</v>
      </c>
      <c r="AC99" s="1" t="s">
        <v>1033</v>
      </c>
      <c r="AD99" s="2">
        <v>62.777999999999999</v>
      </c>
      <c r="AE99" s="9" t="s">
        <v>1229</v>
      </c>
      <c r="AF99" s="10">
        <v>5</v>
      </c>
      <c r="AG99" s="30" t="s">
        <v>744</v>
      </c>
      <c r="AH99" s="1">
        <v>54.719000000000001</v>
      </c>
      <c r="AI99" s="9" t="s">
        <v>1238</v>
      </c>
      <c r="AJ99" s="10">
        <v>5</v>
      </c>
      <c r="AK99" s="30" t="s">
        <v>744</v>
      </c>
      <c r="AL99" s="2">
        <v>67.453000000000003</v>
      </c>
      <c r="AM99" s="31" t="s">
        <v>1249</v>
      </c>
      <c r="AN99" s="10">
        <v>5</v>
      </c>
      <c r="AO99" s="1" t="s">
        <v>1033</v>
      </c>
      <c r="AP99" s="2">
        <v>128.523</v>
      </c>
      <c r="AQ99" s="38" t="s">
        <v>1258</v>
      </c>
      <c r="AR99" s="10">
        <v>3</v>
      </c>
      <c r="AS99" s="1" t="s">
        <v>744</v>
      </c>
      <c r="AT99" s="2">
        <v>30.12</v>
      </c>
      <c r="AU99" s="9" t="s">
        <v>501</v>
      </c>
      <c r="AV99" s="10">
        <v>5</v>
      </c>
      <c r="AW99" s="30" t="s">
        <v>744</v>
      </c>
      <c r="AX99" s="2"/>
    </row>
    <row r="100" spans="1:50" ht="48" x14ac:dyDescent="0.2">
      <c r="A100" s="2">
        <v>92</v>
      </c>
      <c r="B100" s="2" t="s">
        <v>1280</v>
      </c>
      <c r="C100" s="2">
        <v>8</v>
      </c>
      <c r="D100" s="2">
        <v>4</v>
      </c>
      <c r="E100" s="1" t="s">
        <v>343</v>
      </c>
      <c r="F100" s="2">
        <v>314.58300000000003</v>
      </c>
      <c r="G100" s="9" t="s">
        <v>1277</v>
      </c>
      <c r="H100" s="10">
        <v>1</v>
      </c>
      <c r="I100" s="1" t="s">
        <v>283</v>
      </c>
      <c r="J100" s="2">
        <v>157.892</v>
      </c>
      <c r="K100" s="9" t="s">
        <v>1288</v>
      </c>
      <c r="L100" s="10">
        <v>5</v>
      </c>
      <c r="M100" s="30" t="s">
        <v>283</v>
      </c>
      <c r="N100" s="2">
        <v>243.994</v>
      </c>
      <c r="O100" s="9" t="s">
        <v>1306</v>
      </c>
      <c r="P100" s="10">
        <v>5</v>
      </c>
      <c r="Q100" s="30" t="s">
        <v>291</v>
      </c>
      <c r="R100" s="1">
        <v>64.033000000000001</v>
      </c>
      <c r="S100" s="31" t="s">
        <v>1184</v>
      </c>
      <c r="T100" s="10">
        <v>5</v>
      </c>
      <c r="U100" s="30" t="s">
        <v>293</v>
      </c>
      <c r="V100" s="1">
        <v>265.41399999999999</v>
      </c>
      <c r="W100" s="9" t="s">
        <v>1331</v>
      </c>
      <c r="X100" s="10">
        <v>5</v>
      </c>
      <c r="Y100" s="30" t="s">
        <v>293</v>
      </c>
      <c r="Z100" s="2">
        <v>90.421000000000006</v>
      </c>
      <c r="AA100" s="31" t="s">
        <v>1346</v>
      </c>
      <c r="AB100" s="10">
        <v>5</v>
      </c>
      <c r="AC100" s="1" t="s">
        <v>283</v>
      </c>
      <c r="AD100" s="2">
        <v>148.62200000000001</v>
      </c>
      <c r="AE100" s="35" t="s">
        <v>1362</v>
      </c>
      <c r="AF100" s="10">
        <v>5</v>
      </c>
      <c r="AG100" s="30" t="s">
        <v>283</v>
      </c>
      <c r="AH100" s="1">
        <v>45.994999999999997</v>
      </c>
      <c r="AI100" s="31" t="s">
        <v>1368</v>
      </c>
      <c r="AJ100" s="10">
        <v>5</v>
      </c>
      <c r="AK100" s="30" t="s">
        <v>283</v>
      </c>
      <c r="AL100" s="2">
        <v>223.23500000000001</v>
      </c>
      <c r="AM100" s="9" t="s">
        <v>1384</v>
      </c>
      <c r="AN100" s="10">
        <v>5</v>
      </c>
      <c r="AO100" s="1" t="s">
        <v>283</v>
      </c>
      <c r="AP100" s="2">
        <v>112.373</v>
      </c>
      <c r="AQ100" s="9" t="s">
        <v>1392</v>
      </c>
      <c r="AR100" s="10">
        <v>3</v>
      </c>
      <c r="AS100" s="1" t="s">
        <v>293</v>
      </c>
      <c r="AT100" s="2">
        <v>119.52500000000001</v>
      </c>
      <c r="AU100" s="9" t="s">
        <v>1401</v>
      </c>
      <c r="AV100" s="10">
        <v>5</v>
      </c>
      <c r="AW100" s="4" t="s">
        <v>1307</v>
      </c>
    </row>
    <row r="101" spans="1:50" ht="32" x14ac:dyDescent="0.2">
      <c r="A101" s="2">
        <v>93</v>
      </c>
      <c r="B101" s="2" t="s">
        <v>1280</v>
      </c>
      <c r="C101" s="2">
        <v>9</v>
      </c>
      <c r="D101" s="2">
        <v>5</v>
      </c>
      <c r="E101" s="1" t="s">
        <v>343</v>
      </c>
      <c r="F101" s="2">
        <v>120.482</v>
      </c>
      <c r="G101" s="9" t="s">
        <v>282</v>
      </c>
      <c r="H101" s="10">
        <v>1</v>
      </c>
      <c r="I101" s="1" t="s">
        <v>283</v>
      </c>
      <c r="J101" s="2">
        <v>243.21</v>
      </c>
      <c r="K101" s="9" t="s">
        <v>1289</v>
      </c>
      <c r="L101" s="10">
        <v>1</v>
      </c>
      <c r="M101" s="30" t="s">
        <v>1307</v>
      </c>
      <c r="N101" s="2">
        <v>218.107</v>
      </c>
      <c r="O101" s="9" t="s">
        <v>1308</v>
      </c>
      <c r="P101" s="10">
        <v>1</v>
      </c>
      <c r="Q101" s="30" t="s">
        <v>283</v>
      </c>
      <c r="R101" s="1">
        <v>102.494</v>
      </c>
      <c r="S101" s="31" t="s">
        <v>1316</v>
      </c>
      <c r="T101" s="10">
        <v>3</v>
      </c>
      <c r="U101" s="30" t="s">
        <v>283</v>
      </c>
      <c r="V101" s="1">
        <v>142.691</v>
      </c>
      <c r="W101" s="9" t="s">
        <v>1332</v>
      </c>
      <c r="X101" s="10">
        <v>1</v>
      </c>
      <c r="Y101" s="30" t="s">
        <v>1347</v>
      </c>
      <c r="Z101" s="2">
        <v>101.80200000000001</v>
      </c>
      <c r="AA101" s="31" t="s">
        <v>1348</v>
      </c>
      <c r="AB101" s="10">
        <v>5</v>
      </c>
      <c r="AC101" s="1" t="s">
        <v>283</v>
      </c>
      <c r="AD101" s="2">
        <v>138.404</v>
      </c>
      <c r="AE101" s="35" t="s">
        <v>1363</v>
      </c>
      <c r="AF101" s="10">
        <v>5</v>
      </c>
      <c r="AG101" s="30" t="s">
        <v>283</v>
      </c>
      <c r="AH101" s="1">
        <v>89.091999999999999</v>
      </c>
      <c r="AI101" s="31" t="s">
        <v>1369</v>
      </c>
      <c r="AJ101" s="10">
        <v>5</v>
      </c>
      <c r="AK101" s="30" t="s">
        <v>283</v>
      </c>
      <c r="AL101" s="2">
        <v>105.568</v>
      </c>
      <c r="AM101" s="9" t="s">
        <v>1385</v>
      </c>
      <c r="AN101" s="10">
        <v>5</v>
      </c>
      <c r="AO101" s="1" t="s">
        <v>283</v>
      </c>
      <c r="AP101" s="2">
        <v>96.837999999999994</v>
      </c>
      <c r="AQ101" s="9" t="s">
        <v>1393</v>
      </c>
      <c r="AR101" s="10">
        <v>1</v>
      </c>
      <c r="AS101" s="1" t="s">
        <v>283</v>
      </c>
      <c r="AT101" s="2">
        <v>219.374</v>
      </c>
      <c r="AU101" s="9" t="s">
        <v>1402</v>
      </c>
      <c r="AV101" s="10">
        <v>5</v>
      </c>
      <c r="AW101" s="4" t="s">
        <v>1307</v>
      </c>
    </row>
    <row r="102" spans="1:50" ht="48" x14ac:dyDescent="0.2">
      <c r="A102" s="2">
        <v>94</v>
      </c>
      <c r="B102" s="2" t="s">
        <v>1280</v>
      </c>
      <c r="C102" s="2">
        <v>10</v>
      </c>
      <c r="D102" s="2">
        <v>9</v>
      </c>
      <c r="E102" s="1" t="s">
        <v>343</v>
      </c>
      <c r="F102" s="2">
        <v>58.417999999999999</v>
      </c>
      <c r="G102" s="9" t="s">
        <v>282</v>
      </c>
      <c r="H102" s="10">
        <v>1</v>
      </c>
      <c r="I102" s="1" t="s">
        <v>354</v>
      </c>
      <c r="J102" s="2">
        <v>95.542000000000002</v>
      </c>
      <c r="K102" s="9" t="s">
        <v>1290</v>
      </c>
      <c r="L102" s="10">
        <v>5</v>
      </c>
      <c r="M102" s="30" t="s">
        <v>354</v>
      </c>
      <c r="N102" s="2">
        <v>52.127000000000002</v>
      </c>
      <c r="O102" s="9" t="s">
        <v>1309</v>
      </c>
      <c r="P102" s="10">
        <v>1</v>
      </c>
      <c r="Q102" s="30" t="s">
        <v>354</v>
      </c>
      <c r="R102" s="1">
        <v>38.603000000000002</v>
      </c>
      <c r="S102" s="31" t="s">
        <v>1317</v>
      </c>
      <c r="T102" s="10">
        <v>5</v>
      </c>
      <c r="U102" s="30" t="s">
        <v>283</v>
      </c>
      <c r="V102" s="1">
        <v>36.670999999999999</v>
      </c>
      <c r="W102" s="9" t="s">
        <v>1333</v>
      </c>
      <c r="X102" s="10">
        <v>5</v>
      </c>
      <c r="Y102" s="30" t="s">
        <v>283</v>
      </c>
      <c r="Z102" s="2">
        <v>30.812999999999999</v>
      </c>
      <c r="AA102" s="31" t="s">
        <v>1349</v>
      </c>
      <c r="AB102" s="10">
        <v>3</v>
      </c>
      <c r="AC102" s="1" t="s">
        <v>283</v>
      </c>
      <c r="AD102" s="2">
        <v>53.634</v>
      </c>
      <c r="AE102" s="35" t="s">
        <v>1364</v>
      </c>
      <c r="AF102" s="10">
        <v>1</v>
      </c>
      <c r="AG102" s="30" t="s">
        <v>283</v>
      </c>
      <c r="AH102" s="1">
        <v>57.686999999999998</v>
      </c>
      <c r="AI102" s="31" t="s">
        <v>1370</v>
      </c>
      <c r="AJ102" s="10">
        <v>5</v>
      </c>
      <c r="AK102" s="30" t="s">
        <v>283</v>
      </c>
      <c r="AL102" s="2">
        <v>84.272999999999996</v>
      </c>
      <c r="AM102" s="9" t="s">
        <v>1386</v>
      </c>
      <c r="AN102" s="10">
        <v>5</v>
      </c>
      <c r="AO102" s="1" t="s">
        <v>283</v>
      </c>
      <c r="AP102" s="2">
        <v>50.89</v>
      </c>
      <c r="AQ102" s="9" t="s">
        <v>1394</v>
      </c>
      <c r="AR102" s="10">
        <v>1</v>
      </c>
      <c r="AS102" s="1" t="s">
        <v>283</v>
      </c>
      <c r="AT102" s="2">
        <v>143.953</v>
      </c>
      <c r="AU102" s="9" t="s">
        <v>1403</v>
      </c>
      <c r="AV102" s="10">
        <v>5</v>
      </c>
      <c r="AW102" s="4" t="s">
        <v>283</v>
      </c>
    </row>
    <row r="103" spans="1:50" ht="80" x14ac:dyDescent="0.2">
      <c r="A103" s="2">
        <v>95</v>
      </c>
      <c r="B103" s="2" t="s">
        <v>1280</v>
      </c>
      <c r="C103" s="2">
        <v>11</v>
      </c>
      <c r="D103" s="2">
        <v>10</v>
      </c>
      <c r="E103" s="1" t="s">
        <v>343</v>
      </c>
      <c r="F103" s="2">
        <v>152.88800000000001</v>
      </c>
      <c r="G103" s="9" t="s">
        <v>1278</v>
      </c>
      <c r="H103" s="10">
        <v>5</v>
      </c>
      <c r="I103" s="1" t="s">
        <v>1291</v>
      </c>
      <c r="J103" s="2">
        <v>284.63200000000001</v>
      </c>
      <c r="K103" s="9" t="s">
        <v>1292</v>
      </c>
      <c r="L103" s="10">
        <v>3</v>
      </c>
      <c r="M103" s="30" t="s">
        <v>896</v>
      </c>
      <c r="N103" s="2">
        <v>86.582999999999998</v>
      </c>
      <c r="O103" s="9" t="s">
        <v>1310</v>
      </c>
      <c r="P103" s="10">
        <v>5</v>
      </c>
      <c r="Q103" s="30" t="s">
        <v>900</v>
      </c>
      <c r="R103" s="1">
        <v>71.5</v>
      </c>
      <c r="S103" s="31" t="s">
        <v>1318</v>
      </c>
      <c r="T103" s="10">
        <v>3</v>
      </c>
      <c r="U103" s="30" t="s">
        <v>293</v>
      </c>
      <c r="V103" s="1">
        <v>117.642</v>
      </c>
      <c r="W103" s="9" t="s">
        <v>1334</v>
      </c>
      <c r="X103" s="10">
        <v>5</v>
      </c>
      <c r="Y103" s="30" t="s">
        <v>900</v>
      </c>
      <c r="Z103" s="2">
        <v>80.878</v>
      </c>
      <c r="AA103" s="31" t="s">
        <v>1350</v>
      </c>
      <c r="AB103" s="10">
        <v>4</v>
      </c>
      <c r="AC103" s="1" t="s">
        <v>293</v>
      </c>
      <c r="AD103" s="2">
        <v>91.647000000000006</v>
      </c>
      <c r="AE103" s="35" t="s">
        <v>1365</v>
      </c>
      <c r="AF103" s="10">
        <v>1</v>
      </c>
      <c r="AG103" s="30" t="s">
        <v>293</v>
      </c>
      <c r="AH103" s="1">
        <v>31.591000000000001</v>
      </c>
      <c r="AI103" s="31" t="s">
        <v>1371</v>
      </c>
      <c r="AJ103" s="10">
        <v>5</v>
      </c>
      <c r="AK103" s="30" t="s">
        <v>293</v>
      </c>
      <c r="AL103" s="2">
        <v>23.510999999999999</v>
      </c>
      <c r="AM103" s="9" t="s">
        <v>1387</v>
      </c>
      <c r="AN103" s="10">
        <v>2</v>
      </c>
      <c r="AO103" s="1" t="s">
        <v>293</v>
      </c>
      <c r="AP103" s="2">
        <v>18.734000000000002</v>
      </c>
      <c r="AQ103" s="9" t="s">
        <v>1395</v>
      </c>
      <c r="AR103" s="10">
        <v>3</v>
      </c>
      <c r="AS103" s="1" t="s">
        <v>293</v>
      </c>
      <c r="AT103" s="2">
        <v>99.070999999999998</v>
      </c>
      <c r="AU103" s="9" t="s">
        <v>1404</v>
      </c>
      <c r="AV103" s="10">
        <v>5</v>
      </c>
      <c r="AW103" s="4" t="s">
        <v>293</v>
      </c>
    </row>
    <row r="104" spans="1:50" ht="64" x14ac:dyDescent="0.2">
      <c r="A104" s="2">
        <v>96</v>
      </c>
      <c r="B104" s="2" t="s">
        <v>1280</v>
      </c>
      <c r="C104" s="2">
        <v>12</v>
      </c>
      <c r="D104" s="2">
        <v>11</v>
      </c>
      <c r="E104" s="1" t="s">
        <v>343</v>
      </c>
      <c r="F104" s="2">
        <v>107.054</v>
      </c>
      <c r="G104" s="9" t="s">
        <v>490</v>
      </c>
      <c r="H104" s="10">
        <v>1</v>
      </c>
      <c r="I104" s="1" t="s">
        <v>293</v>
      </c>
      <c r="J104" s="2">
        <v>114.28700000000001</v>
      </c>
      <c r="K104" s="9" t="s">
        <v>1293</v>
      </c>
      <c r="L104" s="10">
        <v>5</v>
      </c>
      <c r="M104" s="30" t="s">
        <v>293</v>
      </c>
      <c r="N104" s="2">
        <v>49.545000000000002</v>
      </c>
      <c r="O104" s="9" t="s">
        <v>1311</v>
      </c>
      <c r="P104" s="10">
        <v>5</v>
      </c>
      <c r="Q104" s="30" t="s">
        <v>1319</v>
      </c>
      <c r="R104" s="1">
        <v>52.505000000000003</v>
      </c>
      <c r="S104" s="31" t="s">
        <v>1320</v>
      </c>
      <c r="T104" s="10">
        <v>3</v>
      </c>
      <c r="U104" s="30" t="s">
        <v>293</v>
      </c>
      <c r="V104" s="1">
        <v>126.708</v>
      </c>
      <c r="W104" s="9" t="s">
        <v>1335</v>
      </c>
      <c r="X104" s="10">
        <v>5</v>
      </c>
      <c r="Y104" s="30" t="s">
        <v>293</v>
      </c>
      <c r="Z104" s="2">
        <v>141.76900000000001</v>
      </c>
      <c r="AA104" s="31" t="s">
        <v>1351</v>
      </c>
      <c r="AB104" s="10">
        <v>5</v>
      </c>
      <c r="AC104" s="1" t="s">
        <v>293</v>
      </c>
      <c r="AD104" s="2">
        <v>43.578000000000003</v>
      </c>
      <c r="AE104" s="35" t="s">
        <v>1366</v>
      </c>
      <c r="AF104" s="10">
        <v>5</v>
      </c>
      <c r="AG104" s="30" t="s">
        <v>293</v>
      </c>
      <c r="AH104" s="1">
        <v>50.918999999999997</v>
      </c>
      <c r="AI104" s="31" t="s">
        <v>1372</v>
      </c>
      <c r="AJ104" s="10">
        <v>5</v>
      </c>
      <c r="AK104" s="30" t="s">
        <v>293</v>
      </c>
      <c r="AL104" s="2">
        <v>41.88</v>
      </c>
      <c r="AM104" s="9" t="s">
        <v>1388</v>
      </c>
      <c r="AN104" s="10">
        <v>2</v>
      </c>
      <c r="AO104" s="1" t="s">
        <v>293</v>
      </c>
      <c r="AP104" s="2">
        <v>128.88999999999999</v>
      </c>
      <c r="AQ104" s="9" t="s">
        <v>1396</v>
      </c>
      <c r="AR104" s="10">
        <v>1</v>
      </c>
      <c r="AS104" s="1" t="s">
        <v>293</v>
      </c>
      <c r="AT104" s="2">
        <v>67.765000000000001</v>
      </c>
      <c r="AU104" s="9" t="s">
        <v>1405</v>
      </c>
      <c r="AV104" s="10">
        <v>3</v>
      </c>
      <c r="AW104" s="4" t="s">
        <v>293</v>
      </c>
    </row>
    <row r="105" spans="1:50" ht="48" x14ac:dyDescent="0.2">
      <c r="A105" s="2">
        <v>97</v>
      </c>
      <c r="B105" s="2" t="s">
        <v>1280</v>
      </c>
      <c r="C105" s="2">
        <v>13</v>
      </c>
      <c r="D105" s="2">
        <v>13</v>
      </c>
      <c r="E105" s="1" t="s">
        <v>343</v>
      </c>
      <c r="F105" s="2">
        <v>51.344000000000001</v>
      </c>
      <c r="G105" s="9" t="s">
        <v>282</v>
      </c>
      <c r="H105" s="10">
        <v>1</v>
      </c>
      <c r="I105" s="1" t="s">
        <v>1150</v>
      </c>
      <c r="J105" s="2">
        <v>130.95699999999999</v>
      </c>
      <c r="K105" s="9" t="s">
        <v>1294</v>
      </c>
      <c r="L105" s="10">
        <v>4</v>
      </c>
      <c r="M105" s="30" t="s">
        <v>283</v>
      </c>
      <c r="N105" s="2">
        <v>167.81</v>
      </c>
      <c r="O105" s="9" t="s">
        <v>1312</v>
      </c>
      <c r="P105" s="10">
        <v>5</v>
      </c>
      <c r="Q105" s="30" t="s">
        <v>1321</v>
      </c>
      <c r="R105" s="1">
        <v>79.742999999999995</v>
      </c>
      <c r="S105" s="31" t="s">
        <v>1322</v>
      </c>
      <c r="T105" s="10">
        <v>3</v>
      </c>
      <c r="U105" s="30" t="s">
        <v>1336</v>
      </c>
      <c r="V105" s="1">
        <v>92.158000000000001</v>
      </c>
      <c r="W105" s="9" t="s">
        <v>1337</v>
      </c>
      <c r="X105" s="10">
        <v>5</v>
      </c>
      <c r="Y105" s="30" t="s">
        <v>293</v>
      </c>
      <c r="Z105" s="2">
        <v>300.70499999999998</v>
      </c>
      <c r="AA105" s="31" t="s">
        <v>1352</v>
      </c>
      <c r="AB105" s="10">
        <v>5</v>
      </c>
      <c r="AC105" s="1" t="s">
        <v>293</v>
      </c>
      <c r="AD105" s="2">
        <v>156.29900000000001</v>
      </c>
      <c r="AE105" s="35" t="s">
        <v>1367</v>
      </c>
      <c r="AF105" s="10">
        <v>5</v>
      </c>
      <c r="AG105" s="30" t="s">
        <v>293</v>
      </c>
      <c r="AH105" s="1">
        <v>43.139000000000003</v>
      </c>
      <c r="AI105" s="31" t="s">
        <v>1373</v>
      </c>
      <c r="AJ105" s="10">
        <v>5</v>
      </c>
      <c r="AK105" s="30" t="s">
        <v>293</v>
      </c>
      <c r="AL105" s="2">
        <v>67.831999999999994</v>
      </c>
      <c r="AM105" s="9" t="s">
        <v>1389</v>
      </c>
      <c r="AN105" s="10">
        <v>3</v>
      </c>
      <c r="AO105" s="1" t="s">
        <v>293</v>
      </c>
      <c r="AP105" s="2">
        <v>44.607999999999997</v>
      </c>
      <c r="AQ105" s="9" t="s">
        <v>1397</v>
      </c>
      <c r="AR105" s="10">
        <v>3</v>
      </c>
      <c r="AS105" s="1" t="s">
        <v>293</v>
      </c>
      <c r="AT105" s="2">
        <v>104.738</v>
      </c>
      <c r="AU105" s="9" t="s">
        <v>1406</v>
      </c>
      <c r="AV105" s="10">
        <v>5</v>
      </c>
      <c r="AW105" s="4" t="s">
        <v>293</v>
      </c>
    </row>
    <row r="106" spans="1:50" ht="32" x14ac:dyDescent="0.2">
      <c r="A106" s="2">
        <v>98</v>
      </c>
      <c r="B106" s="2" t="s">
        <v>1280</v>
      </c>
      <c r="C106" s="2">
        <v>14</v>
      </c>
      <c r="D106" s="2">
        <v>14</v>
      </c>
      <c r="E106" s="1" t="s">
        <v>343</v>
      </c>
      <c r="F106" s="2">
        <v>247.52799999999999</v>
      </c>
      <c r="G106" s="9" t="s">
        <v>1279</v>
      </c>
      <c r="H106" s="10">
        <v>1</v>
      </c>
      <c r="I106" s="1" t="s">
        <v>1295</v>
      </c>
      <c r="J106" s="2">
        <v>59.970999999999997</v>
      </c>
      <c r="K106" s="9" t="s">
        <v>1296</v>
      </c>
      <c r="L106" s="10">
        <v>4</v>
      </c>
      <c r="M106" s="30" t="s">
        <v>283</v>
      </c>
      <c r="N106" s="2">
        <v>84.676000000000002</v>
      </c>
      <c r="O106" s="9" t="s">
        <v>1175</v>
      </c>
      <c r="P106" s="10">
        <v>5</v>
      </c>
      <c r="Q106" s="30" t="s">
        <v>508</v>
      </c>
      <c r="R106" s="1">
        <v>62.475000000000001</v>
      </c>
      <c r="S106" s="31" t="s">
        <v>1323</v>
      </c>
      <c r="T106" s="10">
        <v>3</v>
      </c>
      <c r="U106" s="30" t="s">
        <v>291</v>
      </c>
      <c r="V106" s="1">
        <v>60.667000000000002</v>
      </c>
      <c r="W106" s="9" t="s">
        <v>1338</v>
      </c>
      <c r="X106" s="10">
        <v>5</v>
      </c>
      <c r="Y106" s="30" t="s">
        <v>283</v>
      </c>
      <c r="Z106" s="2">
        <v>38.685000000000002</v>
      </c>
      <c r="AA106" s="31" t="s">
        <v>1353</v>
      </c>
      <c r="AB106" s="10">
        <v>2</v>
      </c>
      <c r="AC106" s="1" t="s">
        <v>283</v>
      </c>
      <c r="AD106" s="2">
        <v>36.158000000000001</v>
      </c>
      <c r="AE106" s="35" t="s">
        <v>1366</v>
      </c>
      <c r="AF106" s="10">
        <v>5</v>
      </c>
      <c r="AG106" s="30" t="s">
        <v>283</v>
      </c>
      <c r="AH106" s="1">
        <v>54.017000000000003</v>
      </c>
      <c r="AI106" s="31" t="s">
        <v>1374</v>
      </c>
      <c r="AJ106" s="10">
        <v>5</v>
      </c>
      <c r="AK106" s="30" t="s">
        <v>283</v>
      </c>
      <c r="AL106" s="2">
        <v>52.609000000000002</v>
      </c>
      <c r="AM106" s="9" t="s">
        <v>1390</v>
      </c>
      <c r="AN106" s="10">
        <v>3</v>
      </c>
      <c r="AO106" s="1" t="s">
        <v>283</v>
      </c>
      <c r="AP106" s="2">
        <v>64.903999999999996</v>
      </c>
      <c r="AQ106" s="9" t="s">
        <v>1398</v>
      </c>
      <c r="AR106" s="10">
        <v>3</v>
      </c>
      <c r="AS106" s="1" t="s">
        <v>283</v>
      </c>
      <c r="AT106" s="2">
        <v>81.138000000000005</v>
      </c>
      <c r="AU106" s="9" t="s">
        <v>1407</v>
      </c>
      <c r="AV106" s="10">
        <v>5</v>
      </c>
      <c r="AW106" s="4" t="s">
        <v>283</v>
      </c>
    </row>
    <row r="107" spans="1:50" ht="80" x14ac:dyDescent="0.2">
      <c r="A107" s="2">
        <v>99</v>
      </c>
      <c r="B107" s="2" t="s">
        <v>1536</v>
      </c>
      <c r="C107" s="2">
        <v>6</v>
      </c>
      <c r="D107" s="2">
        <v>1</v>
      </c>
      <c r="E107" s="1" t="s">
        <v>278</v>
      </c>
      <c r="F107" s="2">
        <v>323.28100000000001</v>
      </c>
      <c r="G107" s="9" t="s">
        <v>1413</v>
      </c>
      <c r="H107" s="10">
        <v>1</v>
      </c>
      <c r="I107" s="1" t="s">
        <v>1421</v>
      </c>
      <c r="J107" s="2">
        <v>317.88</v>
      </c>
      <c r="K107" s="9" t="s">
        <v>1422</v>
      </c>
      <c r="L107" s="10">
        <v>4</v>
      </c>
      <c r="M107" s="30" t="s">
        <v>1438</v>
      </c>
      <c r="N107" s="2">
        <v>273.34300000000002</v>
      </c>
      <c r="O107" s="9" t="s">
        <v>1439</v>
      </c>
      <c r="P107" s="10">
        <v>5</v>
      </c>
      <c r="Q107" s="30" t="s">
        <v>1448</v>
      </c>
      <c r="R107" s="1">
        <v>193.64099999999999</v>
      </c>
      <c r="S107" s="31" t="s">
        <v>1449</v>
      </c>
      <c r="T107" s="10">
        <v>5</v>
      </c>
      <c r="U107" s="30" t="s">
        <v>1464</v>
      </c>
      <c r="V107" s="1">
        <v>275.02499999999998</v>
      </c>
      <c r="W107" s="9" t="s">
        <v>1465</v>
      </c>
      <c r="X107" s="10">
        <v>5</v>
      </c>
      <c r="Y107" s="30" t="s">
        <v>1478</v>
      </c>
      <c r="Z107" s="2">
        <v>140.286</v>
      </c>
      <c r="AA107" s="31" t="s">
        <v>1479</v>
      </c>
      <c r="AB107" s="10">
        <v>2</v>
      </c>
      <c r="AC107" s="1" t="s">
        <v>1438</v>
      </c>
      <c r="AD107" s="2">
        <v>370.399</v>
      </c>
      <c r="AE107" s="35" t="s">
        <v>1493</v>
      </c>
      <c r="AF107" s="10">
        <v>5</v>
      </c>
      <c r="AG107" s="30" t="s">
        <v>1501</v>
      </c>
      <c r="AH107" s="1">
        <v>61.981999999999999</v>
      </c>
      <c r="AI107" s="31" t="s">
        <v>357</v>
      </c>
      <c r="AJ107" s="10">
        <v>5</v>
      </c>
      <c r="AK107" s="30" t="s">
        <v>1478</v>
      </c>
      <c r="AL107" s="2">
        <v>161.678</v>
      </c>
      <c r="AM107" s="9" t="s">
        <v>1513</v>
      </c>
      <c r="AN107" s="10">
        <v>5</v>
      </c>
      <c r="AO107" s="1" t="s">
        <v>1519</v>
      </c>
      <c r="AP107" s="2">
        <v>211.93799999999999</v>
      </c>
      <c r="AQ107" s="9" t="s">
        <v>1520</v>
      </c>
      <c r="AR107" s="10">
        <v>5</v>
      </c>
      <c r="AS107" s="1" t="s">
        <v>1527</v>
      </c>
      <c r="AT107" s="2">
        <v>213.37299999999999</v>
      </c>
      <c r="AU107" s="9" t="s">
        <v>1528</v>
      </c>
      <c r="AV107" s="10">
        <v>5</v>
      </c>
      <c r="AW107" s="30" t="s">
        <v>1438</v>
      </c>
    </row>
    <row r="108" spans="1:50" ht="64" x14ac:dyDescent="0.2">
      <c r="A108" s="2">
        <v>100</v>
      </c>
      <c r="B108" s="2" t="s">
        <v>1536</v>
      </c>
      <c r="C108" s="2">
        <v>7</v>
      </c>
      <c r="D108" s="2">
        <v>4</v>
      </c>
      <c r="E108" s="1" t="s">
        <v>278</v>
      </c>
      <c r="F108" s="2">
        <v>99.438999999999993</v>
      </c>
      <c r="G108" s="9" t="s">
        <v>974</v>
      </c>
      <c r="H108" s="10">
        <v>1</v>
      </c>
      <c r="I108" s="1" t="s">
        <v>1423</v>
      </c>
      <c r="J108" s="2">
        <v>64.031999999999996</v>
      </c>
      <c r="K108" s="9" t="s">
        <v>1424</v>
      </c>
      <c r="L108" s="10">
        <v>2</v>
      </c>
      <c r="M108" s="30" t="s">
        <v>1423</v>
      </c>
      <c r="N108" s="2">
        <v>42.466999999999999</v>
      </c>
      <c r="O108" s="9" t="s">
        <v>1440</v>
      </c>
      <c r="P108" s="10">
        <v>1</v>
      </c>
      <c r="Q108" s="30" t="s">
        <v>1423</v>
      </c>
      <c r="R108" s="1">
        <v>110.157</v>
      </c>
      <c r="S108" s="31" t="s">
        <v>1450</v>
      </c>
      <c r="T108" s="10">
        <v>5</v>
      </c>
      <c r="U108" s="30" t="s">
        <v>1423</v>
      </c>
      <c r="V108" s="1">
        <v>38.756</v>
      </c>
      <c r="W108" s="9" t="s">
        <v>1466</v>
      </c>
      <c r="X108" s="10">
        <v>5</v>
      </c>
      <c r="Y108" s="30" t="s">
        <v>1423</v>
      </c>
      <c r="Z108" s="2">
        <v>97.364999999999995</v>
      </c>
      <c r="AA108" s="31" t="s">
        <v>1480</v>
      </c>
      <c r="AB108" s="10">
        <v>5</v>
      </c>
      <c r="AC108" s="1" t="s">
        <v>1423</v>
      </c>
      <c r="AD108" s="2">
        <v>102.13</v>
      </c>
      <c r="AE108" s="35" t="s">
        <v>1494</v>
      </c>
      <c r="AF108" s="10">
        <v>5</v>
      </c>
      <c r="AG108" s="30" t="s">
        <v>1423</v>
      </c>
      <c r="AH108" s="1">
        <v>84.448999999999998</v>
      </c>
      <c r="AI108" s="31" t="s">
        <v>1502</v>
      </c>
      <c r="AJ108" s="10">
        <v>5</v>
      </c>
      <c r="AK108" s="30" t="s">
        <v>1423</v>
      </c>
      <c r="AL108" s="2">
        <v>104.794</v>
      </c>
      <c r="AM108" s="9" t="s">
        <v>1514</v>
      </c>
      <c r="AN108" s="10">
        <v>4</v>
      </c>
      <c r="AO108" s="1" t="s">
        <v>1423</v>
      </c>
      <c r="AP108" s="2">
        <v>85.953000000000003</v>
      </c>
      <c r="AQ108" s="9" t="s">
        <v>1521</v>
      </c>
      <c r="AR108" s="10">
        <v>5</v>
      </c>
      <c r="AS108" s="1" t="s">
        <v>1423</v>
      </c>
      <c r="AT108" s="2">
        <v>104.813</v>
      </c>
      <c r="AU108" s="9" t="s">
        <v>1529</v>
      </c>
      <c r="AV108" s="10">
        <v>1</v>
      </c>
      <c r="AW108" s="30" t="s">
        <v>1423</v>
      </c>
    </row>
    <row r="109" spans="1:50" ht="64" x14ac:dyDescent="0.2">
      <c r="A109" s="2">
        <v>101</v>
      </c>
      <c r="B109" s="2" t="s">
        <v>1536</v>
      </c>
      <c r="C109" s="2">
        <v>8</v>
      </c>
      <c r="D109" s="2">
        <v>2</v>
      </c>
      <c r="E109" s="1" t="s">
        <v>844</v>
      </c>
      <c r="F109" s="2">
        <v>260.14499999999998</v>
      </c>
      <c r="G109" s="9" t="s">
        <v>1414</v>
      </c>
      <c r="H109" s="10">
        <v>1</v>
      </c>
      <c r="I109" s="1" t="s">
        <v>1425</v>
      </c>
      <c r="J109" s="2">
        <v>248.19499999999999</v>
      </c>
      <c r="K109" s="9" t="s">
        <v>1426</v>
      </c>
      <c r="L109" s="10">
        <v>2</v>
      </c>
      <c r="M109" s="30" t="s">
        <v>302</v>
      </c>
      <c r="N109" s="2">
        <v>202.04599999999999</v>
      </c>
      <c r="O109" s="9" t="s">
        <v>1441</v>
      </c>
      <c r="P109" s="10">
        <v>5</v>
      </c>
      <c r="Q109" s="30" t="s">
        <v>508</v>
      </c>
      <c r="R109" s="1">
        <v>292.66000000000003</v>
      </c>
      <c r="S109" s="31" t="s">
        <v>1451</v>
      </c>
      <c r="T109" s="10">
        <v>3</v>
      </c>
      <c r="U109" s="30" t="s">
        <v>302</v>
      </c>
      <c r="V109" s="1">
        <v>224.54499999999999</v>
      </c>
      <c r="W109" s="9" t="s">
        <v>1467</v>
      </c>
      <c r="X109" s="10">
        <v>5</v>
      </c>
      <c r="Y109" s="30" t="s">
        <v>1481</v>
      </c>
      <c r="Z109" s="2">
        <v>412.37599999999998</v>
      </c>
      <c r="AA109" s="31" t="s">
        <v>1482</v>
      </c>
      <c r="AB109" s="10">
        <v>3</v>
      </c>
      <c r="AC109" s="1" t="s">
        <v>1495</v>
      </c>
      <c r="AD109" s="2">
        <v>120.075</v>
      </c>
      <c r="AE109" s="35" t="s">
        <v>1496</v>
      </c>
      <c r="AF109" s="10">
        <v>1</v>
      </c>
      <c r="AG109" s="30" t="s">
        <v>508</v>
      </c>
      <c r="AH109" s="1">
        <v>206.79499999999999</v>
      </c>
      <c r="AI109" s="31" t="s">
        <v>1503</v>
      </c>
      <c r="AJ109" s="10">
        <v>5</v>
      </c>
      <c r="AK109" s="30" t="s">
        <v>1495</v>
      </c>
      <c r="AL109" s="2">
        <v>218.26</v>
      </c>
      <c r="AM109" s="9" t="s">
        <v>1515</v>
      </c>
      <c r="AN109" s="10">
        <v>5</v>
      </c>
      <c r="AO109" s="1" t="s">
        <v>1495</v>
      </c>
      <c r="AP109" s="2">
        <v>82.837999999999994</v>
      </c>
      <c r="AQ109" s="9" t="s">
        <v>1522</v>
      </c>
      <c r="AR109" s="10">
        <v>5</v>
      </c>
      <c r="AS109" s="1" t="s">
        <v>1495</v>
      </c>
      <c r="AT109" s="2">
        <v>84.238</v>
      </c>
      <c r="AU109" s="9" t="s">
        <v>1530</v>
      </c>
      <c r="AV109" s="10">
        <v>1</v>
      </c>
      <c r="AW109" s="30" t="s">
        <v>508</v>
      </c>
    </row>
    <row r="110" spans="1:50" ht="80" x14ac:dyDescent="0.2">
      <c r="A110" s="2">
        <v>102</v>
      </c>
      <c r="B110" s="2" t="s">
        <v>1536</v>
      </c>
      <c r="C110" s="2">
        <v>9</v>
      </c>
      <c r="D110" s="2">
        <v>5</v>
      </c>
      <c r="E110" s="1" t="s">
        <v>844</v>
      </c>
      <c r="F110" s="2">
        <v>45.061999999999998</v>
      </c>
      <c r="G110" s="9" t="s">
        <v>1415</v>
      </c>
      <c r="H110" s="10">
        <v>5</v>
      </c>
      <c r="I110" s="1" t="s">
        <v>950</v>
      </c>
      <c r="J110" s="2">
        <v>132.32300000000001</v>
      </c>
      <c r="K110" s="9" t="s">
        <v>1427</v>
      </c>
      <c r="L110" s="10">
        <v>2</v>
      </c>
      <c r="M110" s="30" t="s">
        <v>1442</v>
      </c>
      <c r="N110" s="2">
        <v>101.599</v>
      </c>
      <c r="O110" s="9" t="s">
        <v>1443</v>
      </c>
      <c r="P110" s="10">
        <v>5</v>
      </c>
      <c r="Q110" s="30" t="s">
        <v>1452</v>
      </c>
      <c r="R110" s="1">
        <v>95.35</v>
      </c>
      <c r="S110" s="31" t="s">
        <v>1453</v>
      </c>
      <c r="T110" s="10">
        <v>3</v>
      </c>
      <c r="U110" s="30" t="s">
        <v>1468</v>
      </c>
      <c r="V110" s="1">
        <v>119.012</v>
      </c>
      <c r="W110" s="9" t="s">
        <v>1469</v>
      </c>
      <c r="X110" s="10">
        <v>4</v>
      </c>
      <c r="Y110" s="30" t="s">
        <v>1483</v>
      </c>
      <c r="Z110" s="2">
        <v>51.704000000000001</v>
      </c>
      <c r="AA110" s="31" t="s">
        <v>1484</v>
      </c>
      <c r="AB110" s="10">
        <v>2</v>
      </c>
      <c r="AC110" s="1" t="s">
        <v>1497</v>
      </c>
      <c r="AD110" s="2">
        <v>203.762</v>
      </c>
      <c r="AE110" s="35" t="s">
        <v>1498</v>
      </c>
      <c r="AF110" s="10">
        <v>1</v>
      </c>
      <c r="AG110" s="30" t="s">
        <v>291</v>
      </c>
      <c r="AH110" s="1">
        <v>120.617</v>
      </c>
      <c r="AI110" s="31" t="s">
        <v>1504</v>
      </c>
      <c r="AJ110" s="10">
        <v>5</v>
      </c>
      <c r="AK110" s="30" t="s">
        <v>508</v>
      </c>
      <c r="AL110" s="2">
        <v>148.52099999999999</v>
      </c>
      <c r="AM110" s="9" t="s">
        <v>1516</v>
      </c>
      <c r="AN110" s="10">
        <v>3</v>
      </c>
      <c r="AO110" s="1" t="s">
        <v>1523</v>
      </c>
      <c r="AP110" s="2">
        <v>177.87299999999999</v>
      </c>
      <c r="AQ110" s="9" t="s">
        <v>1524</v>
      </c>
      <c r="AR110" s="10">
        <v>5</v>
      </c>
      <c r="AS110" s="1" t="s">
        <v>1531</v>
      </c>
      <c r="AT110" s="2">
        <v>151.69</v>
      </c>
      <c r="AU110" s="9" t="s">
        <v>1532</v>
      </c>
      <c r="AV110" s="10">
        <v>1</v>
      </c>
      <c r="AW110" s="30" t="s">
        <v>291</v>
      </c>
    </row>
    <row r="111" spans="1:50" ht="48" x14ac:dyDescent="0.2">
      <c r="A111" s="2">
        <v>103</v>
      </c>
      <c r="B111" s="2" t="s">
        <v>1536</v>
      </c>
      <c r="C111" s="2">
        <v>10</v>
      </c>
      <c r="D111" s="2">
        <v>6</v>
      </c>
      <c r="E111" s="1" t="s">
        <v>385</v>
      </c>
      <c r="F111" s="2">
        <v>59.825000000000003</v>
      </c>
      <c r="G111" s="9" t="s">
        <v>490</v>
      </c>
      <c r="H111" s="10">
        <v>1</v>
      </c>
      <c r="I111" s="1" t="s">
        <v>1428</v>
      </c>
      <c r="J111" s="2">
        <v>109.88</v>
      </c>
      <c r="K111" s="9" t="s">
        <v>1429</v>
      </c>
      <c r="L111" s="10">
        <v>1</v>
      </c>
      <c r="M111" s="30" t="s">
        <v>1428</v>
      </c>
      <c r="N111" s="2">
        <v>13.670999999999999</v>
      </c>
      <c r="O111" s="9" t="s">
        <v>1444</v>
      </c>
      <c r="P111" s="10">
        <v>5</v>
      </c>
      <c r="Q111" s="30" t="s">
        <v>1428</v>
      </c>
      <c r="R111" s="1">
        <v>22.401</v>
      </c>
      <c r="S111" s="31" t="s">
        <v>1454</v>
      </c>
      <c r="T111" s="10">
        <v>3</v>
      </c>
      <c r="U111" s="30" t="s">
        <v>302</v>
      </c>
      <c r="V111" s="1">
        <v>68.888999999999996</v>
      </c>
      <c r="W111" s="9" t="s">
        <v>1470</v>
      </c>
      <c r="X111" s="10">
        <v>5</v>
      </c>
      <c r="Y111" s="30" t="s">
        <v>1428</v>
      </c>
      <c r="Z111" s="2">
        <v>47.33</v>
      </c>
      <c r="AA111" s="31" t="s">
        <v>1485</v>
      </c>
      <c r="AB111" s="10">
        <v>2</v>
      </c>
      <c r="AC111" s="1" t="s">
        <v>302</v>
      </c>
      <c r="AD111" s="2">
        <v>18.135999999999999</v>
      </c>
      <c r="AE111" s="35" t="s">
        <v>1499</v>
      </c>
      <c r="AF111" s="10">
        <v>1</v>
      </c>
      <c r="AG111" s="30" t="s">
        <v>1428</v>
      </c>
      <c r="AH111" s="1">
        <v>36.097999999999999</v>
      </c>
      <c r="AI111" s="31" t="s">
        <v>1505</v>
      </c>
      <c r="AJ111" s="10">
        <v>1</v>
      </c>
      <c r="AK111" s="30" t="s">
        <v>1428</v>
      </c>
      <c r="AL111" s="2">
        <v>63.42</v>
      </c>
      <c r="AM111" s="9" t="s">
        <v>1517</v>
      </c>
      <c r="AN111" s="10">
        <v>5</v>
      </c>
      <c r="AO111" s="1" t="s">
        <v>302</v>
      </c>
      <c r="AP111" s="2">
        <v>164.816</v>
      </c>
      <c r="AQ111" s="9" t="s">
        <v>1525</v>
      </c>
      <c r="AR111" s="10">
        <v>2</v>
      </c>
      <c r="AS111" s="1" t="s">
        <v>1428</v>
      </c>
      <c r="AT111" s="2">
        <v>74.933999999999997</v>
      </c>
      <c r="AU111" s="9" t="s">
        <v>1533</v>
      </c>
      <c r="AV111" s="10">
        <v>4</v>
      </c>
      <c r="AW111" s="30" t="s">
        <v>1428</v>
      </c>
    </row>
    <row r="112" spans="1:50" ht="112" x14ac:dyDescent="0.2">
      <c r="A112" s="2">
        <v>104</v>
      </c>
      <c r="B112" s="2" t="s">
        <v>1536</v>
      </c>
      <c r="C112" s="2">
        <v>11</v>
      </c>
      <c r="D112" s="2">
        <v>11</v>
      </c>
      <c r="E112" s="1" t="s">
        <v>385</v>
      </c>
      <c r="F112" s="2">
        <v>142.65600000000001</v>
      </c>
      <c r="G112" s="9" t="s">
        <v>1416</v>
      </c>
      <c r="H112" s="10">
        <v>5</v>
      </c>
      <c r="I112" s="1" t="s">
        <v>1430</v>
      </c>
      <c r="J112" s="2">
        <v>169.36500000000001</v>
      </c>
      <c r="K112" s="9" t="s">
        <v>1431</v>
      </c>
      <c r="L112" s="10">
        <v>5</v>
      </c>
      <c r="M112" s="30" t="s">
        <v>302</v>
      </c>
      <c r="N112" s="2">
        <v>181.65600000000001</v>
      </c>
      <c r="O112" s="9" t="s">
        <v>1445</v>
      </c>
      <c r="P112" s="10">
        <v>5</v>
      </c>
      <c r="Q112" s="30" t="s">
        <v>1455</v>
      </c>
      <c r="R112" s="1">
        <v>111.673</v>
      </c>
      <c r="S112" s="31" t="s">
        <v>1456</v>
      </c>
      <c r="T112" s="10">
        <v>3</v>
      </c>
      <c r="U112" s="30" t="s">
        <v>302</v>
      </c>
      <c r="V112" s="1">
        <v>144.04300000000001</v>
      </c>
      <c r="W112" s="9" t="s">
        <v>1471</v>
      </c>
      <c r="X112" s="10">
        <v>5</v>
      </c>
      <c r="Y112" s="30" t="s">
        <v>1430</v>
      </c>
      <c r="Z112" s="2">
        <v>206.333</v>
      </c>
      <c r="AA112" s="31" t="s">
        <v>1486</v>
      </c>
      <c r="AB112" s="10">
        <v>4</v>
      </c>
      <c r="AC112" s="1" t="s">
        <v>302</v>
      </c>
      <c r="AD112" s="2">
        <v>144.923</v>
      </c>
      <c r="AE112" s="35" t="s">
        <v>1500</v>
      </c>
      <c r="AF112" s="10">
        <v>5</v>
      </c>
      <c r="AG112" s="30" t="s">
        <v>302</v>
      </c>
      <c r="AH112" s="1">
        <v>102.434</v>
      </c>
      <c r="AI112" s="31" t="s">
        <v>1506</v>
      </c>
      <c r="AJ112" s="10">
        <v>5</v>
      </c>
      <c r="AK112" s="30" t="s">
        <v>302</v>
      </c>
      <c r="AL112" s="2">
        <v>97.414000000000001</v>
      </c>
      <c r="AM112" s="9" t="s">
        <v>1518</v>
      </c>
      <c r="AN112" s="10">
        <v>3</v>
      </c>
      <c r="AO112" s="1" t="s">
        <v>302</v>
      </c>
      <c r="AP112" s="2">
        <v>71.02</v>
      </c>
      <c r="AQ112" s="9" t="s">
        <v>1526</v>
      </c>
      <c r="AR112" s="10">
        <v>5</v>
      </c>
      <c r="AS112" s="1" t="s">
        <v>302</v>
      </c>
      <c r="AT112" s="2">
        <v>179.09100000000001</v>
      </c>
      <c r="AU112" s="9" t="s">
        <v>1534</v>
      </c>
      <c r="AV112" s="10">
        <v>5</v>
      </c>
      <c r="AW112" s="30" t="s">
        <v>291</v>
      </c>
    </row>
    <row r="113" spans="1:49" ht="112" x14ac:dyDescent="0.2">
      <c r="A113" s="2">
        <v>105</v>
      </c>
      <c r="B113" s="2" t="s">
        <v>1624</v>
      </c>
      <c r="C113" s="2">
        <v>3</v>
      </c>
      <c r="D113" s="2">
        <v>2</v>
      </c>
      <c r="E113" s="1" t="s">
        <v>278</v>
      </c>
      <c r="F113" s="2">
        <v>203.77</v>
      </c>
      <c r="G113" s="9" t="s">
        <v>1539</v>
      </c>
      <c r="H113" s="10">
        <v>1</v>
      </c>
      <c r="I113" s="1" t="s">
        <v>283</v>
      </c>
      <c r="J113" s="2">
        <v>217.82599999999999</v>
      </c>
      <c r="K113" s="9" t="s">
        <v>1543</v>
      </c>
      <c r="L113" s="10">
        <v>5</v>
      </c>
      <c r="M113" s="30" t="s">
        <v>283</v>
      </c>
      <c r="N113" s="2">
        <v>284.93099999999998</v>
      </c>
      <c r="O113" s="9" t="s">
        <v>1551</v>
      </c>
      <c r="P113" s="10">
        <v>5</v>
      </c>
      <c r="Q113" s="30" t="s">
        <v>1557</v>
      </c>
      <c r="R113" s="1">
        <v>227.75200000000001</v>
      </c>
      <c r="S113" s="31" t="s">
        <v>1558</v>
      </c>
      <c r="T113" s="10">
        <v>3</v>
      </c>
      <c r="U113" s="30" t="s">
        <v>1566</v>
      </c>
      <c r="V113" s="1">
        <v>128.65700000000001</v>
      </c>
      <c r="W113" s="9" t="s">
        <v>1567</v>
      </c>
      <c r="X113" s="10">
        <v>5</v>
      </c>
      <c r="Y113" s="30" t="s">
        <v>283</v>
      </c>
      <c r="Z113" s="2">
        <v>301.68200000000002</v>
      </c>
      <c r="AA113" s="31" t="s">
        <v>1577</v>
      </c>
      <c r="AB113" s="10">
        <v>5</v>
      </c>
      <c r="AC113" s="1" t="s">
        <v>283</v>
      </c>
      <c r="AD113" s="2">
        <v>414.05399999999997</v>
      </c>
      <c r="AE113" s="41" t="s">
        <v>1588</v>
      </c>
      <c r="AF113" s="10">
        <v>5</v>
      </c>
      <c r="AG113" s="30" t="s">
        <v>1594</v>
      </c>
      <c r="AH113" s="1">
        <v>138.56100000000001</v>
      </c>
      <c r="AI113" s="31" t="s">
        <v>1595</v>
      </c>
      <c r="AJ113" s="10">
        <v>5</v>
      </c>
      <c r="AK113" s="30" t="s">
        <v>283</v>
      </c>
      <c r="AL113" s="2">
        <v>194.339</v>
      </c>
      <c r="AM113" s="9" t="s">
        <v>1607</v>
      </c>
      <c r="AN113" s="10">
        <v>5</v>
      </c>
      <c r="AO113" s="1" t="s">
        <v>283</v>
      </c>
      <c r="AP113" s="2">
        <v>226.20500000000001</v>
      </c>
      <c r="AQ113" s="35" t="s">
        <v>1610</v>
      </c>
      <c r="AR113" s="10">
        <v>3</v>
      </c>
      <c r="AS113" s="1" t="s">
        <v>1616</v>
      </c>
      <c r="AT113" s="2">
        <v>204.685</v>
      </c>
      <c r="AU113" s="9" t="s">
        <v>1617</v>
      </c>
      <c r="AV113" s="10">
        <v>4</v>
      </c>
      <c r="AW113" s="30" t="s">
        <v>283</v>
      </c>
    </row>
    <row r="114" spans="1:49" ht="96" x14ac:dyDescent="0.2">
      <c r="A114" s="2">
        <v>106</v>
      </c>
      <c r="B114" s="2" t="s">
        <v>1624</v>
      </c>
      <c r="C114" s="2">
        <v>4</v>
      </c>
      <c r="D114" s="2">
        <v>3</v>
      </c>
      <c r="E114" s="1" t="s">
        <v>385</v>
      </c>
      <c r="F114" s="2">
        <v>122.95399999999999</v>
      </c>
      <c r="G114" s="9" t="s">
        <v>1540</v>
      </c>
      <c r="H114" s="10">
        <v>1</v>
      </c>
      <c r="I114" s="1" t="s">
        <v>1544</v>
      </c>
      <c r="J114" s="2">
        <v>147.66999999999999</v>
      </c>
      <c r="K114" s="9" t="s">
        <v>1545</v>
      </c>
      <c r="L114" s="10">
        <v>3</v>
      </c>
      <c r="M114" s="30" t="s">
        <v>1552</v>
      </c>
      <c r="N114" s="2">
        <v>132.51900000000001</v>
      </c>
      <c r="O114" s="9" t="s">
        <v>1553</v>
      </c>
      <c r="P114" s="10">
        <v>5</v>
      </c>
      <c r="Q114" s="30" t="s">
        <v>1559</v>
      </c>
      <c r="R114" s="1">
        <v>145.30000000000001</v>
      </c>
      <c r="S114" s="31" t="s">
        <v>1560</v>
      </c>
      <c r="T114" s="10">
        <v>3</v>
      </c>
      <c r="U114" s="30" t="s">
        <v>1568</v>
      </c>
      <c r="V114" s="1">
        <v>145.73599999999999</v>
      </c>
      <c r="W114" s="9" t="s">
        <v>1569</v>
      </c>
      <c r="X114" s="10">
        <v>5</v>
      </c>
      <c r="Y114" s="30" t="s">
        <v>1578</v>
      </c>
      <c r="Z114" s="2">
        <v>351.49099999999999</v>
      </c>
      <c r="AA114" s="31" t="s">
        <v>1579</v>
      </c>
      <c r="AB114" s="10">
        <v>5</v>
      </c>
      <c r="AC114" s="1" t="s">
        <v>1589</v>
      </c>
      <c r="AD114" s="2">
        <v>167.43799999999999</v>
      </c>
      <c r="AE114" s="41" t="s">
        <v>1590</v>
      </c>
      <c r="AF114" s="10">
        <v>5</v>
      </c>
      <c r="AG114" s="30" t="s">
        <v>1559</v>
      </c>
      <c r="AH114" s="1">
        <v>192.63900000000001</v>
      </c>
      <c r="AI114" s="31" t="s">
        <v>1596</v>
      </c>
      <c r="AJ114" s="10">
        <v>5</v>
      </c>
      <c r="AK114" s="30" t="s">
        <v>1606</v>
      </c>
      <c r="AL114" s="2">
        <v>190.11799999999999</v>
      </c>
      <c r="AM114" s="9" t="s">
        <v>1605</v>
      </c>
      <c r="AN114" s="10">
        <v>4</v>
      </c>
      <c r="AO114" s="1" t="s">
        <v>1611</v>
      </c>
      <c r="AP114" s="2">
        <v>115.527</v>
      </c>
      <c r="AQ114" s="35" t="s">
        <v>1612</v>
      </c>
      <c r="AR114" s="10">
        <v>4</v>
      </c>
      <c r="AS114" s="1" t="s">
        <v>1557</v>
      </c>
      <c r="AT114" s="2">
        <v>150.12799999999999</v>
      </c>
      <c r="AU114" s="9" t="s">
        <v>1618</v>
      </c>
      <c r="AV114" s="10">
        <v>5</v>
      </c>
      <c r="AW114" s="30" t="s">
        <v>1623</v>
      </c>
    </row>
    <row r="115" spans="1:49" ht="64" x14ac:dyDescent="0.2">
      <c r="A115" s="2">
        <v>107</v>
      </c>
      <c r="B115" s="2" t="s">
        <v>1624</v>
      </c>
      <c r="C115" s="2">
        <v>5</v>
      </c>
      <c r="D115" s="2">
        <v>4</v>
      </c>
      <c r="E115" s="1" t="s">
        <v>385</v>
      </c>
      <c r="F115" s="2">
        <v>439.48200000000003</v>
      </c>
      <c r="G115" s="9" t="s">
        <v>490</v>
      </c>
      <c r="H115" s="10">
        <v>1</v>
      </c>
      <c r="I115" s="1" t="s">
        <v>524</v>
      </c>
      <c r="J115" s="2">
        <v>168.81399999999999</v>
      </c>
      <c r="K115" s="9" t="s">
        <v>1546</v>
      </c>
      <c r="L115" s="10">
        <v>1</v>
      </c>
      <c r="M115" s="30" t="s">
        <v>524</v>
      </c>
      <c r="N115" s="2">
        <v>111.26600000000001</v>
      </c>
      <c r="O115" s="9" t="s">
        <v>1554</v>
      </c>
      <c r="P115" s="10">
        <v>5</v>
      </c>
      <c r="Q115" s="30" t="s">
        <v>524</v>
      </c>
      <c r="R115" s="1">
        <v>117.23099999999999</v>
      </c>
      <c r="S115" s="31" t="s">
        <v>282</v>
      </c>
      <c r="T115" s="10">
        <v>3</v>
      </c>
      <c r="U115" s="30" t="s">
        <v>524</v>
      </c>
      <c r="V115" s="1">
        <v>78.804000000000002</v>
      </c>
      <c r="W115" s="9" t="s">
        <v>1570</v>
      </c>
      <c r="X115" s="10">
        <v>5</v>
      </c>
      <c r="Y115" s="30" t="s">
        <v>1580</v>
      </c>
      <c r="Z115" s="2">
        <v>68.894999999999996</v>
      </c>
      <c r="AA115" s="31" t="s">
        <v>1581</v>
      </c>
      <c r="AB115" s="10">
        <v>4</v>
      </c>
      <c r="AC115" s="1" t="s">
        <v>524</v>
      </c>
      <c r="AD115" s="2">
        <v>102.883</v>
      </c>
      <c r="AE115" s="41" t="s">
        <v>1591</v>
      </c>
      <c r="AF115" s="10">
        <v>5</v>
      </c>
      <c r="AG115" s="30" t="s">
        <v>1580</v>
      </c>
      <c r="AH115" s="1">
        <v>55.527999999999999</v>
      </c>
      <c r="AI115" s="31" t="s">
        <v>1597</v>
      </c>
      <c r="AJ115" s="10">
        <v>5</v>
      </c>
      <c r="AK115" s="30" t="s">
        <v>524</v>
      </c>
      <c r="AL115" s="2">
        <v>79.040999999999997</v>
      </c>
      <c r="AM115" s="9" t="s">
        <v>1604</v>
      </c>
      <c r="AN115" s="10">
        <v>5</v>
      </c>
      <c r="AO115" s="1" t="s">
        <v>524</v>
      </c>
      <c r="AP115" s="2">
        <v>109.78</v>
      </c>
      <c r="AQ115" s="35" t="s">
        <v>1613</v>
      </c>
      <c r="AR115" s="10">
        <v>4</v>
      </c>
      <c r="AS115" s="1" t="s">
        <v>524</v>
      </c>
      <c r="AT115" s="2">
        <v>129.47900000000001</v>
      </c>
      <c r="AU115" s="9" t="s">
        <v>1619</v>
      </c>
      <c r="AV115" s="10">
        <v>2</v>
      </c>
      <c r="AW115" s="30" t="s">
        <v>524</v>
      </c>
    </row>
    <row r="116" spans="1:49" ht="96" x14ac:dyDescent="0.2">
      <c r="A116" s="2">
        <v>108</v>
      </c>
      <c r="B116" s="2" t="s">
        <v>1624</v>
      </c>
      <c r="C116" s="2">
        <v>6</v>
      </c>
      <c r="D116" s="2">
        <v>5</v>
      </c>
      <c r="E116" s="1" t="s">
        <v>385</v>
      </c>
      <c r="F116" s="2">
        <v>167.44499999999999</v>
      </c>
      <c r="G116" s="9" t="s">
        <v>1002</v>
      </c>
      <c r="H116" s="10">
        <v>1</v>
      </c>
      <c r="I116" s="1" t="s">
        <v>846</v>
      </c>
      <c r="J116" s="2">
        <v>199.36500000000001</v>
      </c>
      <c r="K116" s="9" t="s">
        <v>1547</v>
      </c>
      <c r="L116" s="10">
        <v>5</v>
      </c>
      <c r="M116" s="30" t="s">
        <v>1040</v>
      </c>
      <c r="N116" s="2">
        <v>184.142</v>
      </c>
      <c r="O116" s="9" t="s">
        <v>1555</v>
      </c>
      <c r="P116" s="10">
        <v>5</v>
      </c>
      <c r="Q116" s="30" t="s">
        <v>1561</v>
      </c>
      <c r="R116" s="1">
        <v>121.381</v>
      </c>
      <c r="S116" s="31" t="s">
        <v>1002</v>
      </c>
      <c r="T116" s="10">
        <v>3</v>
      </c>
      <c r="U116" s="30" t="s">
        <v>1571</v>
      </c>
      <c r="V116" s="1">
        <v>168.262</v>
      </c>
      <c r="W116" s="9" t="s">
        <v>1572</v>
      </c>
      <c r="X116" s="10">
        <v>5</v>
      </c>
      <c r="Y116" s="30" t="s">
        <v>1582</v>
      </c>
      <c r="Z116" s="2">
        <v>384.03699999999998</v>
      </c>
      <c r="AA116" s="31" t="s">
        <v>1583</v>
      </c>
      <c r="AB116" s="10">
        <v>5</v>
      </c>
      <c r="AC116" s="1" t="s">
        <v>744</v>
      </c>
      <c r="AD116" s="2">
        <v>130.09800000000001</v>
      </c>
      <c r="AE116" s="41" t="s">
        <v>1592</v>
      </c>
      <c r="AF116" s="10">
        <v>5</v>
      </c>
      <c r="AG116" s="30" t="s">
        <v>1598</v>
      </c>
      <c r="AH116" s="1">
        <v>151.11799999999999</v>
      </c>
      <c r="AI116" s="31" t="s">
        <v>1599</v>
      </c>
      <c r="AJ116" s="10">
        <v>5</v>
      </c>
      <c r="AK116" s="30" t="s">
        <v>1603</v>
      </c>
      <c r="AL116" s="2">
        <v>139.39099999999999</v>
      </c>
      <c r="AM116" s="9" t="s">
        <v>1602</v>
      </c>
      <c r="AN116" s="10">
        <v>5</v>
      </c>
      <c r="AO116" s="1" t="s">
        <v>846</v>
      </c>
      <c r="AP116" s="2">
        <v>140.529</v>
      </c>
      <c r="AQ116" s="35" t="s">
        <v>1614</v>
      </c>
      <c r="AR116" s="10">
        <v>5</v>
      </c>
      <c r="AS116" s="1" t="s">
        <v>1620</v>
      </c>
      <c r="AT116" s="2">
        <v>189.494</v>
      </c>
      <c r="AU116" s="9" t="s">
        <v>1621</v>
      </c>
      <c r="AV116" s="10">
        <v>5</v>
      </c>
      <c r="AW116" s="30" t="s">
        <v>291</v>
      </c>
    </row>
    <row r="117" spans="1:49" ht="64" x14ac:dyDescent="0.2">
      <c r="A117" s="2">
        <v>109</v>
      </c>
      <c r="B117" s="2" t="s">
        <v>1624</v>
      </c>
      <c r="C117" s="2">
        <v>7</v>
      </c>
      <c r="D117" s="2">
        <v>7</v>
      </c>
      <c r="E117" s="1" t="s">
        <v>385</v>
      </c>
      <c r="F117" s="2">
        <v>261.84300000000002</v>
      </c>
      <c r="G117" s="9" t="s">
        <v>1541</v>
      </c>
      <c r="H117" s="10">
        <v>5</v>
      </c>
      <c r="I117" s="1" t="s">
        <v>1133</v>
      </c>
      <c r="J117" s="2">
        <v>562.32299999999998</v>
      </c>
      <c r="K117" s="9" t="s">
        <v>1548</v>
      </c>
      <c r="L117" s="10">
        <v>4</v>
      </c>
      <c r="M117" s="30" t="s">
        <v>529</v>
      </c>
      <c r="N117" s="2">
        <v>349.15899999999999</v>
      </c>
      <c r="O117" s="9" t="s">
        <v>1556</v>
      </c>
      <c r="P117" s="10">
        <v>5</v>
      </c>
      <c r="Q117" s="30" t="s">
        <v>1562</v>
      </c>
      <c r="R117" s="1">
        <v>158.74799999999999</v>
      </c>
      <c r="S117" s="31" t="s">
        <v>1563</v>
      </c>
      <c r="T117" s="10">
        <v>5</v>
      </c>
      <c r="U117" s="30" t="s">
        <v>1573</v>
      </c>
      <c r="V117" s="1">
        <v>282.00400000000002</v>
      </c>
      <c r="W117" s="9" t="s">
        <v>1574</v>
      </c>
      <c r="X117" s="10">
        <v>5</v>
      </c>
      <c r="Y117" s="30" t="s">
        <v>1584</v>
      </c>
      <c r="Z117" s="2">
        <v>364.26900000000001</v>
      </c>
      <c r="AA117" s="31" t="s">
        <v>1585</v>
      </c>
      <c r="AB117" s="10">
        <v>5</v>
      </c>
      <c r="AC117" s="1" t="s">
        <v>529</v>
      </c>
      <c r="AD117" s="2">
        <v>151.78700000000001</v>
      </c>
      <c r="AE117" s="41" t="s">
        <v>1593</v>
      </c>
      <c r="AF117" s="10">
        <v>1</v>
      </c>
      <c r="AG117" s="30" t="s">
        <v>288</v>
      </c>
      <c r="AH117" s="1">
        <v>196.261</v>
      </c>
      <c r="AI117" s="31" t="s">
        <v>1600</v>
      </c>
      <c r="AJ117" s="10">
        <v>5</v>
      </c>
      <c r="AK117" s="30" t="s">
        <v>1601</v>
      </c>
      <c r="AL117" s="2">
        <v>90.004999999999995</v>
      </c>
      <c r="AM117" s="9" t="s">
        <v>286</v>
      </c>
      <c r="AN117" s="10">
        <v>1</v>
      </c>
      <c r="AO117" s="1" t="s">
        <v>399</v>
      </c>
      <c r="AP117" s="2">
        <v>60.168999999999997</v>
      </c>
      <c r="AQ117" s="35" t="s">
        <v>286</v>
      </c>
      <c r="AR117" s="10">
        <v>1</v>
      </c>
      <c r="AS117" s="1" t="s">
        <v>399</v>
      </c>
      <c r="AT117" s="2">
        <v>199.774</v>
      </c>
      <c r="AU117" s="9" t="s">
        <v>1622</v>
      </c>
      <c r="AV117" s="10">
        <v>5</v>
      </c>
      <c r="AW117" s="30" t="s">
        <v>291</v>
      </c>
    </row>
    <row r="118" spans="1:49" ht="112" x14ac:dyDescent="0.2">
      <c r="A118" s="2">
        <v>110</v>
      </c>
      <c r="B118" s="2" t="s">
        <v>1767</v>
      </c>
      <c r="C118" s="2">
        <v>7</v>
      </c>
      <c r="D118" s="2">
        <v>2</v>
      </c>
      <c r="E118" s="1" t="s">
        <v>278</v>
      </c>
      <c r="F118" s="2">
        <v>95.418999999999997</v>
      </c>
      <c r="G118" s="9" t="s">
        <v>1680</v>
      </c>
      <c r="H118" s="10">
        <v>1</v>
      </c>
      <c r="I118" s="1" t="s">
        <v>1653</v>
      </c>
      <c r="J118" s="2">
        <v>351.75700000000001</v>
      </c>
      <c r="K118" s="9" t="s">
        <v>1681</v>
      </c>
      <c r="L118" s="10">
        <v>4</v>
      </c>
      <c r="M118" s="30" t="s">
        <v>1682</v>
      </c>
      <c r="N118" s="2">
        <v>173.66</v>
      </c>
      <c r="O118" s="9" t="s">
        <v>1683</v>
      </c>
      <c r="P118" s="10">
        <v>5</v>
      </c>
      <c r="Q118" s="30" t="s">
        <v>744</v>
      </c>
      <c r="R118" s="1">
        <v>158.589</v>
      </c>
      <c r="S118" s="31" t="s">
        <v>1684</v>
      </c>
      <c r="T118" s="10">
        <v>5</v>
      </c>
      <c r="U118" s="30" t="s">
        <v>1685</v>
      </c>
      <c r="V118" s="1">
        <v>245.096</v>
      </c>
      <c r="W118" s="9" t="s">
        <v>1686</v>
      </c>
      <c r="X118" s="10">
        <v>5</v>
      </c>
      <c r="Y118" s="30" t="s">
        <v>1687</v>
      </c>
      <c r="Z118" s="2">
        <v>208.179</v>
      </c>
      <c r="AA118" s="31" t="s">
        <v>1688</v>
      </c>
      <c r="AB118" s="10">
        <v>2</v>
      </c>
      <c r="AC118" s="1" t="s">
        <v>933</v>
      </c>
      <c r="AD118" s="2">
        <v>185.178</v>
      </c>
      <c r="AE118" s="41" t="s">
        <v>1689</v>
      </c>
      <c r="AF118" s="10">
        <v>1</v>
      </c>
      <c r="AG118" s="30" t="s">
        <v>933</v>
      </c>
      <c r="AH118" s="1">
        <v>125.428</v>
      </c>
      <c r="AI118" s="31" t="s">
        <v>1690</v>
      </c>
      <c r="AJ118" s="10">
        <v>5</v>
      </c>
      <c r="AK118" s="30" t="s">
        <v>744</v>
      </c>
      <c r="AL118" s="2">
        <v>161.483</v>
      </c>
      <c r="AM118" s="9" t="s">
        <v>1691</v>
      </c>
      <c r="AN118" s="10">
        <v>4</v>
      </c>
      <c r="AO118" s="1" t="s">
        <v>933</v>
      </c>
      <c r="AP118" s="2">
        <v>105.16500000000001</v>
      </c>
      <c r="AQ118" s="9" t="s">
        <v>1692</v>
      </c>
      <c r="AR118" s="10">
        <v>1</v>
      </c>
      <c r="AS118" s="1" t="s">
        <v>744</v>
      </c>
      <c r="AT118" s="2">
        <v>170.44200000000001</v>
      </c>
      <c r="AU118" s="9" t="s">
        <v>1693</v>
      </c>
      <c r="AV118" s="10">
        <v>5</v>
      </c>
      <c r="AW118" s="30" t="s">
        <v>744</v>
      </c>
    </row>
    <row r="119" spans="1:49" ht="48" x14ac:dyDescent="0.2">
      <c r="A119" s="2">
        <v>111</v>
      </c>
      <c r="B119" s="2" t="s">
        <v>1767</v>
      </c>
      <c r="C119" s="2">
        <v>8</v>
      </c>
      <c r="D119" s="2">
        <v>3</v>
      </c>
      <c r="E119" s="1" t="s">
        <v>278</v>
      </c>
      <c r="F119" s="2">
        <v>173.834</v>
      </c>
      <c r="G119" s="9" t="s">
        <v>1694</v>
      </c>
      <c r="H119" s="10">
        <v>1</v>
      </c>
      <c r="I119" s="1" t="s">
        <v>354</v>
      </c>
      <c r="J119" s="2">
        <v>246.35</v>
      </c>
      <c r="K119" s="9" t="s">
        <v>1695</v>
      </c>
      <c r="L119" s="10">
        <v>3</v>
      </c>
      <c r="M119" s="30" t="s">
        <v>1696</v>
      </c>
      <c r="N119" s="2">
        <v>253.95500000000001</v>
      </c>
      <c r="O119" s="9" t="s">
        <v>1697</v>
      </c>
      <c r="P119" s="10">
        <v>5</v>
      </c>
      <c r="Q119" s="30" t="s">
        <v>1698</v>
      </c>
      <c r="R119" s="1">
        <v>139.673</v>
      </c>
      <c r="S119" s="31" t="s">
        <v>1699</v>
      </c>
      <c r="T119" s="10">
        <v>5</v>
      </c>
      <c r="U119" s="30" t="s">
        <v>1696</v>
      </c>
      <c r="V119" s="1">
        <v>266.56799999999998</v>
      </c>
      <c r="W119" s="9" t="s">
        <v>1700</v>
      </c>
      <c r="X119" s="10">
        <v>5</v>
      </c>
      <c r="Y119" s="30" t="s">
        <v>1696</v>
      </c>
      <c r="Z119" s="2">
        <v>156.43700000000001</v>
      </c>
      <c r="AA119" s="31" t="s">
        <v>1701</v>
      </c>
      <c r="AB119" s="10">
        <v>5</v>
      </c>
      <c r="AC119" s="1" t="s">
        <v>1696</v>
      </c>
      <c r="AD119" s="2">
        <v>196.126</v>
      </c>
      <c r="AE119" s="41" t="s">
        <v>1702</v>
      </c>
      <c r="AF119" s="10">
        <v>1</v>
      </c>
      <c r="AG119" s="30" t="s">
        <v>1696</v>
      </c>
      <c r="AH119" s="1">
        <v>67.266000000000005</v>
      </c>
      <c r="AI119" s="31" t="s">
        <v>1703</v>
      </c>
      <c r="AJ119" s="10">
        <v>5</v>
      </c>
      <c r="AK119" s="30" t="s">
        <v>1696</v>
      </c>
      <c r="AL119" s="2">
        <v>82.5</v>
      </c>
      <c r="AM119" s="9" t="s">
        <v>1704</v>
      </c>
      <c r="AN119" s="10">
        <v>5</v>
      </c>
      <c r="AO119" s="1" t="s">
        <v>905</v>
      </c>
      <c r="AP119" s="2">
        <v>78.441999999999993</v>
      </c>
      <c r="AQ119" s="9" t="s">
        <v>1705</v>
      </c>
      <c r="AR119" s="10">
        <v>3</v>
      </c>
      <c r="AS119" s="1" t="s">
        <v>905</v>
      </c>
      <c r="AT119" s="2">
        <v>51.369</v>
      </c>
      <c r="AU119" s="9" t="s">
        <v>1706</v>
      </c>
      <c r="AV119" s="10">
        <v>3</v>
      </c>
      <c r="AW119" s="30" t="s">
        <v>1696</v>
      </c>
    </row>
    <row r="120" spans="1:49" ht="96" x14ac:dyDescent="0.2">
      <c r="A120" s="2">
        <v>112</v>
      </c>
      <c r="B120" s="2" t="s">
        <v>1767</v>
      </c>
      <c r="C120" s="2">
        <v>9</v>
      </c>
      <c r="D120" s="2">
        <v>8</v>
      </c>
      <c r="E120" s="1" t="s">
        <v>278</v>
      </c>
      <c r="F120" s="2">
        <v>32.81</v>
      </c>
      <c r="G120" s="9" t="s">
        <v>282</v>
      </c>
      <c r="H120" s="10">
        <v>1</v>
      </c>
      <c r="I120" s="1" t="s">
        <v>1707</v>
      </c>
      <c r="J120" s="2">
        <v>63.56</v>
      </c>
      <c r="K120" s="9" t="s">
        <v>1708</v>
      </c>
      <c r="L120" s="10">
        <v>4</v>
      </c>
      <c r="M120" s="30" t="s">
        <v>283</v>
      </c>
      <c r="N120" s="2">
        <v>56.165999999999997</v>
      </c>
      <c r="O120" s="9" t="s">
        <v>1709</v>
      </c>
      <c r="P120" s="10">
        <v>5</v>
      </c>
      <c r="Q120" s="30" t="s">
        <v>508</v>
      </c>
      <c r="R120" s="1">
        <v>187.35499999999999</v>
      </c>
      <c r="S120" s="31" t="s">
        <v>282</v>
      </c>
      <c r="T120" s="10">
        <v>3</v>
      </c>
      <c r="U120" s="30" t="s">
        <v>288</v>
      </c>
      <c r="V120" s="1">
        <v>59.021999999999998</v>
      </c>
      <c r="W120" s="9" t="s">
        <v>1710</v>
      </c>
      <c r="X120" s="10">
        <v>5</v>
      </c>
      <c r="Y120" s="30" t="s">
        <v>283</v>
      </c>
      <c r="Z120" s="2">
        <v>318.02699999999999</v>
      </c>
      <c r="AA120" s="31" t="s">
        <v>1711</v>
      </c>
      <c r="AB120" s="10">
        <v>5</v>
      </c>
      <c r="AC120" s="1" t="s">
        <v>283</v>
      </c>
      <c r="AD120" s="2">
        <v>535.00400000000002</v>
      </c>
      <c r="AE120" s="41" t="s">
        <v>1712</v>
      </c>
      <c r="AF120" s="10">
        <v>1</v>
      </c>
      <c r="AG120" s="30" t="s">
        <v>1713</v>
      </c>
      <c r="AH120" s="1">
        <v>171.631</v>
      </c>
      <c r="AI120" s="31" t="s">
        <v>1714</v>
      </c>
      <c r="AJ120" s="10">
        <v>1</v>
      </c>
      <c r="AK120" s="30" t="s">
        <v>288</v>
      </c>
      <c r="AL120" s="2">
        <v>111.57899999999999</v>
      </c>
      <c r="AM120" s="9" t="s">
        <v>1715</v>
      </c>
      <c r="AN120" s="10">
        <v>5</v>
      </c>
      <c r="AO120" s="1" t="s">
        <v>288</v>
      </c>
      <c r="AP120" s="2">
        <v>73.522999999999996</v>
      </c>
      <c r="AQ120" s="9" t="s">
        <v>1716</v>
      </c>
      <c r="AR120" s="10">
        <v>4</v>
      </c>
      <c r="AS120" s="1" t="s">
        <v>288</v>
      </c>
      <c r="AT120" s="2">
        <v>110.77</v>
      </c>
      <c r="AU120" s="9" t="s">
        <v>1717</v>
      </c>
      <c r="AV120" s="10">
        <v>5</v>
      </c>
      <c r="AW120" s="30" t="s">
        <v>544</v>
      </c>
    </row>
    <row r="121" spans="1:49" ht="32" x14ac:dyDescent="0.2">
      <c r="A121" s="45">
        <v>113</v>
      </c>
      <c r="B121" s="45" t="s">
        <v>1767</v>
      </c>
      <c r="C121" s="45">
        <v>10</v>
      </c>
      <c r="D121" s="45">
        <v>10</v>
      </c>
      <c r="E121" s="46" t="s">
        <v>278</v>
      </c>
      <c r="F121" s="45">
        <v>35.74</v>
      </c>
      <c r="G121" s="47" t="s">
        <v>1718</v>
      </c>
      <c r="H121" s="10">
        <v>5</v>
      </c>
      <c r="I121" s="1" t="s">
        <v>479</v>
      </c>
      <c r="J121" s="2">
        <v>39.494999999999997</v>
      </c>
      <c r="K121" s="9" t="s">
        <v>1719</v>
      </c>
      <c r="L121" s="10">
        <v>3</v>
      </c>
      <c r="M121" s="30" t="s">
        <v>479</v>
      </c>
      <c r="N121" s="2">
        <v>11.989000000000001</v>
      </c>
      <c r="O121" s="9" t="s">
        <v>286</v>
      </c>
      <c r="P121" s="10">
        <v>1</v>
      </c>
      <c r="Q121" s="30" t="s">
        <v>479</v>
      </c>
      <c r="R121" s="1">
        <v>20.042999999999999</v>
      </c>
      <c r="S121" s="31" t="s">
        <v>1720</v>
      </c>
      <c r="T121" s="10">
        <v>3</v>
      </c>
      <c r="U121" s="30" t="s">
        <v>412</v>
      </c>
      <c r="V121" s="1">
        <v>11.351000000000001</v>
      </c>
      <c r="W121" s="9" t="s">
        <v>1721</v>
      </c>
      <c r="X121" s="10">
        <v>3</v>
      </c>
      <c r="Y121" s="30" t="s">
        <v>479</v>
      </c>
      <c r="Z121" s="2">
        <v>80.088999999999999</v>
      </c>
      <c r="AA121" s="31" t="s">
        <v>1722</v>
      </c>
      <c r="AB121" s="10">
        <v>3</v>
      </c>
      <c r="AC121" s="1" t="s">
        <v>1653</v>
      </c>
      <c r="AD121" s="2">
        <v>22.151</v>
      </c>
      <c r="AE121" s="41" t="s">
        <v>286</v>
      </c>
      <c r="AF121" s="10">
        <v>1</v>
      </c>
      <c r="AG121" s="30" t="s">
        <v>479</v>
      </c>
      <c r="AH121" s="1">
        <v>27.617000000000001</v>
      </c>
      <c r="AI121" s="31" t="s">
        <v>286</v>
      </c>
      <c r="AJ121" s="10">
        <v>1</v>
      </c>
      <c r="AK121" s="30" t="s">
        <v>479</v>
      </c>
      <c r="AL121" s="2">
        <v>10.347</v>
      </c>
      <c r="AM121" s="9" t="s">
        <v>286</v>
      </c>
      <c r="AN121" s="10">
        <v>1</v>
      </c>
      <c r="AO121" s="1" t="s">
        <v>479</v>
      </c>
      <c r="AP121" s="2">
        <v>10.385</v>
      </c>
      <c r="AQ121" s="9" t="s">
        <v>286</v>
      </c>
      <c r="AR121" s="10">
        <v>1</v>
      </c>
      <c r="AS121" s="1" t="s">
        <v>479</v>
      </c>
      <c r="AT121" s="2">
        <v>21.146999999999998</v>
      </c>
      <c r="AU121" s="9" t="s">
        <v>300</v>
      </c>
      <c r="AV121" s="10">
        <v>1</v>
      </c>
      <c r="AW121" s="30" t="s">
        <v>479</v>
      </c>
    </row>
    <row r="122" spans="1:49" ht="64" x14ac:dyDescent="0.2">
      <c r="A122" s="2">
        <v>114</v>
      </c>
      <c r="B122" s="2" t="s">
        <v>1767</v>
      </c>
      <c r="C122" s="2">
        <v>11</v>
      </c>
      <c r="D122" s="2">
        <v>11</v>
      </c>
      <c r="E122" s="1" t="s">
        <v>278</v>
      </c>
      <c r="F122" s="2">
        <v>97.707999999999998</v>
      </c>
      <c r="G122" s="9" t="s">
        <v>551</v>
      </c>
      <c r="H122" s="10">
        <v>5</v>
      </c>
      <c r="I122" s="1" t="s">
        <v>1723</v>
      </c>
      <c r="J122" s="2">
        <v>69.992000000000004</v>
      </c>
      <c r="K122" s="9" t="s">
        <v>1724</v>
      </c>
      <c r="L122" s="10">
        <v>4</v>
      </c>
      <c r="M122" s="30" t="s">
        <v>1423</v>
      </c>
      <c r="N122" s="2">
        <v>59.058</v>
      </c>
      <c r="O122" s="9" t="s">
        <v>1725</v>
      </c>
      <c r="P122" s="10">
        <v>5</v>
      </c>
      <c r="Q122" s="30" t="s">
        <v>1726</v>
      </c>
      <c r="R122" s="1">
        <v>52.975999999999999</v>
      </c>
      <c r="S122" s="31" t="s">
        <v>490</v>
      </c>
      <c r="T122" s="10">
        <v>3</v>
      </c>
      <c r="U122" s="30" t="s">
        <v>1723</v>
      </c>
      <c r="V122" s="1">
        <v>209.57499999999999</v>
      </c>
      <c r="W122" s="9" t="s">
        <v>1727</v>
      </c>
      <c r="X122" s="10">
        <v>5</v>
      </c>
      <c r="Y122" s="30" t="s">
        <v>1728</v>
      </c>
      <c r="Z122" s="2">
        <v>136.30199999999999</v>
      </c>
      <c r="AA122" s="31" t="s">
        <v>1729</v>
      </c>
      <c r="AB122" s="10">
        <v>5</v>
      </c>
      <c r="AC122" s="1" t="s">
        <v>1423</v>
      </c>
      <c r="AD122" s="2">
        <v>89.149000000000001</v>
      </c>
      <c r="AE122" s="41" t="s">
        <v>1730</v>
      </c>
      <c r="AF122" s="10">
        <v>1</v>
      </c>
      <c r="AG122" s="30" t="s">
        <v>1423</v>
      </c>
      <c r="AH122" s="1">
        <v>82.994</v>
      </c>
      <c r="AI122" s="31" t="s">
        <v>1368</v>
      </c>
      <c r="AJ122" s="10">
        <v>5</v>
      </c>
      <c r="AK122" s="30" t="s">
        <v>1731</v>
      </c>
      <c r="AL122" s="2">
        <v>158.90799999999999</v>
      </c>
      <c r="AM122" s="9" t="s">
        <v>1732</v>
      </c>
      <c r="AN122" s="10">
        <v>5</v>
      </c>
      <c r="AO122" s="1" t="s">
        <v>1733</v>
      </c>
      <c r="AP122" s="2">
        <v>144.267</v>
      </c>
      <c r="AQ122" s="9" t="s">
        <v>1734</v>
      </c>
      <c r="AR122" s="10">
        <v>4</v>
      </c>
      <c r="AS122" s="1" t="s">
        <v>1735</v>
      </c>
      <c r="AT122" s="2">
        <v>140.386</v>
      </c>
      <c r="AU122" s="9" t="s">
        <v>1736</v>
      </c>
      <c r="AV122" s="10">
        <v>5</v>
      </c>
      <c r="AW122" s="30" t="s">
        <v>1726</v>
      </c>
    </row>
    <row r="123" spans="1:49" ht="96" x14ac:dyDescent="0.2">
      <c r="A123" s="2">
        <v>115</v>
      </c>
      <c r="B123" s="2" t="s">
        <v>1767</v>
      </c>
      <c r="C123" s="2">
        <v>12</v>
      </c>
      <c r="D123" s="2">
        <v>4</v>
      </c>
      <c r="E123" s="1" t="s">
        <v>385</v>
      </c>
      <c r="F123" s="2">
        <v>609.74800000000005</v>
      </c>
      <c r="G123" s="9" t="s">
        <v>1737</v>
      </c>
      <c r="H123" s="10">
        <v>5</v>
      </c>
      <c r="I123" s="1" t="s">
        <v>1212</v>
      </c>
      <c r="J123" s="2">
        <v>255.22300000000001</v>
      </c>
      <c r="K123" s="9" t="s">
        <v>1738</v>
      </c>
      <c r="L123" s="10">
        <v>2</v>
      </c>
      <c r="M123" s="30" t="s">
        <v>1739</v>
      </c>
      <c r="N123" s="2">
        <v>70.992999999999995</v>
      </c>
      <c r="O123" s="9" t="s">
        <v>1740</v>
      </c>
      <c r="P123" s="10">
        <v>5</v>
      </c>
      <c r="Q123" s="30" t="s">
        <v>1741</v>
      </c>
      <c r="R123" s="1">
        <v>111.164</v>
      </c>
      <c r="S123" s="31" t="s">
        <v>1742</v>
      </c>
      <c r="T123" s="10">
        <v>5</v>
      </c>
      <c r="U123" s="30" t="s">
        <v>522</v>
      </c>
      <c r="V123" s="1">
        <v>94.171000000000006</v>
      </c>
      <c r="W123" s="9" t="s">
        <v>1743</v>
      </c>
      <c r="X123" s="10">
        <v>5</v>
      </c>
      <c r="Y123" s="30" t="s">
        <v>1744</v>
      </c>
      <c r="Z123" s="2">
        <v>207.30099999999999</v>
      </c>
      <c r="AA123" s="31" t="s">
        <v>1745</v>
      </c>
      <c r="AB123" s="10">
        <v>3</v>
      </c>
      <c r="AC123" s="1" t="s">
        <v>1746</v>
      </c>
      <c r="AD123" s="2">
        <v>68.489999999999995</v>
      </c>
      <c r="AE123" s="41" t="s">
        <v>1747</v>
      </c>
      <c r="AF123" s="10">
        <v>1</v>
      </c>
      <c r="AG123" s="30" t="s">
        <v>1748</v>
      </c>
      <c r="AH123" s="1">
        <v>301.60700000000003</v>
      </c>
      <c r="AI123" s="31" t="s">
        <v>1749</v>
      </c>
      <c r="AJ123" s="10">
        <v>5</v>
      </c>
      <c r="AK123" s="30" t="s">
        <v>1750</v>
      </c>
      <c r="AL123" s="2">
        <v>115.503</v>
      </c>
      <c r="AM123" s="9" t="s">
        <v>1751</v>
      </c>
      <c r="AN123" s="10">
        <v>5</v>
      </c>
      <c r="AO123" s="1" t="s">
        <v>1752</v>
      </c>
      <c r="AP123" s="2">
        <v>89.701999999999998</v>
      </c>
      <c r="AQ123" s="9" t="s">
        <v>1753</v>
      </c>
      <c r="AR123" s="10">
        <v>5</v>
      </c>
      <c r="AS123" s="1" t="s">
        <v>1754</v>
      </c>
      <c r="AT123" s="2">
        <v>210.98500000000001</v>
      </c>
      <c r="AU123" s="9" t="s">
        <v>1755</v>
      </c>
      <c r="AV123" s="10">
        <v>5</v>
      </c>
      <c r="AW123" s="30" t="s">
        <v>744</v>
      </c>
    </row>
    <row r="124" spans="1:49" ht="112" x14ac:dyDescent="0.2">
      <c r="A124" s="2">
        <v>116</v>
      </c>
      <c r="B124" s="2" t="s">
        <v>1767</v>
      </c>
      <c r="C124" s="2">
        <v>13</v>
      </c>
      <c r="D124" s="2">
        <v>7</v>
      </c>
      <c r="E124" s="1" t="s">
        <v>385</v>
      </c>
      <c r="F124" s="2">
        <v>258.36200000000002</v>
      </c>
      <c r="G124" s="9" t="s">
        <v>1756</v>
      </c>
      <c r="H124" s="10">
        <v>5</v>
      </c>
      <c r="I124" s="1" t="s">
        <v>1757</v>
      </c>
      <c r="J124" s="2">
        <v>74.686999999999998</v>
      </c>
      <c r="K124" s="9" t="s">
        <v>1758</v>
      </c>
      <c r="L124" s="10">
        <v>2</v>
      </c>
      <c r="M124" s="30" t="s">
        <v>1757</v>
      </c>
      <c r="N124" s="2">
        <v>63.506999999999998</v>
      </c>
      <c r="O124" s="9" t="s">
        <v>1759</v>
      </c>
      <c r="P124" s="10">
        <v>5</v>
      </c>
      <c r="Q124" s="30" t="s">
        <v>1726</v>
      </c>
      <c r="R124" s="1">
        <v>117.30500000000001</v>
      </c>
      <c r="S124" s="31" t="s">
        <v>1760</v>
      </c>
      <c r="T124" s="10">
        <v>5</v>
      </c>
      <c r="U124" s="30" t="s">
        <v>1726</v>
      </c>
      <c r="V124" s="1">
        <v>86.061000000000007</v>
      </c>
      <c r="W124" s="9" t="s">
        <v>1761</v>
      </c>
      <c r="X124" s="10">
        <v>5</v>
      </c>
      <c r="Y124" s="30" t="s">
        <v>1757</v>
      </c>
      <c r="Z124" s="2">
        <v>161.761</v>
      </c>
      <c r="AA124" s="31" t="s">
        <v>1762</v>
      </c>
      <c r="AB124" s="10">
        <v>5</v>
      </c>
      <c r="AC124" s="1" t="s">
        <v>1726</v>
      </c>
      <c r="AD124" s="2">
        <v>207.63499999999999</v>
      </c>
      <c r="AE124" s="41" t="s">
        <v>1763</v>
      </c>
      <c r="AF124" s="10">
        <v>1</v>
      </c>
      <c r="AG124" s="30" t="s">
        <v>1726</v>
      </c>
      <c r="AH124" s="1">
        <v>205.36699999999999</v>
      </c>
      <c r="AI124" s="31" t="s">
        <v>357</v>
      </c>
      <c r="AJ124" s="10">
        <v>5</v>
      </c>
      <c r="AK124" s="30" t="s">
        <v>1726</v>
      </c>
      <c r="AL124" s="2">
        <v>71.534999999999997</v>
      </c>
      <c r="AM124" s="9" t="s">
        <v>1764</v>
      </c>
      <c r="AN124" s="10">
        <v>5</v>
      </c>
      <c r="AO124" s="1" t="s">
        <v>1757</v>
      </c>
      <c r="AP124" s="2">
        <v>64.778000000000006</v>
      </c>
      <c r="AQ124" s="9" t="s">
        <v>1765</v>
      </c>
      <c r="AR124" s="10">
        <v>5</v>
      </c>
      <c r="AS124" s="1" t="s">
        <v>1726</v>
      </c>
      <c r="AT124" s="2">
        <v>43.902000000000001</v>
      </c>
      <c r="AU124" s="9" t="s">
        <v>1766</v>
      </c>
      <c r="AV124" s="10">
        <v>2</v>
      </c>
      <c r="AW124" s="30" t="s">
        <v>1726</v>
      </c>
    </row>
    <row r="125" spans="1:49" ht="80" x14ac:dyDescent="0.2">
      <c r="A125" s="2">
        <v>117</v>
      </c>
      <c r="B125" s="2" t="s">
        <v>1861</v>
      </c>
      <c r="C125" s="2">
        <v>6</v>
      </c>
      <c r="D125" s="2">
        <v>8</v>
      </c>
      <c r="E125" s="1" t="s">
        <v>343</v>
      </c>
      <c r="F125" s="2">
        <v>211.178</v>
      </c>
      <c r="G125" s="9" t="s">
        <v>1807</v>
      </c>
      <c r="H125" s="10">
        <v>1</v>
      </c>
      <c r="I125" s="1" t="s">
        <v>1423</v>
      </c>
      <c r="J125" s="2">
        <v>437.27699999999999</v>
      </c>
      <c r="K125" s="9" t="s">
        <v>1808</v>
      </c>
      <c r="L125" s="10">
        <v>5</v>
      </c>
      <c r="M125" s="30" t="s">
        <v>1423</v>
      </c>
      <c r="N125" s="2">
        <v>307.02</v>
      </c>
      <c r="O125" s="9" t="s">
        <v>1809</v>
      </c>
      <c r="P125" s="10">
        <v>5</v>
      </c>
      <c r="Q125" s="30" t="s">
        <v>1726</v>
      </c>
      <c r="R125" s="1">
        <v>247.22499999999999</v>
      </c>
      <c r="S125" s="31" t="s">
        <v>1810</v>
      </c>
      <c r="T125" s="10">
        <v>5</v>
      </c>
      <c r="U125" s="30" t="s">
        <v>1726</v>
      </c>
      <c r="V125" s="1">
        <v>273.51</v>
      </c>
      <c r="W125" s="9" t="s">
        <v>1811</v>
      </c>
      <c r="X125" s="10">
        <v>5</v>
      </c>
      <c r="Y125" s="30" t="s">
        <v>1423</v>
      </c>
      <c r="Z125" s="2">
        <v>317.64600000000002</v>
      </c>
      <c r="AA125" s="31" t="s">
        <v>1812</v>
      </c>
      <c r="AB125" s="10">
        <v>3</v>
      </c>
      <c r="AC125" s="1" t="s">
        <v>1813</v>
      </c>
      <c r="AD125" s="2">
        <v>317.17700000000002</v>
      </c>
      <c r="AE125" s="41" t="s">
        <v>1814</v>
      </c>
      <c r="AF125" s="10">
        <v>5</v>
      </c>
      <c r="AG125" s="30" t="s">
        <v>1423</v>
      </c>
      <c r="AH125" s="1">
        <v>176.607</v>
      </c>
      <c r="AI125" s="31" t="s">
        <v>1815</v>
      </c>
      <c r="AJ125" s="10">
        <v>5</v>
      </c>
      <c r="AK125" s="30" t="s">
        <v>1423</v>
      </c>
      <c r="AL125" s="2">
        <v>84.65</v>
      </c>
      <c r="AM125" s="9" t="s">
        <v>1816</v>
      </c>
      <c r="AN125" s="10">
        <v>5</v>
      </c>
      <c r="AO125" s="1" t="s">
        <v>1423</v>
      </c>
      <c r="AP125" s="2">
        <v>184.62200000000001</v>
      </c>
      <c r="AQ125" s="9" t="s">
        <v>1817</v>
      </c>
      <c r="AR125" s="10">
        <v>5</v>
      </c>
      <c r="AS125" s="1" t="s">
        <v>1726</v>
      </c>
      <c r="AT125" s="2">
        <v>207.13200000000001</v>
      </c>
      <c r="AU125" s="9" t="s">
        <v>1818</v>
      </c>
      <c r="AV125" s="10">
        <v>5</v>
      </c>
      <c r="AW125" s="30" t="s">
        <v>1726</v>
      </c>
    </row>
    <row r="126" spans="1:49" ht="80" x14ac:dyDescent="0.2">
      <c r="A126" s="2">
        <v>118</v>
      </c>
      <c r="B126" s="2" t="s">
        <v>1861</v>
      </c>
      <c r="C126" s="2">
        <v>7</v>
      </c>
      <c r="D126" s="2">
        <v>2</v>
      </c>
      <c r="E126" s="1" t="s">
        <v>278</v>
      </c>
      <c r="F126" s="2">
        <v>130.22900000000001</v>
      </c>
      <c r="G126" s="9" t="s">
        <v>1819</v>
      </c>
      <c r="H126" s="10">
        <v>5</v>
      </c>
      <c r="I126" s="1" t="s">
        <v>1723</v>
      </c>
      <c r="J126" s="2">
        <v>188.87899999999999</v>
      </c>
      <c r="K126" s="9" t="s">
        <v>1820</v>
      </c>
      <c r="L126" s="10">
        <v>4</v>
      </c>
      <c r="M126" s="30" t="s">
        <v>1423</v>
      </c>
      <c r="N126" s="2">
        <v>135.41900000000001</v>
      </c>
      <c r="O126" s="9" t="s">
        <v>1821</v>
      </c>
      <c r="P126" s="10">
        <v>5</v>
      </c>
      <c r="Q126" s="30" t="s">
        <v>1726</v>
      </c>
      <c r="R126" s="1">
        <v>287.56799999999998</v>
      </c>
      <c r="S126" s="31" t="s">
        <v>1822</v>
      </c>
      <c r="T126" s="10">
        <v>3</v>
      </c>
      <c r="U126" s="30" t="s">
        <v>1723</v>
      </c>
      <c r="V126" s="1">
        <v>264.14299999999997</v>
      </c>
      <c r="W126" s="9" t="s">
        <v>1823</v>
      </c>
      <c r="X126" s="10">
        <v>5</v>
      </c>
      <c r="Y126" s="30" t="s">
        <v>1423</v>
      </c>
      <c r="Z126" s="2">
        <v>382.77100000000002</v>
      </c>
      <c r="AA126" s="31" t="s">
        <v>1824</v>
      </c>
      <c r="AB126" s="10">
        <v>5</v>
      </c>
      <c r="AC126" s="1" t="s">
        <v>1723</v>
      </c>
      <c r="AD126" s="2">
        <v>223.76900000000001</v>
      </c>
      <c r="AE126" s="41" t="s">
        <v>1825</v>
      </c>
      <c r="AF126" s="10">
        <v>5</v>
      </c>
      <c r="AG126" s="30" t="s">
        <v>1813</v>
      </c>
      <c r="AH126" s="1">
        <v>167.14</v>
      </c>
      <c r="AI126" s="31" t="s">
        <v>1826</v>
      </c>
      <c r="AJ126" s="10">
        <v>5</v>
      </c>
      <c r="AK126" s="30" t="s">
        <v>1827</v>
      </c>
      <c r="AL126" s="2">
        <v>127.297</v>
      </c>
      <c r="AM126" s="9" t="s">
        <v>1828</v>
      </c>
      <c r="AN126" s="10">
        <v>5</v>
      </c>
      <c r="AO126" s="1" t="s">
        <v>1423</v>
      </c>
      <c r="AP126" s="2">
        <v>83.379000000000005</v>
      </c>
      <c r="AQ126" s="9" t="s">
        <v>1829</v>
      </c>
      <c r="AR126" s="10">
        <v>5</v>
      </c>
      <c r="AS126" s="1" t="s">
        <v>1723</v>
      </c>
      <c r="AT126" s="2">
        <v>175.42500000000001</v>
      </c>
      <c r="AU126" s="9" t="s">
        <v>1830</v>
      </c>
      <c r="AV126" s="10">
        <v>5</v>
      </c>
      <c r="AW126" s="30" t="s">
        <v>1423</v>
      </c>
    </row>
    <row r="127" spans="1:49" ht="32" x14ac:dyDescent="0.2">
      <c r="A127" s="2">
        <v>119</v>
      </c>
      <c r="B127" s="2" t="s">
        <v>1861</v>
      </c>
      <c r="C127" s="2">
        <v>8</v>
      </c>
      <c r="D127" s="2">
        <v>4</v>
      </c>
      <c r="E127" s="1" t="s">
        <v>278</v>
      </c>
      <c r="F127" s="2">
        <v>284.94600000000003</v>
      </c>
      <c r="G127" s="9" t="s">
        <v>1831</v>
      </c>
      <c r="H127" s="10">
        <v>5</v>
      </c>
      <c r="I127" s="1" t="s">
        <v>1653</v>
      </c>
      <c r="J127" s="2">
        <v>22.856999999999999</v>
      </c>
      <c r="K127" s="9" t="s">
        <v>1832</v>
      </c>
      <c r="L127" s="10">
        <v>2</v>
      </c>
      <c r="M127" s="30" t="s">
        <v>1653</v>
      </c>
      <c r="N127" s="2">
        <v>92.468999999999994</v>
      </c>
      <c r="O127" s="9" t="s">
        <v>1833</v>
      </c>
      <c r="P127" s="10">
        <v>5</v>
      </c>
      <c r="Q127" s="30" t="s">
        <v>956</v>
      </c>
      <c r="R127" s="1">
        <v>111.15900000000001</v>
      </c>
      <c r="S127" s="31" t="s">
        <v>1834</v>
      </c>
      <c r="T127" s="10">
        <v>3</v>
      </c>
      <c r="U127" s="30" t="s">
        <v>1835</v>
      </c>
      <c r="V127" s="1">
        <v>50.36</v>
      </c>
      <c r="W127" s="9" t="s">
        <v>1836</v>
      </c>
      <c r="X127" s="10">
        <v>5</v>
      </c>
      <c r="Y127" s="30" t="s">
        <v>1653</v>
      </c>
      <c r="Z127" s="2">
        <v>75.855000000000004</v>
      </c>
      <c r="AA127" s="31" t="s">
        <v>1837</v>
      </c>
      <c r="AB127" s="10">
        <v>3</v>
      </c>
      <c r="AC127" s="1" t="s">
        <v>1653</v>
      </c>
      <c r="AD127" s="2">
        <v>18.266999999999999</v>
      </c>
      <c r="AE127" s="41" t="s">
        <v>1838</v>
      </c>
      <c r="AF127" s="10">
        <v>5</v>
      </c>
      <c r="AG127" s="30" t="s">
        <v>1653</v>
      </c>
      <c r="AH127" s="1">
        <v>17.129000000000001</v>
      </c>
      <c r="AI127" s="31" t="s">
        <v>1839</v>
      </c>
      <c r="AJ127" s="10">
        <v>3</v>
      </c>
      <c r="AK127" s="30" t="s">
        <v>1653</v>
      </c>
      <c r="AL127" s="2">
        <v>16.18</v>
      </c>
      <c r="AM127" s="9" t="s">
        <v>1840</v>
      </c>
      <c r="AN127" s="10">
        <v>4</v>
      </c>
      <c r="AO127" s="1" t="s">
        <v>1653</v>
      </c>
      <c r="AP127" s="2">
        <v>31.135999999999999</v>
      </c>
      <c r="AQ127" s="9" t="s">
        <v>1841</v>
      </c>
      <c r="AR127" s="10">
        <v>2</v>
      </c>
      <c r="AS127" s="1" t="s">
        <v>1653</v>
      </c>
      <c r="AT127" s="2">
        <v>39.860999999999997</v>
      </c>
      <c r="AU127" s="9" t="s">
        <v>1842</v>
      </c>
      <c r="AV127" s="10">
        <v>3</v>
      </c>
      <c r="AW127" s="30" t="s">
        <v>1653</v>
      </c>
    </row>
    <row r="128" spans="1:49" ht="80" x14ac:dyDescent="0.2">
      <c r="A128" s="2">
        <v>120</v>
      </c>
      <c r="B128" s="2" t="s">
        <v>1861</v>
      </c>
      <c r="C128" s="2">
        <v>9</v>
      </c>
      <c r="D128" s="2">
        <v>7</v>
      </c>
      <c r="E128" s="1" t="s">
        <v>844</v>
      </c>
      <c r="F128" s="2">
        <v>251.49600000000001</v>
      </c>
      <c r="G128" s="9" t="s">
        <v>978</v>
      </c>
      <c r="H128" s="10">
        <v>5</v>
      </c>
      <c r="I128" s="1" t="s">
        <v>1843</v>
      </c>
      <c r="J128" s="2">
        <v>181.50899999999999</v>
      </c>
      <c r="K128" s="9" t="s">
        <v>1844</v>
      </c>
      <c r="L128" s="10">
        <v>2</v>
      </c>
      <c r="M128" s="30" t="s">
        <v>1845</v>
      </c>
      <c r="N128" s="2">
        <v>133.66800000000001</v>
      </c>
      <c r="O128" s="9" t="s">
        <v>286</v>
      </c>
      <c r="P128" s="10">
        <v>1</v>
      </c>
      <c r="Q128" s="30" t="s">
        <v>399</v>
      </c>
      <c r="R128" s="1">
        <v>83.376999999999995</v>
      </c>
      <c r="S128" s="31" t="s">
        <v>1846</v>
      </c>
      <c r="T128" s="10">
        <v>5</v>
      </c>
      <c r="U128" s="30" t="s">
        <v>1847</v>
      </c>
      <c r="V128" s="1">
        <v>84.138000000000005</v>
      </c>
      <c r="W128" s="9" t="s">
        <v>1848</v>
      </c>
      <c r="X128" s="10">
        <v>1</v>
      </c>
      <c r="Y128" s="30" t="s">
        <v>1849</v>
      </c>
      <c r="Z128" s="2">
        <v>73.438999999999993</v>
      </c>
      <c r="AA128" s="31" t="s">
        <v>1850</v>
      </c>
      <c r="AB128" s="10">
        <v>1</v>
      </c>
      <c r="AC128" s="1" t="s">
        <v>1851</v>
      </c>
      <c r="AD128" s="2">
        <v>325.78199999999998</v>
      </c>
      <c r="AE128" s="41" t="s">
        <v>1852</v>
      </c>
      <c r="AF128" s="10">
        <v>1</v>
      </c>
      <c r="AG128" s="30" t="s">
        <v>1853</v>
      </c>
      <c r="AH128" s="1">
        <v>197.85300000000001</v>
      </c>
      <c r="AI128" s="31" t="s">
        <v>1854</v>
      </c>
      <c r="AJ128" s="10">
        <v>5</v>
      </c>
      <c r="AK128" s="30" t="s">
        <v>1855</v>
      </c>
      <c r="AL128" s="2">
        <v>525.71199999999999</v>
      </c>
      <c r="AM128" s="9" t="s">
        <v>1856</v>
      </c>
      <c r="AN128" s="10">
        <v>1</v>
      </c>
      <c r="AO128" s="1" t="s">
        <v>1857</v>
      </c>
      <c r="AP128" s="2">
        <v>425.58</v>
      </c>
      <c r="AQ128" s="9" t="s">
        <v>1858</v>
      </c>
      <c r="AR128" s="10">
        <v>4</v>
      </c>
      <c r="AS128" s="1" t="s">
        <v>1859</v>
      </c>
      <c r="AT128" s="2">
        <v>276.14</v>
      </c>
      <c r="AU128" s="9" t="s">
        <v>1860</v>
      </c>
      <c r="AV128" s="10">
        <v>2</v>
      </c>
      <c r="AW128" s="30" t="s">
        <v>905</v>
      </c>
    </row>
  </sheetData>
  <sortState ref="D3:BZ18">
    <sortCondition ref="E3:E18"/>
  </sortState>
  <mergeCells count="23">
    <mergeCell ref="U2:W2"/>
    <mergeCell ref="Y2:AA2"/>
    <mergeCell ref="AC2:AE2"/>
    <mergeCell ref="A66:D66"/>
    <mergeCell ref="E66:G66"/>
    <mergeCell ref="A2:D2"/>
    <mergeCell ref="I2:L2"/>
    <mergeCell ref="AG2:AI2"/>
    <mergeCell ref="AK2:AM2"/>
    <mergeCell ref="AO2:AQ2"/>
    <mergeCell ref="AU2:AW2"/>
    <mergeCell ref="K66:M66"/>
    <mergeCell ref="O66:Q66"/>
    <mergeCell ref="S66:U66"/>
    <mergeCell ref="W66:Y66"/>
    <mergeCell ref="AA66:AC66"/>
    <mergeCell ref="AE66:AG66"/>
    <mergeCell ref="AI66:AK66"/>
    <mergeCell ref="AM66:AO66"/>
    <mergeCell ref="AQ66:AS66"/>
    <mergeCell ref="AU66:AW66"/>
    <mergeCell ref="M2:O2"/>
    <mergeCell ref="Q2:S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O20"/>
  <sheetViews>
    <sheetView workbookViewId="0"/>
  </sheetViews>
  <sheetFormatPr baseColWidth="10" defaultColWidth="10.83203125" defaultRowHeight="16" x14ac:dyDescent="0.2"/>
  <cols>
    <col min="1" max="1" width="10.83203125" style="3"/>
    <col min="2" max="2" width="46.1640625" style="4" customWidth="1"/>
    <col min="3" max="3" width="45.5" style="4" customWidth="1"/>
    <col min="4" max="4" width="18.1640625" style="4" customWidth="1"/>
    <col min="5" max="5" width="21.1640625" style="4" customWidth="1"/>
    <col min="6" max="7" width="20.1640625" style="4" customWidth="1"/>
    <col min="8" max="8" width="19.6640625" style="4" customWidth="1"/>
    <col min="9" max="9" width="19.33203125" style="4" customWidth="1"/>
    <col min="10" max="10" width="21.1640625" style="4" customWidth="1"/>
    <col min="11" max="11" width="28.5" style="4" customWidth="1"/>
    <col min="12" max="12" width="28.83203125" style="4" customWidth="1"/>
    <col min="13" max="13" width="24.83203125" style="4" customWidth="1"/>
    <col min="14" max="14" width="32" style="4" customWidth="1"/>
    <col min="15" max="15" width="26.5" style="4" customWidth="1"/>
    <col min="16" max="16" width="27.83203125" style="4" customWidth="1"/>
    <col min="17" max="17" width="29.33203125" style="4" customWidth="1"/>
    <col min="18" max="18" width="24.5" style="4" customWidth="1"/>
    <col min="19" max="19" width="20.33203125" style="4" customWidth="1"/>
    <col min="20" max="20" width="25.33203125" style="4" customWidth="1"/>
    <col min="21" max="21" width="38.83203125" style="4" customWidth="1"/>
    <col min="22" max="22" width="35.6640625" style="4" customWidth="1"/>
    <col min="23" max="23" width="75.1640625" style="4" customWidth="1"/>
    <col min="24" max="24" width="34.5" style="4" customWidth="1"/>
    <col min="25" max="25" width="30.1640625" style="4" customWidth="1"/>
    <col min="26" max="26" width="29.6640625" style="4" customWidth="1"/>
    <col min="27" max="27" width="32.1640625" style="4" customWidth="1"/>
    <col min="28" max="30" width="31.83203125" style="4" customWidth="1"/>
    <col min="31" max="31" width="80.83203125" style="4" customWidth="1"/>
    <col min="32" max="32" width="66.6640625" style="4" bestFit="1" customWidth="1"/>
    <col min="33" max="33" width="30.1640625" style="4" bestFit="1" customWidth="1"/>
    <col min="34" max="34" width="29.6640625" style="4" bestFit="1" customWidth="1"/>
    <col min="35" max="35" width="32.1640625" style="4" bestFit="1" customWidth="1"/>
    <col min="36" max="36" width="31.83203125" style="4" bestFit="1" customWidth="1"/>
    <col min="37" max="37" width="109.5" style="4" customWidth="1"/>
    <col min="38" max="38" width="50.83203125" style="4" bestFit="1" customWidth="1"/>
    <col min="39" max="39" width="30.1640625" style="4" bestFit="1" customWidth="1"/>
    <col min="40" max="40" width="29.6640625" style="4" bestFit="1" customWidth="1"/>
    <col min="41" max="41" width="32.1640625" style="4" bestFit="1" customWidth="1"/>
    <col min="42" max="42" width="31.83203125" style="4" bestFit="1" customWidth="1"/>
    <col min="43" max="43" width="181.5" style="4" bestFit="1" customWidth="1"/>
    <col min="44" max="44" width="35.1640625" style="4" bestFit="1" customWidth="1"/>
    <col min="45" max="45" width="30.1640625" style="4" bestFit="1" customWidth="1"/>
    <col min="46" max="46" width="29.6640625" style="4" bestFit="1" customWidth="1"/>
    <col min="47" max="47" width="32.1640625" style="4" bestFit="1" customWidth="1"/>
    <col min="48" max="48" width="31.83203125" style="4" bestFit="1" customWidth="1"/>
    <col min="49" max="49" width="19.33203125" style="4" bestFit="1" customWidth="1"/>
    <col min="50" max="50" width="61.6640625" style="4" bestFit="1" customWidth="1"/>
    <col min="51" max="51" width="54.6640625" style="4" bestFit="1" customWidth="1"/>
    <col min="52" max="52" width="30.1640625" style="4" bestFit="1" customWidth="1"/>
    <col min="53" max="53" width="29.6640625" style="4" bestFit="1" customWidth="1"/>
    <col min="54" max="54" width="32.1640625" style="4" bestFit="1" customWidth="1"/>
    <col min="55" max="55" width="31.83203125" style="4" bestFit="1" customWidth="1"/>
    <col min="56" max="56" width="229" style="4" bestFit="1" customWidth="1"/>
    <col min="57" max="57" width="54.1640625" style="4" bestFit="1" customWidth="1"/>
    <col min="58" max="58" width="30.1640625" style="4" bestFit="1" customWidth="1"/>
    <col min="59" max="59" width="29.6640625" style="4" bestFit="1" customWidth="1"/>
    <col min="60" max="60" width="32.1640625" style="4" bestFit="1" customWidth="1"/>
    <col min="61" max="61" width="31.83203125" style="4" bestFit="1" customWidth="1"/>
    <col min="62" max="62" width="255.83203125" style="4" bestFit="1" customWidth="1"/>
    <col min="63" max="63" width="35.1640625" style="4" bestFit="1" customWidth="1"/>
    <col min="64" max="64" width="30.1640625" style="4" bestFit="1" customWidth="1"/>
    <col min="65" max="65" width="29.6640625" style="4" bestFit="1" customWidth="1"/>
    <col min="66" max="66" width="32.1640625" style="4" bestFit="1" customWidth="1"/>
    <col min="67" max="67" width="31.83203125" style="4" bestFit="1" customWidth="1"/>
    <col min="68" max="68" width="255.83203125" style="4" bestFit="1" customWidth="1"/>
    <col min="69" max="69" width="52.33203125" style="4" bestFit="1" customWidth="1"/>
    <col min="70" max="70" width="30.1640625" style="4" bestFit="1" customWidth="1"/>
    <col min="71" max="71" width="29.6640625" style="4" bestFit="1" customWidth="1"/>
    <col min="72" max="72" width="32.1640625" style="4" bestFit="1" customWidth="1"/>
    <col min="73" max="73" width="31.83203125" style="4" bestFit="1" customWidth="1"/>
    <col min="74" max="74" width="19.33203125" style="4" bestFit="1" customWidth="1"/>
    <col min="75" max="75" width="195.6640625" style="4" bestFit="1" customWidth="1"/>
    <col min="76" max="76" width="50.83203125" style="4" bestFit="1" customWidth="1"/>
    <col min="77" max="77" width="30.1640625" style="4" bestFit="1" customWidth="1"/>
    <col min="78" max="78" width="29.6640625" style="4" bestFit="1" customWidth="1"/>
    <col min="79" max="79" width="32.1640625" style="4" bestFit="1" customWidth="1"/>
    <col min="80" max="80" width="31.83203125" style="4" bestFit="1" customWidth="1"/>
    <col min="81" max="81" width="23.83203125" style="4" bestFit="1" customWidth="1"/>
    <col min="82" max="82" width="255.83203125" style="4" bestFit="1" customWidth="1"/>
    <col min="83" max="83" width="137.6640625" style="4" bestFit="1" customWidth="1"/>
    <col min="84" max="84" width="62.1640625" style="4" bestFit="1" customWidth="1"/>
    <col min="85" max="85" width="30.1640625" style="4" bestFit="1" customWidth="1"/>
    <col min="86" max="86" width="29.6640625" style="4" bestFit="1" customWidth="1"/>
    <col min="87" max="87" width="32.1640625" style="4" bestFit="1" customWidth="1"/>
    <col min="88" max="88" width="31.83203125" style="4" bestFit="1" customWidth="1"/>
    <col min="89" max="89" width="19.33203125" style="4" bestFit="1" customWidth="1"/>
    <col min="90" max="90" width="140.33203125" style="4" bestFit="1" customWidth="1"/>
    <col min="91" max="91" width="40.33203125" style="4" bestFit="1" customWidth="1"/>
    <col min="92" max="92" width="30.1640625" style="4" bestFit="1" customWidth="1"/>
    <col min="93" max="93" width="29.6640625" style="4" bestFit="1" customWidth="1"/>
    <col min="94" max="94" width="32.1640625" style="4" bestFit="1" customWidth="1"/>
    <col min="95" max="95" width="31.83203125" style="4" bestFit="1" customWidth="1"/>
    <col min="96" max="96" width="41.6640625" style="4" bestFit="1" customWidth="1"/>
    <col min="97" max="97" width="23.83203125" style="4" bestFit="1" customWidth="1"/>
    <col min="98" max="98" width="190.83203125" style="4" bestFit="1" customWidth="1"/>
    <col min="99" max="99" width="40.83203125" style="4" bestFit="1" customWidth="1"/>
    <col min="100" max="100" width="158.83203125" style="4" bestFit="1" customWidth="1"/>
    <col min="101" max="101" width="200.33203125" style="4" bestFit="1" customWidth="1"/>
    <col min="102" max="102" width="129.33203125" style="4" bestFit="1" customWidth="1"/>
    <col min="103" max="103" width="137.33203125" style="4" bestFit="1" customWidth="1"/>
    <col min="104" max="104" width="158.83203125" style="4" bestFit="1" customWidth="1"/>
    <col min="105" max="105" width="129.33203125" style="4" bestFit="1" customWidth="1"/>
    <col min="106" max="106" width="200.33203125" style="4" bestFit="1" customWidth="1"/>
    <col min="107" max="107" width="137.33203125" style="4" bestFit="1" customWidth="1"/>
    <col min="108" max="108" width="122" style="4" bestFit="1" customWidth="1"/>
    <col min="109" max="109" width="187.33203125" style="4" bestFit="1" customWidth="1"/>
    <col min="110" max="110" width="128" style="4" bestFit="1" customWidth="1"/>
    <col min="111" max="111" width="122.5" style="4" bestFit="1" customWidth="1"/>
    <col min="112" max="112" width="158.83203125" style="4" bestFit="1" customWidth="1"/>
    <col min="113" max="113" width="177" style="4" bestFit="1" customWidth="1"/>
    <col min="114" max="114" width="151.5" style="4" bestFit="1" customWidth="1"/>
    <col min="115" max="115" width="149.83203125" style="4" bestFit="1" customWidth="1"/>
    <col min="116" max="116" width="169.33203125" style="4" bestFit="1" customWidth="1"/>
    <col min="117" max="117" width="209.5" style="4" bestFit="1" customWidth="1"/>
    <col min="118" max="118" width="255.83203125" style="4" bestFit="1" customWidth="1"/>
    <col min="119" max="119" width="135.5" style="4" customWidth="1"/>
    <col min="120" max="16384" width="10.83203125" style="4"/>
  </cols>
  <sheetData>
    <row r="1" spans="1:119" s="3" customFormat="1" x14ac:dyDescent="0.2">
      <c r="A1" s="3" t="s">
        <v>576</v>
      </c>
    </row>
    <row r="2" spans="1:119" s="3" customFormat="1" x14ac:dyDescent="0.2">
      <c r="B2" s="3" t="s">
        <v>0</v>
      </c>
      <c r="C2" s="3" t="s">
        <v>1</v>
      </c>
      <c r="D2" s="3" t="s">
        <v>2</v>
      </c>
      <c r="E2" s="3" t="s">
        <v>3</v>
      </c>
      <c r="F2" s="3" t="s">
        <v>4</v>
      </c>
      <c r="G2" s="3" t="s">
        <v>5</v>
      </c>
      <c r="H2" s="3" t="s">
        <v>6</v>
      </c>
      <c r="I2" s="3" t="s">
        <v>7</v>
      </c>
      <c r="J2" s="3" t="s">
        <v>8</v>
      </c>
      <c r="K2" s="3" t="s">
        <v>9</v>
      </c>
      <c r="L2" s="3" t="s">
        <v>10</v>
      </c>
      <c r="M2" s="3" t="s">
        <v>11</v>
      </c>
      <c r="N2" s="3" t="s">
        <v>12</v>
      </c>
      <c r="O2" s="3" t="s">
        <v>13</v>
      </c>
      <c r="P2" s="3" t="s">
        <v>14</v>
      </c>
      <c r="Q2" s="3" t="s">
        <v>15</v>
      </c>
      <c r="R2" s="3" t="s">
        <v>16</v>
      </c>
      <c r="S2" s="2" t="s">
        <v>17</v>
      </c>
      <c r="T2" s="2" t="s">
        <v>18</v>
      </c>
      <c r="U2" s="2" t="s">
        <v>19</v>
      </c>
      <c r="V2" s="2" t="s">
        <v>20</v>
      </c>
      <c r="W2" s="2" t="s">
        <v>21</v>
      </c>
      <c r="X2" s="2" t="s">
        <v>22</v>
      </c>
      <c r="Y2" s="2" t="s">
        <v>23</v>
      </c>
      <c r="Z2" s="2" t="s">
        <v>24</v>
      </c>
      <c r="AA2" s="2" t="s">
        <v>25</v>
      </c>
      <c r="AB2" s="2" t="s">
        <v>26</v>
      </c>
      <c r="AC2" s="2"/>
      <c r="AD2" s="2"/>
      <c r="AE2" s="2" t="s">
        <v>27</v>
      </c>
      <c r="AF2" s="2" t="s">
        <v>28</v>
      </c>
      <c r="AG2" s="2" t="s">
        <v>29</v>
      </c>
      <c r="AH2" s="2" t="s">
        <v>30</v>
      </c>
      <c r="AI2" s="2" t="s">
        <v>31</v>
      </c>
      <c r="AJ2" s="2" t="s">
        <v>32</v>
      </c>
      <c r="AK2" s="2" t="s">
        <v>33</v>
      </c>
      <c r="AL2" s="2" t="s">
        <v>34</v>
      </c>
      <c r="AM2" s="2" t="s">
        <v>35</v>
      </c>
      <c r="AN2" s="2" t="s">
        <v>36</v>
      </c>
      <c r="AO2" s="2" t="s">
        <v>37</v>
      </c>
      <c r="AP2" s="2" t="s">
        <v>38</v>
      </c>
      <c r="AQ2" s="2" t="s">
        <v>39</v>
      </c>
      <c r="AR2" s="2" t="s">
        <v>40</v>
      </c>
      <c r="AS2" s="2" t="s">
        <v>41</v>
      </c>
      <c r="AT2" s="2" t="s">
        <v>42</v>
      </c>
      <c r="AU2" s="2" t="s">
        <v>43</v>
      </c>
      <c r="AV2" s="2" t="s">
        <v>44</v>
      </c>
      <c r="AW2" s="2" t="s">
        <v>45</v>
      </c>
      <c r="AX2" s="2" t="s">
        <v>46</v>
      </c>
      <c r="AY2" s="2" t="s">
        <v>47</v>
      </c>
      <c r="AZ2" s="2" t="s">
        <v>48</v>
      </c>
      <c r="BA2" s="2" t="s">
        <v>49</v>
      </c>
      <c r="BB2" s="2" t="s">
        <v>50</v>
      </c>
      <c r="BC2" s="2" t="s">
        <v>51</v>
      </c>
      <c r="BD2" s="2" t="s">
        <v>52</v>
      </c>
      <c r="BE2" s="2" t="s">
        <v>53</v>
      </c>
      <c r="BF2" s="2" t="s">
        <v>54</v>
      </c>
      <c r="BG2" s="2" t="s">
        <v>55</v>
      </c>
      <c r="BH2" s="2" t="s">
        <v>56</v>
      </c>
      <c r="BI2" s="2" t="s">
        <v>57</v>
      </c>
      <c r="BJ2" s="2" t="s">
        <v>58</v>
      </c>
      <c r="BK2" s="2" t="s">
        <v>59</v>
      </c>
      <c r="BL2" s="2" t="s">
        <v>60</v>
      </c>
      <c r="BM2" s="2" t="s">
        <v>61</v>
      </c>
      <c r="BN2" s="2" t="s">
        <v>62</v>
      </c>
      <c r="BO2" s="2" t="s">
        <v>63</v>
      </c>
      <c r="BP2" s="2" t="s">
        <v>64</v>
      </c>
      <c r="BQ2" s="2" t="s">
        <v>65</v>
      </c>
      <c r="BR2" s="2" t="s">
        <v>66</v>
      </c>
      <c r="BS2" s="2" t="s">
        <v>67</v>
      </c>
      <c r="BT2" s="2" t="s">
        <v>68</v>
      </c>
      <c r="BU2" s="2" t="s">
        <v>69</v>
      </c>
      <c r="BV2" s="2" t="s">
        <v>70</v>
      </c>
      <c r="BW2" s="2" t="s">
        <v>71</v>
      </c>
      <c r="BX2" s="2" t="s">
        <v>72</v>
      </c>
      <c r="BY2" s="2" t="s">
        <v>73</v>
      </c>
      <c r="BZ2" s="2" t="s">
        <v>74</v>
      </c>
      <c r="CA2" s="2" t="s">
        <v>75</v>
      </c>
      <c r="CB2" s="2" t="s">
        <v>76</v>
      </c>
      <c r="CC2" s="2" t="s">
        <v>77</v>
      </c>
      <c r="CD2" s="2" t="s">
        <v>78</v>
      </c>
      <c r="CE2" s="2" t="s">
        <v>79</v>
      </c>
      <c r="CF2" s="2" t="s">
        <v>80</v>
      </c>
      <c r="CG2" s="2" t="s">
        <v>81</v>
      </c>
      <c r="CH2" s="2" t="s">
        <v>82</v>
      </c>
      <c r="CI2" s="2" t="s">
        <v>83</v>
      </c>
      <c r="CJ2" s="2" t="s">
        <v>84</v>
      </c>
      <c r="CK2" s="2" t="s">
        <v>85</v>
      </c>
      <c r="CL2" s="2" t="s">
        <v>86</v>
      </c>
      <c r="CM2" s="2" t="s">
        <v>87</v>
      </c>
      <c r="CN2" s="2" t="s">
        <v>88</v>
      </c>
      <c r="CO2" s="2" t="s">
        <v>89</v>
      </c>
      <c r="CP2" s="2" t="s">
        <v>90</v>
      </c>
      <c r="CQ2" s="2" t="s">
        <v>91</v>
      </c>
      <c r="CR2" s="2" t="s">
        <v>92</v>
      </c>
      <c r="CS2" s="2" t="s">
        <v>93</v>
      </c>
      <c r="CT2" s="2" t="s">
        <v>94</v>
      </c>
      <c r="CU2" s="2" t="s">
        <v>95</v>
      </c>
      <c r="CV2" s="2" t="s">
        <v>96</v>
      </c>
      <c r="CW2" s="2" t="s">
        <v>97</v>
      </c>
      <c r="CX2" s="2" t="s">
        <v>98</v>
      </c>
      <c r="CY2" s="2" t="s">
        <v>99</v>
      </c>
      <c r="CZ2" s="2" t="s">
        <v>100</v>
      </c>
      <c r="DA2" s="2" t="s">
        <v>101</v>
      </c>
      <c r="DB2" s="2" t="s">
        <v>102</v>
      </c>
      <c r="DC2" s="2" t="s">
        <v>103</v>
      </c>
      <c r="DD2" s="2" t="s">
        <v>104</v>
      </c>
      <c r="DE2" s="2" t="s">
        <v>105</v>
      </c>
      <c r="DF2" s="2" t="s">
        <v>106</v>
      </c>
      <c r="DG2" s="2" t="s">
        <v>107</v>
      </c>
      <c r="DH2" s="2" t="s">
        <v>108</v>
      </c>
      <c r="DI2" s="2" t="s">
        <v>109</v>
      </c>
      <c r="DJ2" s="2" t="s">
        <v>110</v>
      </c>
      <c r="DK2" s="2" t="s">
        <v>111</v>
      </c>
      <c r="DL2" s="2" t="s">
        <v>112</v>
      </c>
      <c r="DM2" s="2" t="s">
        <v>113</v>
      </c>
      <c r="DN2" s="2" t="s">
        <v>114</v>
      </c>
      <c r="DO2" s="2" t="s">
        <v>115</v>
      </c>
    </row>
    <row r="3" spans="1:119" s="2" customFormat="1" ht="64" x14ac:dyDescent="0.2">
      <c r="B3" s="2" t="s">
        <v>116</v>
      </c>
      <c r="C3" s="2" t="s">
        <v>117</v>
      </c>
      <c r="D3" s="2" t="s">
        <v>118</v>
      </c>
      <c r="E3" s="2" t="s">
        <v>119</v>
      </c>
      <c r="F3" s="2" t="s">
        <v>4</v>
      </c>
      <c r="G3" s="2" t="s">
        <v>5</v>
      </c>
      <c r="H3" s="2" t="s">
        <v>6</v>
      </c>
      <c r="I3" s="2" t="s">
        <v>120</v>
      </c>
      <c r="J3" s="2" t="s">
        <v>121</v>
      </c>
      <c r="K3" s="2" t="s">
        <v>122</v>
      </c>
      <c r="L3" s="2" t="s">
        <v>123</v>
      </c>
      <c r="M3" s="2" t="s">
        <v>124</v>
      </c>
      <c r="N3" s="2" t="s">
        <v>125</v>
      </c>
      <c r="O3" s="2" t="s">
        <v>126</v>
      </c>
      <c r="P3" s="2" t="s">
        <v>127</v>
      </c>
      <c r="Q3" s="2" t="s">
        <v>128</v>
      </c>
      <c r="R3" s="2" t="s">
        <v>129</v>
      </c>
      <c r="S3" s="2" t="s">
        <v>412</v>
      </c>
      <c r="T3" s="2" t="s">
        <v>130</v>
      </c>
      <c r="U3" s="2" t="s">
        <v>131</v>
      </c>
      <c r="V3" s="2" t="s">
        <v>132</v>
      </c>
      <c r="W3" s="2" t="s">
        <v>133</v>
      </c>
      <c r="X3" s="2" t="s">
        <v>134</v>
      </c>
      <c r="Y3" s="2" t="s">
        <v>135</v>
      </c>
      <c r="Z3" s="2" t="s">
        <v>136</v>
      </c>
      <c r="AA3" s="2" t="s">
        <v>137</v>
      </c>
      <c r="AB3" s="2" t="s">
        <v>138</v>
      </c>
      <c r="AC3" s="2" t="s">
        <v>574</v>
      </c>
      <c r="AD3" s="2" t="s">
        <v>575</v>
      </c>
      <c r="AE3" s="2" t="s">
        <v>577</v>
      </c>
      <c r="AF3" s="2" t="s">
        <v>139</v>
      </c>
      <c r="AG3" s="2" t="s">
        <v>135</v>
      </c>
      <c r="AH3" s="2" t="s">
        <v>136</v>
      </c>
      <c r="AI3" s="2" t="s">
        <v>137</v>
      </c>
      <c r="AJ3" s="2" t="s">
        <v>138</v>
      </c>
      <c r="AK3" s="2" t="s">
        <v>578</v>
      </c>
      <c r="AL3" s="2" t="s">
        <v>139</v>
      </c>
      <c r="AM3" s="2" t="s">
        <v>135</v>
      </c>
      <c r="AN3" s="2" t="s">
        <v>136</v>
      </c>
      <c r="AO3" s="2" t="s">
        <v>137</v>
      </c>
      <c r="AP3" s="2" t="s">
        <v>138</v>
      </c>
      <c r="AQ3" s="2" t="s">
        <v>579</v>
      </c>
      <c r="AR3" s="2" t="s">
        <v>139</v>
      </c>
      <c r="AS3" s="2" t="s">
        <v>135</v>
      </c>
      <c r="AT3" s="2" t="s">
        <v>136</v>
      </c>
      <c r="AU3" s="2" t="s">
        <v>137</v>
      </c>
      <c r="AV3" s="2" t="s">
        <v>138</v>
      </c>
      <c r="AW3" s="2" t="s">
        <v>580</v>
      </c>
      <c r="AX3" s="2" t="s">
        <v>580</v>
      </c>
      <c r="AY3" s="2" t="s">
        <v>139</v>
      </c>
      <c r="AZ3" s="2" t="s">
        <v>135</v>
      </c>
      <c r="BA3" s="2" t="s">
        <v>136</v>
      </c>
      <c r="BB3" s="2" t="s">
        <v>137</v>
      </c>
      <c r="BC3" s="2" t="s">
        <v>138</v>
      </c>
      <c r="BD3" s="2" t="s">
        <v>581</v>
      </c>
      <c r="BE3" s="2" t="s">
        <v>139</v>
      </c>
      <c r="BF3" s="2" t="s">
        <v>135</v>
      </c>
      <c r="BG3" s="2" t="s">
        <v>136</v>
      </c>
      <c r="BH3" s="2" t="s">
        <v>137</v>
      </c>
      <c r="BI3" s="2" t="s">
        <v>138</v>
      </c>
      <c r="BJ3" s="2" t="s">
        <v>582</v>
      </c>
      <c r="BK3" s="2" t="s">
        <v>139</v>
      </c>
      <c r="BL3" s="2" t="s">
        <v>135</v>
      </c>
      <c r="BM3" s="2" t="s">
        <v>136</v>
      </c>
      <c r="BN3" s="2" t="s">
        <v>137</v>
      </c>
      <c r="BO3" s="2" t="s">
        <v>138</v>
      </c>
      <c r="BP3" s="2" t="s">
        <v>583</v>
      </c>
      <c r="BQ3" s="2" t="s">
        <v>139</v>
      </c>
      <c r="BR3" s="2" t="s">
        <v>135</v>
      </c>
      <c r="BS3" s="2" t="s">
        <v>136</v>
      </c>
      <c r="BT3" s="2" t="s">
        <v>137</v>
      </c>
      <c r="BU3" s="2" t="s">
        <v>138</v>
      </c>
      <c r="BV3" s="2" t="s">
        <v>584</v>
      </c>
      <c r="BW3" s="2" t="s">
        <v>584</v>
      </c>
      <c r="BX3" s="2" t="s">
        <v>139</v>
      </c>
      <c r="BY3" s="2" t="s">
        <v>135</v>
      </c>
      <c r="BZ3" s="2" t="s">
        <v>136</v>
      </c>
      <c r="CA3" s="2" t="s">
        <v>137</v>
      </c>
      <c r="CB3" s="2" t="s">
        <v>138</v>
      </c>
      <c r="CC3" s="2" t="s">
        <v>585</v>
      </c>
      <c r="CD3" s="2" t="s">
        <v>586</v>
      </c>
      <c r="CE3" s="2" t="s">
        <v>587</v>
      </c>
      <c r="CF3" s="2" t="s">
        <v>139</v>
      </c>
      <c r="CG3" s="2" t="s">
        <v>135</v>
      </c>
      <c r="CH3" s="2" t="s">
        <v>136</v>
      </c>
      <c r="CI3" s="2" t="s">
        <v>137</v>
      </c>
      <c r="CJ3" s="2" t="s">
        <v>138</v>
      </c>
      <c r="CK3" s="2" t="s">
        <v>588</v>
      </c>
      <c r="CL3" s="2" t="s">
        <v>588</v>
      </c>
      <c r="CM3" s="2" t="s">
        <v>139</v>
      </c>
      <c r="CN3" s="2" t="s">
        <v>135</v>
      </c>
      <c r="CO3" s="2" t="s">
        <v>136</v>
      </c>
      <c r="CP3" s="2" t="s">
        <v>137</v>
      </c>
      <c r="CQ3" s="2" t="s">
        <v>138</v>
      </c>
      <c r="CR3" s="2" t="s">
        <v>140</v>
      </c>
      <c r="CS3" s="2" t="s">
        <v>591</v>
      </c>
      <c r="CT3" s="2" t="s">
        <v>589</v>
      </c>
      <c r="CU3" s="2" t="s">
        <v>139</v>
      </c>
      <c r="CV3" s="2" t="s">
        <v>141</v>
      </c>
      <c r="CW3" s="2" t="s">
        <v>142</v>
      </c>
      <c r="CX3" s="2" t="s">
        <v>143</v>
      </c>
      <c r="CY3" s="2" t="s">
        <v>144</v>
      </c>
      <c r="CZ3" s="2" t="s">
        <v>141</v>
      </c>
      <c r="DA3" s="2" t="s">
        <v>143</v>
      </c>
      <c r="DB3" s="2" t="s">
        <v>142</v>
      </c>
      <c r="DC3" s="2" t="s">
        <v>144</v>
      </c>
      <c r="DD3" s="2" t="s">
        <v>145</v>
      </c>
      <c r="DE3" s="2" t="s">
        <v>146</v>
      </c>
      <c r="DF3" s="2" t="s">
        <v>147</v>
      </c>
      <c r="DG3" s="2" t="s">
        <v>148</v>
      </c>
      <c r="DH3" s="2" t="s">
        <v>149</v>
      </c>
      <c r="DI3" s="2" t="s">
        <v>150</v>
      </c>
      <c r="DJ3" s="2" t="s">
        <v>151</v>
      </c>
      <c r="DK3" s="2" t="s">
        <v>152</v>
      </c>
      <c r="DL3" s="2" t="s">
        <v>153</v>
      </c>
      <c r="DM3" s="2" t="s">
        <v>154</v>
      </c>
      <c r="DN3" s="2" t="s">
        <v>155</v>
      </c>
      <c r="DO3" s="2" t="s">
        <v>156</v>
      </c>
    </row>
    <row r="4" spans="1:119" s="3" customFormat="1" ht="32" x14ac:dyDescent="0.2">
      <c r="B4" s="3" t="s">
        <v>157</v>
      </c>
      <c r="C4" s="3" t="s">
        <v>158</v>
      </c>
      <c r="D4" s="3" t="s">
        <v>159</v>
      </c>
      <c r="E4" s="3" t="s">
        <v>160</v>
      </c>
      <c r="F4" s="3" t="s">
        <v>161</v>
      </c>
      <c r="G4" s="3" t="s">
        <v>162</v>
      </c>
      <c r="H4" s="3" t="s">
        <v>163</v>
      </c>
      <c r="I4" s="3" t="s">
        <v>164</v>
      </c>
      <c r="J4" s="3" t="s">
        <v>165</v>
      </c>
      <c r="K4" s="3" t="s">
        <v>166</v>
      </c>
      <c r="L4" s="3" t="s">
        <v>167</v>
      </c>
      <c r="M4" s="3" t="s">
        <v>168</v>
      </c>
      <c r="N4" s="3" t="s">
        <v>169</v>
      </c>
      <c r="O4" s="3" t="s">
        <v>170</v>
      </c>
      <c r="P4" s="3" t="s">
        <v>171</v>
      </c>
      <c r="Q4" s="3" t="s">
        <v>172</v>
      </c>
      <c r="R4" s="3" t="s">
        <v>173</v>
      </c>
      <c r="S4" s="2" t="s">
        <v>174</v>
      </c>
      <c r="T4" s="2" t="s">
        <v>175</v>
      </c>
      <c r="U4" s="2" t="s">
        <v>176</v>
      </c>
      <c r="V4" s="2" t="s">
        <v>177</v>
      </c>
      <c r="W4" s="2" t="s">
        <v>178</v>
      </c>
      <c r="X4" s="2" t="s">
        <v>179</v>
      </c>
      <c r="Y4" s="2" t="s">
        <v>180</v>
      </c>
      <c r="Z4" s="2" t="s">
        <v>181</v>
      </c>
      <c r="AA4" s="2" t="s">
        <v>182</v>
      </c>
      <c r="AB4" s="2" t="s">
        <v>183</v>
      </c>
      <c r="AC4" s="2"/>
      <c r="AD4" s="2"/>
      <c r="AE4" s="2" t="s">
        <v>184</v>
      </c>
      <c r="AF4" s="2" t="s">
        <v>185</v>
      </c>
      <c r="AG4" s="2" t="s">
        <v>186</v>
      </c>
      <c r="AH4" s="2" t="s">
        <v>187</v>
      </c>
      <c r="AI4" s="2" t="s">
        <v>188</v>
      </c>
      <c r="AJ4" s="2" t="s">
        <v>189</v>
      </c>
      <c r="AK4" s="2" t="s">
        <v>190</v>
      </c>
      <c r="AL4" s="2" t="s">
        <v>191</v>
      </c>
      <c r="AM4" s="2" t="s">
        <v>192</v>
      </c>
      <c r="AN4" s="2" t="s">
        <v>193</v>
      </c>
      <c r="AO4" s="2" t="s">
        <v>194</v>
      </c>
      <c r="AP4" s="2" t="s">
        <v>195</v>
      </c>
      <c r="AQ4" s="2" t="s">
        <v>196</v>
      </c>
      <c r="AR4" s="2" t="s">
        <v>197</v>
      </c>
      <c r="AS4" s="2" t="s">
        <v>198</v>
      </c>
      <c r="AT4" s="2" t="s">
        <v>199</v>
      </c>
      <c r="AU4" s="2" t="s">
        <v>200</v>
      </c>
      <c r="AV4" s="2" t="s">
        <v>201</v>
      </c>
      <c r="AW4" s="2" t="s">
        <v>202</v>
      </c>
      <c r="AX4" s="2" t="s">
        <v>203</v>
      </c>
      <c r="AY4" s="2" t="s">
        <v>204</v>
      </c>
      <c r="AZ4" s="2" t="s">
        <v>205</v>
      </c>
      <c r="BA4" s="2" t="s">
        <v>206</v>
      </c>
      <c r="BB4" s="2" t="s">
        <v>207</v>
      </c>
      <c r="BC4" s="2" t="s">
        <v>208</v>
      </c>
      <c r="BD4" s="2" t="s">
        <v>209</v>
      </c>
      <c r="BE4" s="2" t="s">
        <v>210</v>
      </c>
      <c r="BF4" s="2" t="s">
        <v>211</v>
      </c>
      <c r="BG4" s="2" t="s">
        <v>212</v>
      </c>
      <c r="BH4" s="2" t="s">
        <v>213</v>
      </c>
      <c r="BI4" s="2" t="s">
        <v>214</v>
      </c>
      <c r="BJ4" s="2" t="s">
        <v>215</v>
      </c>
      <c r="BK4" s="2" t="s">
        <v>216</v>
      </c>
      <c r="BL4" s="2" t="s">
        <v>217</v>
      </c>
      <c r="BM4" s="2" t="s">
        <v>218</v>
      </c>
      <c r="BN4" s="2" t="s">
        <v>219</v>
      </c>
      <c r="BO4" s="2" t="s">
        <v>220</v>
      </c>
      <c r="BP4" s="2" t="s">
        <v>221</v>
      </c>
      <c r="BQ4" s="2" t="s">
        <v>222</v>
      </c>
      <c r="BR4" s="2" t="s">
        <v>223</v>
      </c>
      <c r="BS4" s="2" t="s">
        <v>224</v>
      </c>
      <c r="BT4" s="2" t="s">
        <v>225</v>
      </c>
      <c r="BU4" s="2" t="s">
        <v>226</v>
      </c>
      <c r="BV4" s="2" t="s">
        <v>227</v>
      </c>
      <c r="BW4" s="2" t="s">
        <v>228</v>
      </c>
      <c r="BX4" s="2" t="s">
        <v>229</v>
      </c>
      <c r="BY4" s="2" t="s">
        <v>230</v>
      </c>
      <c r="BZ4" s="2" t="s">
        <v>231</v>
      </c>
      <c r="CA4" s="2" t="s">
        <v>232</v>
      </c>
      <c r="CB4" s="2" t="s">
        <v>233</v>
      </c>
      <c r="CC4" s="2" t="s">
        <v>234</v>
      </c>
      <c r="CD4" s="2" t="s">
        <v>235</v>
      </c>
      <c r="CE4" s="2" t="s">
        <v>236</v>
      </c>
      <c r="CF4" s="2" t="s">
        <v>237</v>
      </c>
      <c r="CG4" s="2" t="s">
        <v>238</v>
      </c>
      <c r="CH4" s="2" t="s">
        <v>239</v>
      </c>
      <c r="CI4" s="2" t="s">
        <v>240</v>
      </c>
      <c r="CJ4" s="2" t="s">
        <v>241</v>
      </c>
      <c r="CK4" s="2" t="s">
        <v>242</v>
      </c>
      <c r="CL4" s="2" t="s">
        <v>243</v>
      </c>
      <c r="CM4" s="2" t="s">
        <v>244</v>
      </c>
      <c r="CN4" s="2" t="s">
        <v>245</v>
      </c>
      <c r="CO4" s="2" t="s">
        <v>246</v>
      </c>
      <c r="CP4" s="2" t="s">
        <v>247</v>
      </c>
      <c r="CQ4" s="2" t="s">
        <v>248</v>
      </c>
      <c r="CR4" s="2" t="s">
        <v>249</v>
      </c>
      <c r="CS4" s="2" t="s">
        <v>250</v>
      </c>
      <c r="CT4" s="2" t="s">
        <v>251</v>
      </c>
      <c r="CU4" s="2" t="s">
        <v>252</v>
      </c>
      <c r="CV4" s="2" t="s">
        <v>253</v>
      </c>
      <c r="CW4" s="2" t="s">
        <v>254</v>
      </c>
      <c r="CX4" s="2" t="s">
        <v>255</v>
      </c>
      <c r="CY4" s="2" t="s">
        <v>256</v>
      </c>
      <c r="CZ4" s="2" t="s">
        <v>257</v>
      </c>
      <c r="DA4" s="2" t="s">
        <v>258</v>
      </c>
      <c r="DB4" s="2" t="s">
        <v>259</v>
      </c>
      <c r="DC4" s="2" t="s">
        <v>260</v>
      </c>
      <c r="DD4" s="2" t="s">
        <v>261</v>
      </c>
      <c r="DE4" s="2" t="s">
        <v>262</v>
      </c>
      <c r="DF4" s="2" t="s">
        <v>263</v>
      </c>
      <c r="DG4" s="2" t="s">
        <v>264</v>
      </c>
      <c r="DH4" s="2" t="s">
        <v>265</v>
      </c>
      <c r="DI4" s="2" t="s">
        <v>266</v>
      </c>
      <c r="DJ4" s="2" t="s">
        <v>267</v>
      </c>
      <c r="DK4" s="2" t="s">
        <v>268</v>
      </c>
      <c r="DL4" s="2" t="s">
        <v>269</v>
      </c>
      <c r="DM4" s="2" t="s">
        <v>270</v>
      </c>
      <c r="DN4" s="2" t="s">
        <v>271</v>
      </c>
      <c r="DO4" s="2" t="s">
        <v>272</v>
      </c>
    </row>
    <row r="5" spans="1:119" ht="32" x14ac:dyDescent="0.2">
      <c r="A5" s="3">
        <v>1</v>
      </c>
      <c r="B5" s="5">
        <v>43060.393020833333</v>
      </c>
      <c r="C5" s="5">
        <v>43060.426215277781</v>
      </c>
      <c r="D5" s="4" t="s">
        <v>273</v>
      </c>
      <c r="E5" s="4" t="s">
        <v>274</v>
      </c>
      <c r="F5" s="4">
        <v>100</v>
      </c>
      <c r="G5" s="4">
        <v>2867</v>
      </c>
      <c r="H5" s="4" t="b">
        <v>1</v>
      </c>
      <c r="I5" s="5">
        <v>43078.364768518521</v>
      </c>
      <c r="J5" s="4" t="s">
        <v>275</v>
      </c>
      <c r="O5" s="4">
        <v>4.6492004394531001</v>
      </c>
      <c r="P5" s="4">
        <v>-74.062797546387003</v>
      </c>
      <c r="Q5" s="4" t="s">
        <v>276</v>
      </c>
      <c r="R5" s="4" t="s">
        <v>277</v>
      </c>
      <c r="S5" s="1" t="s">
        <v>278</v>
      </c>
      <c r="T5" s="1" t="s">
        <v>279</v>
      </c>
      <c r="U5" s="1" t="s">
        <v>280</v>
      </c>
      <c r="V5" s="1"/>
      <c r="W5" s="1" t="s">
        <v>281</v>
      </c>
      <c r="X5" s="1" t="s">
        <v>281</v>
      </c>
      <c r="Y5" s="1">
        <v>1.593</v>
      </c>
      <c r="Z5" s="1">
        <v>58.258000000000003</v>
      </c>
      <c r="AA5" s="1">
        <v>67.960999999999999</v>
      </c>
      <c r="AB5" s="1">
        <v>10</v>
      </c>
      <c r="AC5" s="1"/>
      <c r="AD5" s="1"/>
      <c r="AE5" s="1" t="s">
        <v>282</v>
      </c>
      <c r="AF5" s="1" t="s">
        <v>283</v>
      </c>
      <c r="AG5" s="1">
        <v>29.242999999999999</v>
      </c>
      <c r="AH5" s="1">
        <v>40.692999999999998</v>
      </c>
      <c r="AI5" s="1">
        <v>86.381</v>
      </c>
      <c r="AJ5" s="1">
        <v>2</v>
      </c>
      <c r="AK5" s="1" t="s">
        <v>284</v>
      </c>
      <c r="AL5" s="1" t="s">
        <v>285</v>
      </c>
      <c r="AM5" s="1">
        <v>4.7699999999999996</v>
      </c>
      <c r="AN5" s="1">
        <v>23.777000000000001</v>
      </c>
      <c r="AO5" s="1">
        <v>25.274000000000001</v>
      </c>
      <c r="AP5" s="1">
        <v>4</v>
      </c>
      <c r="AQ5" s="1" t="s">
        <v>286</v>
      </c>
      <c r="AR5" s="1" t="s">
        <v>286</v>
      </c>
      <c r="AS5" s="1">
        <v>3.0259999999999998</v>
      </c>
      <c r="AT5" s="1">
        <v>27.643000000000001</v>
      </c>
      <c r="AU5" s="1">
        <v>31.041</v>
      </c>
      <c r="AV5" s="1">
        <v>2</v>
      </c>
      <c r="AW5" s="1"/>
      <c r="AX5" s="1" t="s">
        <v>287</v>
      </c>
      <c r="AY5" s="1" t="s">
        <v>288</v>
      </c>
      <c r="AZ5" s="1">
        <v>0.39100000000000001</v>
      </c>
      <c r="BA5" s="1">
        <v>93.688999999999993</v>
      </c>
      <c r="BB5" s="1">
        <v>98.521000000000001</v>
      </c>
      <c r="BC5" s="1">
        <v>4</v>
      </c>
      <c r="BD5" s="1" t="s">
        <v>289</v>
      </c>
      <c r="BE5" s="1" t="s">
        <v>288</v>
      </c>
      <c r="BF5" s="1">
        <v>0.70399999999999996</v>
      </c>
      <c r="BG5" s="1">
        <v>178.39</v>
      </c>
      <c r="BH5" s="1">
        <v>183.01499999999999</v>
      </c>
      <c r="BI5" s="1">
        <v>5</v>
      </c>
      <c r="BJ5" s="1" t="s">
        <v>290</v>
      </c>
      <c r="BK5" s="1" t="s">
        <v>291</v>
      </c>
      <c r="BL5" s="1">
        <v>0.77700000000000002</v>
      </c>
      <c r="BM5" s="1">
        <v>71.331000000000003</v>
      </c>
      <c r="BN5" s="1">
        <v>73.802000000000007</v>
      </c>
      <c r="BO5" s="1">
        <v>3</v>
      </c>
      <c r="BP5" s="1" t="s">
        <v>286</v>
      </c>
      <c r="BQ5" s="1" t="s">
        <v>286</v>
      </c>
      <c r="BR5" s="1">
        <v>45.357999999999997</v>
      </c>
      <c r="BS5" s="1">
        <v>120.584</v>
      </c>
      <c r="BT5" s="1">
        <v>126.176</v>
      </c>
      <c r="BU5" s="1">
        <v>4</v>
      </c>
      <c r="BV5" s="1"/>
      <c r="BW5" s="1" t="s">
        <v>292</v>
      </c>
      <c r="BX5" s="1" t="s">
        <v>293</v>
      </c>
      <c r="BY5" s="1">
        <v>49.863999999999997</v>
      </c>
      <c r="BZ5" s="1">
        <v>88.415000000000006</v>
      </c>
      <c r="CA5" s="1">
        <v>89.599000000000004</v>
      </c>
      <c r="CB5" s="1">
        <v>5</v>
      </c>
      <c r="CC5" s="1"/>
      <c r="CD5" s="1"/>
      <c r="CE5" s="1" t="s">
        <v>294</v>
      </c>
      <c r="CF5" s="1" t="s">
        <v>288</v>
      </c>
      <c r="CG5" s="1">
        <v>0.88300000000000001</v>
      </c>
      <c r="CH5" s="1">
        <v>109.005</v>
      </c>
      <c r="CI5" s="1">
        <v>109.292</v>
      </c>
      <c r="CJ5" s="1">
        <v>6</v>
      </c>
      <c r="CK5" s="1"/>
      <c r="CL5" s="1" t="s">
        <v>295</v>
      </c>
      <c r="CM5" s="1" t="s">
        <v>288</v>
      </c>
      <c r="CN5" s="1">
        <v>1.32</v>
      </c>
      <c r="CO5" s="1">
        <v>86.137</v>
      </c>
      <c r="CP5" s="1">
        <v>93.921999999999997</v>
      </c>
      <c r="CQ5" s="1">
        <v>6</v>
      </c>
      <c r="CR5" s="1"/>
      <c r="CS5" s="1" t="s">
        <v>296</v>
      </c>
      <c r="CT5" s="1" t="s">
        <v>297</v>
      </c>
      <c r="CU5" s="1" t="s">
        <v>291</v>
      </c>
      <c r="CV5" s="1" t="s">
        <v>298</v>
      </c>
      <c r="CW5" s="1" t="s">
        <v>299</v>
      </c>
      <c r="CX5" s="1" t="s">
        <v>298</v>
      </c>
      <c r="CY5" s="1" t="s">
        <v>299</v>
      </c>
      <c r="CZ5" s="1"/>
      <c r="DA5" s="1"/>
      <c r="DB5" s="1"/>
      <c r="DC5" s="1"/>
      <c r="DD5" s="1" t="s">
        <v>300</v>
      </c>
      <c r="DE5" s="1"/>
      <c r="DF5" s="1" t="s">
        <v>300</v>
      </c>
      <c r="DG5" s="1"/>
      <c r="DH5" s="1" t="s">
        <v>300</v>
      </c>
      <c r="DI5" s="1" t="s">
        <v>301</v>
      </c>
      <c r="DJ5" s="1" t="s">
        <v>302</v>
      </c>
      <c r="DK5" s="1"/>
      <c r="DL5" s="1" t="s">
        <v>303</v>
      </c>
      <c r="DM5" s="1"/>
      <c r="DN5" s="1" t="s">
        <v>304</v>
      </c>
      <c r="DO5" s="1" t="s">
        <v>305</v>
      </c>
    </row>
    <row r="6" spans="1:119" ht="208" x14ac:dyDescent="0.2">
      <c r="A6" s="3">
        <v>2</v>
      </c>
      <c r="B6" s="5">
        <v>43060.392847222225</v>
      </c>
      <c r="C6" s="5">
        <v>43060.432916666665</v>
      </c>
      <c r="D6" s="4" t="s">
        <v>273</v>
      </c>
      <c r="E6" s="4" t="s">
        <v>274</v>
      </c>
      <c r="F6" s="4">
        <v>100</v>
      </c>
      <c r="G6" s="4">
        <v>3462</v>
      </c>
      <c r="H6" s="4" t="b">
        <v>1</v>
      </c>
      <c r="I6" s="5">
        <v>43078.364768518521</v>
      </c>
      <c r="J6" s="4" t="s">
        <v>306</v>
      </c>
      <c r="O6" s="4">
        <v>4.6492004394531001</v>
      </c>
      <c r="P6" s="4">
        <v>-74.062797546387003</v>
      </c>
      <c r="Q6" s="4" t="s">
        <v>276</v>
      </c>
      <c r="R6" s="4" t="s">
        <v>277</v>
      </c>
      <c r="S6" s="1" t="s">
        <v>307</v>
      </c>
      <c r="T6" s="1" t="s">
        <v>279</v>
      </c>
      <c r="U6" s="1" t="s">
        <v>280</v>
      </c>
      <c r="V6" s="1"/>
      <c r="W6" s="1" t="s">
        <v>308</v>
      </c>
      <c r="X6" s="1" t="s">
        <v>308</v>
      </c>
      <c r="Y6" s="1">
        <v>6.702</v>
      </c>
      <c r="Z6" s="1">
        <v>100.126</v>
      </c>
      <c r="AA6" s="1">
        <v>117.414</v>
      </c>
      <c r="AB6" s="1">
        <v>5</v>
      </c>
      <c r="AC6" s="1"/>
      <c r="AD6" s="1"/>
      <c r="AE6" s="1" t="s">
        <v>309</v>
      </c>
      <c r="AF6" s="1" t="s">
        <v>310</v>
      </c>
      <c r="AG6" s="1">
        <v>54.545999999999999</v>
      </c>
      <c r="AH6" s="1">
        <v>122.971</v>
      </c>
      <c r="AI6" s="1">
        <v>147.691</v>
      </c>
      <c r="AJ6" s="1">
        <v>4</v>
      </c>
      <c r="AK6" s="1" t="s">
        <v>311</v>
      </c>
      <c r="AL6" s="1" t="s">
        <v>312</v>
      </c>
      <c r="AM6" s="1">
        <v>30.88</v>
      </c>
      <c r="AN6" s="1">
        <v>120.193</v>
      </c>
      <c r="AO6" s="1">
        <v>122.217</v>
      </c>
      <c r="AP6" s="1">
        <v>7</v>
      </c>
      <c r="AQ6" s="1" t="s">
        <v>313</v>
      </c>
      <c r="AR6" s="1" t="s">
        <v>314</v>
      </c>
      <c r="AS6" s="1">
        <v>24.92</v>
      </c>
      <c r="AT6" s="1">
        <v>45.96</v>
      </c>
      <c r="AU6" s="1">
        <v>53.4</v>
      </c>
      <c r="AV6" s="1">
        <v>5</v>
      </c>
      <c r="AW6" s="1" t="s">
        <v>315</v>
      </c>
      <c r="AX6" s="1"/>
      <c r="AY6" s="1" t="s">
        <v>312</v>
      </c>
      <c r="AZ6" s="1">
        <v>2.8319999999999999</v>
      </c>
      <c r="BA6" s="1">
        <v>177.53700000000001</v>
      </c>
      <c r="BB6" s="1">
        <v>182.99799999999999</v>
      </c>
      <c r="BC6" s="1">
        <v>7</v>
      </c>
      <c r="BD6" s="1" t="s">
        <v>316</v>
      </c>
      <c r="BE6" s="1" t="s">
        <v>283</v>
      </c>
      <c r="BF6" s="1">
        <v>5.0970000000000004</v>
      </c>
      <c r="BG6" s="1">
        <v>157.673</v>
      </c>
      <c r="BH6" s="1">
        <v>164.05500000000001</v>
      </c>
      <c r="BI6" s="1">
        <v>12</v>
      </c>
      <c r="BJ6" s="1" t="s">
        <v>317</v>
      </c>
      <c r="BK6" s="1" t="s">
        <v>283</v>
      </c>
      <c r="BL6" s="1">
        <v>135.964</v>
      </c>
      <c r="BM6" s="1">
        <v>311.13200000000001</v>
      </c>
      <c r="BN6" s="1">
        <v>319.714</v>
      </c>
      <c r="BO6" s="1">
        <v>11</v>
      </c>
      <c r="BP6" s="1" t="s">
        <v>318</v>
      </c>
      <c r="BQ6" s="1" t="s">
        <v>312</v>
      </c>
      <c r="BR6" s="1">
        <v>4.7720000000000002</v>
      </c>
      <c r="BS6" s="1">
        <v>7.0369999999999999</v>
      </c>
      <c r="BT6" s="1">
        <v>10.366</v>
      </c>
      <c r="BU6" s="1">
        <v>3</v>
      </c>
      <c r="BV6" s="1" t="s">
        <v>319</v>
      </c>
      <c r="BW6" s="1"/>
      <c r="BX6" s="1" t="s">
        <v>314</v>
      </c>
      <c r="BY6" s="1">
        <v>7.7850000000000001</v>
      </c>
      <c r="BZ6" s="1">
        <v>28.481999999999999</v>
      </c>
      <c r="CA6" s="1">
        <v>38.256999999999998</v>
      </c>
      <c r="CB6" s="1">
        <v>4</v>
      </c>
      <c r="CC6" s="1" t="s">
        <v>296</v>
      </c>
      <c r="CD6" s="1" t="s">
        <v>320</v>
      </c>
      <c r="CE6" s="1"/>
      <c r="CF6" s="1" t="s">
        <v>283</v>
      </c>
      <c r="CG6" s="1">
        <v>15.552</v>
      </c>
      <c r="CH6" s="1">
        <v>46.872999999999998</v>
      </c>
      <c r="CI6" s="1">
        <v>54.744</v>
      </c>
      <c r="CJ6" s="1">
        <v>3</v>
      </c>
      <c r="CK6" s="1" t="s">
        <v>315</v>
      </c>
      <c r="CL6" s="1"/>
      <c r="CM6" s="1" t="s">
        <v>283</v>
      </c>
      <c r="CN6" s="1">
        <v>7.2430000000000003</v>
      </c>
      <c r="CO6" s="1">
        <v>30.042000000000002</v>
      </c>
      <c r="CP6" s="1">
        <v>38.026000000000003</v>
      </c>
      <c r="CQ6" s="1">
        <v>10</v>
      </c>
      <c r="CR6" s="1" t="s">
        <v>321</v>
      </c>
      <c r="CS6" s="1"/>
      <c r="CT6" s="1"/>
      <c r="CU6" s="1" t="s">
        <v>283</v>
      </c>
      <c r="CV6" s="1"/>
      <c r="CW6" s="1"/>
      <c r="CX6" s="1"/>
      <c r="CY6" s="1"/>
      <c r="CZ6" s="1" t="s">
        <v>298</v>
      </c>
      <c r="DA6" s="1" t="s">
        <v>322</v>
      </c>
      <c r="DB6" s="1"/>
      <c r="DC6" s="1"/>
      <c r="DD6" s="1" t="s">
        <v>300</v>
      </c>
      <c r="DE6" s="1"/>
      <c r="DF6" s="1"/>
      <c r="DG6" s="1"/>
      <c r="DH6" s="1" t="s">
        <v>296</v>
      </c>
      <c r="DI6" s="1"/>
      <c r="DJ6" s="1"/>
      <c r="DK6" s="1"/>
      <c r="DL6" s="1"/>
      <c r="DM6" s="1"/>
      <c r="DN6" s="1" t="s">
        <v>323</v>
      </c>
      <c r="DO6" s="1" t="s">
        <v>324</v>
      </c>
    </row>
    <row r="7" spans="1:119" ht="48" x14ac:dyDescent="0.2">
      <c r="A7" s="3">
        <v>3</v>
      </c>
      <c r="B7" s="5">
        <v>43060.393194444441</v>
      </c>
      <c r="C7" s="5">
        <v>43060.432824074072</v>
      </c>
      <c r="D7" s="4" t="s">
        <v>273</v>
      </c>
      <c r="E7" s="4" t="s">
        <v>325</v>
      </c>
      <c r="F7" s="4">
        <v>100</v>
      </c>
      <c r="G7" s="4">
        <v>3424</v>
      </c>
      <c r="H7" s="4" t="b">
        <v>1</v>
      </c>
      <c r="I7" s="5">
        <v>43078.364768518521</v>
      </c>
      <c r="J7" s="4" t="s">
        <v>326</v>
      </c>
      <c r="O7" s="4">
        <v>4.6492004394531001</v>
      </c>
      <c r="P7" s="4">
        <v>-74.062797546387003</v>
      </c>
      <c r="Q7" s="4" t="s">
        <v>276</v>
      </c>
      <c r="R7" s="4" t="s">
        <v>277</v>
      </c>
      <c r="S7" s="1" t="s">
        <v>327</v>
      </c>
      <c r="T7" s="1" t="s">
        <v>279</v>
      </c>
      <c r="U7" s="1" t="s">
        <v>280</v>
      </c>
      <c r="V7" s="1"/>
      <c r="W7" s="1" t="s">
        <v>328</v>
      </c>
      <c r="X7" s="1" t="s">
        <v>308</v>
      </c>
      <c r="Y7" s="1">
        <v>8.1910000000000007</v>
      </c>
      <c r="Z7" s="1">
        <v>409.214</v>
      </c>
      <c r="AA7" s="1">
        <v>411.25700000000001</v>
      </c>
      <c r="AB7" s="1">
        <v>31</v>
      </c>
      <c r="AC7" s="1"/>
      <c r="AD7" s="1"/>
      <c r="AE7" s="1" t="s">
        <v>329</v>
      </c>
      <c r="AF7" s="1" t="s">
        <v>330</v>
      </c>
      <c r="AG7" s="1">
        <v>8.0920000000000005</v>
      </c>
      <c r="AH7" s="1">
        <v>144.23699999999999</v>
      </c>
      <c r="AI7" s="1">
        <v>145.285</v>
      </c>
      <c r="AJ7" s="1">
        <v>21</v>
      </c>
      <c r="AK7" s="1" t="s">
        <v>331</v>
      </c>
      <c r="AL7" s="1" t="s">
        <v>332</v>
      </c>
      <c r="AM7" s="1">
        <v>35.387</v>
      </c>
      <c r="AN7" s="1">
        <v>75.867000000000004</v>
      </c>
      <c r="AO7" s="1">
        <v>77.236000000000004</v>
      </c>
      <c r="AP7" s="1">
        <v>3</v>
      </c>
      <c r="AQ7" s="1" t="s">
        <v>333</v>
      </c>
      <c r="AR7" s="1" t="s">
        <v>330</v>
      </c>
      <c r="AS7" s="1">
        <v>7.4539999999999997</v>
      </c>
      <c r="AT7" s="1">
        <v>105.41500000000001</v>
      </c>
      <c r="AU7" s="1">
        <v>107.76600000000001</v>
      </c>
      <c r="AV7" s="1">
        <v>17</v>
      </c>
      <c r="AW7" s="1" t="s">
        <v>334</v>
      </c>
      <c r="AX7" s="1"/>
      <c r="AY7" s="1" t="s">
        <v>335</v>
      </c>
      <c r="AZ7" s="1">
        <v>230.506</v>
      </c>
      <c r="BA7" s="1">
        <v>352.65899999999999</v>
      </c>
      <c r="BB7" s="1">
        <v>355.26799999999997</v>
      </c>
      <c r="BC7" s="1">
        <v>5</v>
      </c>
      <c r="BD7" s="1" t="s">
        <v>336</v>
      </c>
      <c r="BE7" s="1" t="s">
        <v>330</v>
      </c>
      <c r="BF7" s="1">
        <v>309.529</v>
      </c>
      <c r="BG7" s="1">
        <v>350.77699999999999</v>
      </c>
      <c r="BH7" s="1">
        <v>352.84</v>
      </c>
      <c r="BI7" s="1">
        <v>3</v>
      </c>
      <c r="BJ7" s="1" t="s">
        <v>337</v>
      </c>
      <c r="BK7" s="1" t="s">
        <v>335</v>
      </c>
      <c r="BL7" s="1">
        <v>4.2690000000000001</v>
      </c>
      <c r="BM7" s="1">
        <v>279.63799999999998</v>
      </c>
      <c r="BN7" s="1">
        <v>281.59699999999998</v>
      </c>
      <c r="BO7" s="1">
        <v>11</v>
      </c>
      <c r="BP7" s="1" t="s">
        <v>338</v>
      </c>
      <c r="BQ7" s="1" t="s">
        <v>330</v>
      </c>
      <c r="BR7" s="1">
        <v>12.06</v>
      </c>
      <c r="BS7" s="1">
        <v>21.219000000000001</v>
      </c>
      <c r="BT7" s="1">
        <v>22.692</v>
      </c>
      <c r="BU7" s="1">
        <v>4</v>
      </c>
      <c r="BV7" s="1" t="s">
        <v>319</v>
      </c>
      <c r="BW7" s="1"/>
      <c r="BX7" s="1" t="s">
        <v>332</v>
      </c>
      <c r="BY7" s="1">
        <v>5.6890000000000001</v>
      </c>
      <c r="BZ7" s="1">
        <v>63.232999999999997</v>
      </c>
      <c r="CA7" s="1">
        <v>64.944999999999993</v>
      </c>
      <c r="CB7" s="1">
        <v>15</v>
      </c>
      <c r="CC7" s="1" t="s">
        <v>296</v>
      </c>
      <c r="CD7" s="1" t="s">
        <v>339</v>
      </c>
      <c r="CE7" s="1"/>
      <c r="CF7" s="1" t="s">
        <v>332</v>
      </c>
      <c r="CG7" s="1">
        <v>2.7749999999999999</v>
      </c>
      <c r="CH7" s="1">
        <v>96.408000000000001</v>
      </c>
      <c r="CI7" s="1">
        <v>97.977000000000004</v>
      </c>
      <c r="CJ7" s="1">
        <v>11</v>
      </c>
      <c r="CK7" s="1" t="s">
        <v>334</v>
      </c>
      <c r="CL7" s="1"/>
      <c r="CM7" s="1" t="s">
        <v>335</v>
      </c>
      <c r="CN7" s="1">
        <v>7.266</v>
      </c>
      <c r="CO7" s="1">
        <v>37.241999999999997</v>
      </c>
      <c r="CP7" s="1">
        <v>42.947000000000003</v>
      </c>
      <c r="CQ7" s="1">
        <v>12</v>
      </c>
      <c r="CR7" s="1" t="s">
        <v>340</v>
      </c>
      <c r="CS7" s="1"/>
      <c r="CT7" s="1"/>
      <c r="CU7" s="1" t="s">
        <v>330</v>
      </c>
      <c r="CV7" s="1"/>
      <c r="CW7" s="1"/>
      <c r="CX7" s="1"/>
      <c r="CY7" s="1"/>
      <c r="CZ7" s="1"/>
      <c r="DA7" s="1"/>
      <c r="DB7" s="1" t="s">
        <v>322</v>
      </c>
      <c r="DC7" s="1" t="s">
        <v>322</v>
      </c>
      <c r="DD7" s="1"/>
      <c r="DE7" s="1"/>
      <c r="DF7" s="1" t="s">
        <v>300</v>
      </c>
      <c r="DG7" s="1"/>
      <c r="DH7" s="1" t="s">
        <v>296</v>
      </c>
      <c r="DI7" s="1"/>
      <c r="DJ7" s="1"/>
      <c r="DK7" s="1"/>
      <c r="DL7" s="1"/>
      <c r="DM7" s="1"/>
      <c r="DN7" s="1" t="s">
        <v>341</v>
      </c>
      <c r="DO7" s="1"/>
    </row>
    <row r="8" spans="1:119" ht="32" x14ac:dyDescent="0.2">
      <c r="A8" s="3">
        <v>4</v>
      </c>
      <c r="B8" s="5">
        <v>43060.391504629632</v>
      </c>
      <c r="C8" s="5">
        <v>43060.433819444443</v>
      </c>
      <c r="D8" s="4" t="s">
        <v>273</v>
      </c>
      <c r="E8" s="4" t="s">
        <v>325</v>
      </c>
      <c r="F8" s="4">
        <v>100</v>
      </c>
      <c r="G8" s="4">
        <v>3655</v>
      </c>
      <c r="H8" s="4" t="b">
        <v>1</v>
      </c>
      <c r="I8" s="5">
        <v>43078.364768518521</v>
      </c>
      <c r="J8" s="4" t="s">
        <v>342</v>
      </c>
      <c r="O8" s="4">
        <v>4.6492004394531001</v>
      </c>
      <c r="P8" s="4">
        <v>-74.062797546387003</v>
      </c>
      <c r="Q8" s="4" t="s">
        <v>276</v>
      </c>
      <c r="R8" s="4" t="s">
        <v>277</v>
      </c>
      <c r="S8" s="1" t="s">
        <v>343</v>
      </c>
      <c r="T8" s="1" t="s">
        <v>279</v>
      </c>
      <c r="U8" s="1" t="s">
        <v>280</v>
      </c>
      <c r="V8" s="1"/>
      <c r="W8" s="1" t="s">
        <v>308</v>
      </c>
      <c r="X8" s="1" t="s">
        <v>308</v>
      </c>
      <c r="Y8" s="1">
        <v>100.15900000000001</v>
      </c>
      <c r="Z8" s="1">
        <v>159.239</v>
      </c>
      <c r="AA8" s="1">
        <v>164.334</v>
      </c>
      <c r="AB8" s="1">
        <v>3</v>
      </c>
      <c r="AC8" s="1"/>
      <c r="AD8" s="1"/>
      <c r="AE8" s="1" t="s">
        <v>344</v>
      </c>
      <c r="AF8" s="1" t="s">
        <v>283</v>
      </c>
      <c r="AG8" s="1">
        <v>57.207000000000001</v>
      </c>
      <c r="AH8" s="1">
        <v>260.45499999999998</v>
      </c>
      <c r="AI8" s="1">
        <v>263.65300000000002</v>
      </c>
      <c r="AJ8" s="1">
        <v>4</v>
      </c>
      <c r="AK8" s="1" t="s">
        <v>345</v>
      </c>
      <c r="AL8" s="1" t="s">
        <v>346</v>
      </c>
      <c r="AM8" s="1">
        <v>5.5170000000000003</v>
      </c>
      <c r="AN8" s="1">
        <v>56.381</v>
      </c>
      <c r="AO8" s="1">
        <v>65.144000000000005</v>
      </c>
      <c r="AP8" s="1">
        <v>5</v>
      </c>
      <c r="AQ8" s="1" t="s">
        <v>347</v>
      </c>
      <c r="AR8" s="1" t="s">
        <v>348</v>
      </c>
      <c r="AS8" s="1">
        <v>2.6</v>
      </c>
      <c r="AT8" s="1">
        <v>54.584000000000003</v>
      </c>
      <c r="AU8" s="1">
        <v>73.992000000000004</v>
      </c>
      <c r="AV8" s="1">
        <v>3</v>
      </c>
      <c r="AW8" s="1"/>
      <c r="AX8" s="1" t="s">
        <v>349</v>
      </c>
      <c r="AY8" s="1" t="s">
        <v>350</v>
      </c>
      <c r="AZ8" s="1">
        <v>6.0890000000000004</v>
      </c>
      <c r="BA8" s="1">
        <v>60.426000000000002</v>
      </c>
      <c r="BB8" s="1">
        <v>81.843999999999994</v>
      </c>
      <c r="BC8" s="1">
        <v>2</v>
      </c>
      <c r="BD8" s="1" t="s">
        <v>351</v>
      </c>
      <c r="BE8" s="1" t="s">
        <v>352</v>
      </c>
      <c r="BF8" s="1">
        <v>4.3869999999999996</v>
      </c>
      <c r="BG8" s="1">
        <v>168.322</v>
      </c>
      <c r="BH8" s="1">
        <v>177.821</v>
      </c>
      <c r="BI8" s="1">
        <v>3</v>
      </c>
      <c r="BJ8" s="1" t="s">
        <v>353</v>
      </c>
      <c r="BK8" s="1" t="s">
        <v>354</v>
      </c>
      <c r="BL8" s="1">
        <v>7.1189999999999998</v>
      </c>
      <c r="BM8" s="1">
        <v>101.295</v>
      </c>
      <c r="BN8" s="1">
        <v>101.732</v>
      </c>
      <c r="BO8" s="1">
        <v>4</v>
      </c>
      <c r="BP8" s="1" t="s">
        <v>355</v>
      </c>
      <c r="BQ8" s="1" t="s">
        <v>356</v>
      </c>
      <c r="BR8" s="1">
        <v>4.7709999999999999</v>
      </c>
      <c r="BS8" s="1">
        <v>150.09100000000001</v>
      </c>
      <c r="BT8" s="1">
        <v>158.78800000000001</v>
      </c>
      <c r="BU8" s="1">
        <v>5</v>
      </c>
      <c r="BV8" s="1"/>
      <c r="BW8" s="1" t="s">
        <v>357</v>
      </c>
      <c r="BX8" s="1" t="s">
        <v>358</v>
      </c>
      <c r="BY8" s="1">
        <v>44.040999999999997</v>
      </c>
      <c r="BZ8" s="1">
        <v>93.209000000000003</v>
      </c>
      <c r="CA8" s="1">
        <v>110.03100000000001</v>
      </c>
      <c r="CB8" s="1">
        <v>2</v>
      </c>
      <c r="CC8" s="1"/>
      <c r="CD8" s="1"/>
      <c r="CE8" s="1" t="s">
        <v>359</v>
      </c>
      <c r="CF8" s="1" t="s">
        <v>360</v>
      </c>
      <c r="CG8" s="1">
        <v>21.475999999999999</v>
      </c>
      <c r="CH8" s="1">
        <v>55.06</v>
      </c>
      <c r="CI8" s="1">
        <v>74.325999999999993</v>
      </c>
      <c r="CJ8" s="1">
        <v>4</v>
      </c>
      <c r="CK8" s="1"/>
      <c r="CL8" s="1" t="s">
        <v>361</v>
      </c>
      <c r="CM8" s="1" t="s">
        <v>362</v>
      </c>
      <c r="CN8" s="1">
        <v>8.3650000000000002</v>
      </c>
      <c r="CO8" s="1">
        <v>78.772999999999996</v>
      </c>
      <c r="CP8" s="1">
        <v>104.161</v>
      </c>
      <c r="CQ8" s="1">
        <v>8</v>
      </c>
      <c r="CR8" s="1"/>
      <c r="CS8" s="1" t="s">
        <v>296</v>
      </c>
      <c r="CT8" s="1" t="s">
        <v>297</v>
      </c>
      <c r="CU8" s="1" t="s">
        <v>346</v>
      </c>
      <c r="CV8" s="1"/>
      <c r="CW8" s="1"/>
      <c r="CX8" s="1"/>
      <c r="CY8" s="1"/>
      <c r="CZ8" s="1" t="s">
        <v>322</v>
      </c>
      <c r="DA8" s="1" t="s">
        <v>322</v>
      </c>
      <c r="DB8" s="1"/>
      <c r="DC8" s="1"/>
      <c r="DD8" s="1" t="s">
        <v>300</v>
      </c>
      <c r="DE8" s="1"/>
      <c r="DF8" s="1"/>
      <c r="DG8" s="1"/>
      <c r="DH8" s="1" t="s">
        <v>300</v>
      </c>
      <c r="DI8" s="1" t="s">
        <v>363</v>
      </c>
      <c r="DJ8" s="1"/>
      <c r="DK8" s="1"/>
      <c r="DL8" s="1"/>
      <c r="DM8" s="1"/>
      <c r="DN8" s="1" t="s">
        <v>364</v>
      </c>
      <c r="DO8" s="1"/>
    </row>
    <row r="9" spans="1:119" ht="32" x14ac:dyDescent="0.2">
      <c r="A9" s="3">
        <v>5</v>
      </c>
      <c r="B9" s="5">
        <v>43060.39199074074</v>
      </c>
      <c r="C9" s="5">
        <v>43060.437222222223</v>
      </c>
      <c r="D9" s="4" t="s">
        <v>273</v>
      </c>
      <c r="E9" s="4" t="s">
        <v>274</v>
      </c>
      <c r="F9" s="4">
        <v>100</v>
      </c>
      <c r="G9" s="4">
        <v>3908</v>
      </c>
      <c r="H9" s="4" t="b">
        <v>1</v>
      </c>
      <c r="I9" s="5">
        <v>43078.364768518521</v>
      </c>
      <c r="J9" s="4" t="s">
        <v>365</v>
      </c>
      <c r="O9" s="4">
        <v>4.6492004394531001</v>
      </c>
      <c r="P9" s="4">
        <v>-74.062797546387003</v>
      </c>
      <c r="Q9" s="4" t="s">
        <v>276</v>
      </c>
      <c r="R9" s="4" t="s">
        <v>277</v>
      </c>
      <c r="S9" s="1" t="s">
        <v>366</v>
      </c>
      <c r="T9" s="1" t="s">
        <v>279</v>
      </c>
      <c r="U9" s="1" t="s">
        <v>280</v>
      </c>
      <c r="V9" s="1"/>
      <c r="W9" s="1" t="s">
        <v>308</v>
      </c>
      <c r="X9" s="1" t="s">
        <v>308</v>
      </c>
      <c r="Y9" s="1">
        <v>2.581</v>
      </c>
      <c r="Z9" s="1">
        <v>458.29300000000001</v>
      </c>
      <c r="AA9" s="1">
        <v>477.358</v>
      </c>
      <c r="AB9" s="1">
        <v>13</v>
      </c>
      <c r="AC9" s="1"/>
      <c r="AD9" s="1"/>
      <c r="AE9" s="1" t="s">
        <v>367</v>
      </c>
      <c r="AF9" s="1" t="s">
        <v>368</v>
      </c>
      <c r="AG9" s="1">
        <v>1.0669999999999999</v>
      </c>
      <c r="AH9" s="1">
        <v>122.971</v>
      </c>
      <c r="AI9" s="1">
        <v>133.09100000000001</v>
      </c>
      <c r="AJ9" s="1">
        <v>7</v>
      </c>
      <c r="AK9" s="1" t="s">
        <v>369</v>
      </c>
      <c r="AL9" s="1" t="s">
        <v>370</v>
      </c>
      <c r="AM9" s="1">
        <v>0.57899999999999996</v>
      </c>
      <c r="AN9" s="1">
        <v>69.058999999999997</v>
      </c>
      <c r="AO9" s="1">
        <v>87.259</v>
      </c>
      <c r="AP9" s="1">
        <v>6</v>
      </c>
      <c r="AQ9" s="1" t="s">
        <v>371</v>
      </c>
      <c r="AR9" s="1" t="s">
        <v>372</v>
      </c>
      <c r="AS9" s="1">
        <v>207.28200000000001</v>
      </c>
      <c r="AT9" s="1">
        <v>258.11399999999998</v>
      </c>
      <c r="AU9" s="1">
        <v>267.80399999999997</v>
      </c>
      <c r="AV9" s="1">
        <v>10</v>
      </c>
      <c r="AW9" s="1" t="s">
        <v>334</v>
      </c>
      <c r="AX9" s="1"/>
      <c r="AY9" s="1" t="s">
        <v>283</v>
      </c>
      <c r="AZ9" s="1">
        <v>4.45</v>
      </c>
      <c r="BA9" s="1">
        <v>133.66399999999999</v>
      </c>
      <c r="BB9" s="1">
        <v>141.584</v>
      </c>
      <c r="BC9" s="1">
        <v>11</v>
      </c>
      <c r="BD9" s="1" t="s">
        <v>373</v>
      </c>
      <c r="BE9" s="1" t="s">
        <v>374</v>
      </c>
      <c r="BF9" s="1">
        <v>3.7789999999999999</v>
      </c>
      <c r="BG9" s="1">
        <v>168.17</v>
      </c>
      <c r="BH9" s="1">
        <v>176.48099999999999</v>
      </c>
      <c r="BI9" s="1">
        <v>9</v>
      </c>
      <c r="BJ9" s="1" t="s">
        <v>375</v>
      </c>
      <c r="BK9" s="1" t="s">
        <v>374</v>
      </c>
      <c r="BL9" s="1">
        <v>2.2829999999999999</v>
      </c>
      <c r="BM9" s="1">
        <v>196.95599999999999</v>
      </c>
      <c r="BN9" s="1">
        <v>198.1</v>
      </c>
      <c r="BO9" s="1">
        <v>16</v>
      </c>
      <c r="BP9" s="1" t="s">
        <v>376</v>
      </c>
      <c r="BQ9" s="1" t="s">
        <v>374</v>
      </c>
      <c r="BR9" s="1">
        <v>1.889</v>
      </c>
      <c r="BS9" s="1">
        <v>22.041</v>
      </c>
      <c r="BT9" s="1">
        <v>28.777999999999999</v>
      </c>
      <c r="BU9" s="1">
        <v>5</v>
      </c>
      <c r="BV9" s="1" t="s">
        <v>319</v>
      </c>
      <c r="BW9" s="1"/>
      <c r="BX9" s="1" t="s">
        <v>377</v>
      </c>
      <c r="BY9" s="1">
        <v>48.512999999999998</v>
      </c>
      <c r="BZ9" s="1">
        <v>256.32900000000001</v>
      </c>
      <c r="CA9" s="1">
        <v>257.16000000000003</v>
      </c>
      <c r="CB9" s="1">
        <v>15</v>
      </c>
      <c r="CC9" s="1" t="s">
        <v>296</v>
      </c>
      <c r="CD9" s="1" t="s">
        <v>378</v>
      </c>
      <c r="CE9" s="1"/>
      <c r="CF9" s="1" t="s">
        <v>374</v>
      </c>
      <c r="CG9" s="1">
        <v>1.8740000000000001</v>
      </c>
      <c r="CH9" s="1">
        <v>8.0009999999999994</v>
      </c>
      <c r="CI9" s="1">
        <v>14.128</v>
      </c>
      <c r="CJ9" s="1">
        <v>9</v>
      </c>
      <c r="CK9" s="1" t="s">
        <v>315</v>
      </c>
      <c r="CL9" s="1"/>
      <c r="CM9" s="1" t="s">
        <v>374</v>
      </c>
      <c r="CN9" s="1">
        <v>0.75800000000000001</v>
      </c>
      <c r="CO9" s="1">
        <v>75.302000000000007</v>
      </c>
      <c r="CP9" s="1">
        <v>81.525999999999996</v>
      </c>
      <c r="CQ9" s="1">
        <v>8</v>
      </c>
      <c r="CR9" s="1" t="s">
        <v>340</v>
      </c>
      <c r="CS9" s="1"/>
      <c r="CT9" s="1"/>
      <c r="CU9" s="1" t="s">
        <v>374</v>
      </c>
      <c r="CV9" s="1" t="s">
        <v>298</v>
      </c>
      <c r="CW9" s="1" t="s">
        <v>298</v>
      </c>
      <c r="CX9" s="1" t="s">
        <v>298</v>
      </c>
      <c r="CY9" s="1" t="s">
        <v>322</v>
      </c>
      <c r="CZ9" s="1"/>
      <c r="DA9" s="1"/>
      <c r="DB9" s="1"/>
      <c r="DC9" s="1"/>
      <c r="DD9" s="1" t="s">
        <v>296</v>
      </c>
      <c r="DE9" s="1" t="s">
        <v>379</v>
      </c>
      <c r="DF9" s="1" t="s">
        <v>296</v>
      </c>
      <c r="DG9" s="1" t="s">
        <v>380</v>
      </c>
      <c r="DH9" s="1" t="s">
        <v>296</v>
      </c>
      <c r="DI9" s="1"/>
      <c r="DJ9" s="1" t="s">
        <v>302</v>
      </c>
      <c r="DK9" s="1"/>
      <c r="DL9" s="1" t="s">
        <v>381</v>
      </c>
      <c r="DM9" s="1"/>
      <c r="DN9" s="1" t="s">
        <v>382</v>
      </c>
      <c r="DO9" s="1"/>
    </row>
    <row r="10" spans="1:119" ht="32" x14ac:dyDescent="0.2">
      <c r="A10" s="3">
        <v>6</v>
      </c>
      <c r="B10" s="5">
        <v>43060.391851851855</v>
      </c>
      <c r="C10" s="5">
        <v>43060.437800925924</v>
      </c>
      <c r="D10" s="4" t="s">
        <v>273</v>
      </c>
      <c r="E10" s="4" t="s">
        <v>383</v>
      </c>
      <c r="F10" s="4">
        <v>100</v>
      </c>
      <c r="G10" s="4">
        <v>3969</v>
      </c>
      <c r="H10" s="4" t="b">
        <v>1</v>
      </c>
      <c r="I10" s="5">
        <v>43078.364768518521</v>
      </c>
      <c r="J10" s="4" t="s">
        <v>384</v>
      </c>
      <c r="O10" s="4">
        <v>4.6492004394531001</v>
      </c>
      <c r="P10" s="4">
        <v>-74.062797546387003</v>
      </c>
      <c r="Q10" s="4" t="s">
        <v>276</v>
      </c>
      <c r="R10" s="4" t="s">
        <v>277</v>
      </c>
      <c r="S10" s="1" t="s">
        <v>385</v>
      </c>
      <c r="T10" s="1" t="s">
        <v>386</v>
      </c>
      <c r="U10" s="1" t="s">
        <v>387</v>
      </c>
      <c r="V10" s="1"/>
      <c r="W10" s="1" t="s">
        <v>281</v>
      </c>
      <c r="X10" s="1" t="s">
        <v>308</v>
      </c>
      <c r="Y10" s="1">
        <v>151.63300000000001</v>
      </c>
      <c r="Z10" s="1">
        <v>248.14500000000001</v>
      </c>
      <c r="AA10" s="1">
        <v>375.76799999999997</v>
      </c>
      <c r="AB10" s="1">
        <v>2</v>
      </c>
      <c r="AC10" s="1"/>
      <c r="AD10" s="1"/>
      <c r="AE10" s="1" t="s">
        <v>388</v>
      </c>
      <c r="AF10" s="1" t="s">
        <v>389</v>
      </c>
      <c r="AG10" s="1">
        <v>135.197</v>
      </c>
      <c r="AH10" s="1">
        <v>273.29300000000001</v>
      </c>
      <c r="AI10" s="1">
        <v>366.08499999999998</v>
      </c>
      <c r="AJ10" s="1">
        <v>2</v>
      </c>
      <c r="AK10" s="1" t="s">
        <v>390</v>
      </c>
      <c r="AL10" s="1" t="s">
        <v>391</v>
      </c>
      <c r="AM10" s="1">
        <v>23.887</v>
      </c>
      <c r="AN10" s="1">
        <v>135.80600000000001</v>
      </c>
      <c r="AO10" s="1">
        <v>143.08000000000001</v>
      </c>
      <c r="AP10" s="1">
        <v>11</v>
      </c>
      <c r="AQ10" s="1" t="s">
        <v>392</v>
      </c>
      <c r="AR10" s="1" t="s">
        <v>393</v>
      </c>
      <c r="AS10" s="1">
        <v>32.497</v>
      </c>
      <c r="AT10" s="1">
        <v>82.207999999999998</v>
      </c>
      <c r="AU10" s="1">
        <v>101.68899999999999</v>
      </c>
      <c r="AV10" s="1">
        <v>2</v>
      </c>
      <c r="AW10" s="1"/>
      <c r="AX10" s="1" t="s">
        <v>394</v>
      </c>
      <c r="AY10" s="1" t="s">
        <v>395</v>
      </c>
      <c r="AZ10" s="1">
        <v>56.591000000000001</v>
      </c>
      <c r="BA10" s="1">
        <v>186.75800000000001</v>
      </c>
      <c r="BB10" s="1">
        <v>207.749</v>
      </c>
      <c r="BC10" s="1">
        <v>5</v>
      </c>
      <c r="BD10" s="1" t="s">
        <v>396</v>
      </c>
      <c r="BE10" s="1" t="s">
        <v>397</v>
      </c>
      <c r="BF10" s="1">
        <v>193.94</v>
      </c>
      <c r="BG10" s="1">
        <v>216.77199999999999</v>
      </c>
      <c r="BH10" s="1">
        <v>222.65100000000001</v>
      </c>
      <c r="BI10" s="1">
        <v>2</v>
      </c>
      <c r="BJ10" s="1" t="s">
        <v>398</v>
      </c>
      <c r="BK10" s="1" t="s">
        <v>399</v>
      </c>
      <c r="BL10" s="1">
        <v>140.47900000000001</v>
      </c>
      <c r="BM10" s="1">
        <v>210.91900000000001</v>
      </c>
      <c r="BN10" s="1">
        <v>250.501</v>
      </c>
      <c r="BO10" s="1">
        <v>3</v>
      </c>
      <c r="BP10" s="1" t="s">
        <v>400</v>
      </c>
      <c r="BQ10" s="1" t="s">
        <v>401</v>
      </c>
      <c r="BR10" s="1">
        <v>55.905999999999999</v>
      </c>
      <c r="BS10" s="1">
        <v>203.232</v>
      </c>
      <c r="BT10" s="1">
        <v>215.73500000000001</v>
      </c>
      <c r="BU10" s="1">
        <v>5</v>
      </c>
      <c r="BV10" s="1"/>
      <c r="BW10" s="1" t="s">
        <v>402</v>
      </c>
      <c r="BX10" s="1" t="s">
        <v>403</v>
      </c>
      <c r="BY10" s="1">
        <v>83.606999999999999</v>
      </c>
      <c r="BZ10" s="1">
        <v>186.83</v>
      </c>
      <c r="CA10" s="1">
        <v>193.68799999999999</v>
      </c>
      <c r="CB10" s="1">
        <v>2</v>
      </c>
      <c r="CC10" s="1"/>
      <c r="CD10" s="1"/>
      <c r="CE10" s="1" t="s">
        <v>404</v>
      </c>
      <c r="CF10" s="1" t="s">
        <v>389</v>
      </c>
      <c r="CG10" s="1">
        <v>127.94</v>
      </c>
      <c r="CH10" s="1">
        <v>166.93100000000001</v>
      </c>
      <c r="CI10" s="1">
        <v>182.06</v>
      </c>
      <c r="CJ10" s="1">
        <v>3</v>
      </c>
      <c r="CK10" s="1"/>
      <c r="CL10" s="1" t="s">
        <v>405</v>
      </c>
      <c r="CM10" s="1" t="s">
        <v>406</v>
      </c>
      <c r="CN10" s="1">
        <v>20.135000000000002</v>
      </c>
      <c r="CO10" s="1">
        <v>64.638999999999996</v>
      </c>
      <c r="CP10" s="1">
        <v>85.188000000000002</v>
      </c>
      <c r="CQ10" s="1">
        <v>11</v>
      </c>
      <c r="CR10" s="1"/>
      <c r="CS10" s="1" t="s">
        <v>296</v>
      </c>
      <c r="CT10" s="1"/>
      <c r="CU10" s="1" t="s">
        <v>407</v>
      </c>
      <c r="CV10" s="1"/>
      <c r="CW10" s="1"/>
      <c r="CX10" s="1"/>
      <c r="CY10" s="1"/>
      <c r="CZ10" s="1"/>
      <c r="DA10" s="1"/>
      <c r="DB10" s="1" t="s">
        <v>322</v>
      </c>
      <c r="DC10" s="1" t="s">
        <v>322</v>
      </c>
      <c r="DD10" s="1"/>
      <c r="DE10" s="1"/>
      <c r="DF10" s="1" t="s">
        <v>300</v>
      </c>
      <c r="DG10" s="1"/>
      <c r="DH10" s="1" t="s">
        <v>296</v>
      </c>
      <c r="DI10" s="1"/>
      <c r="DJ10" s="1"/>
      <c r="DK10" s="1"/>
      <c r="DL10" s="1"/>
      <c r="DM10" s="1"/>
      <c r="DN10" s="1" t="s">
        <v>408</v>
      </c>
      <c r="DO10" s="1"/>
    </row>
    <row r="11" spans="1:119" ht="48" x14ac:dyDescent="0.2">
      <c r="A11" s="3">
        <v>7</v>
      </c>
      <c r="B11" s="5">
        <v>43060.393206018518</v>
      </c>
      <c r="C11" s="5">
        <v>43060.440370370372</v>
      </c>
      <c r="D11" s="4" t="s">
        <v>273</v>
      </c>
      <c r="E11" s="4" t="s">
        <v>325</v>
      </c>
      <c r="F11" s="4">
        <v>100</v>
      </c>
      <c r="G11" s="4">
        <v>4074</v>
      </c>
      <c r="H11" s="4" t="b">
        <v>1</v>
      </c>
      <c r="I11" s="5">
        <v>43078.364768518521</v>
      </c>
      <c r="J11" s="4" t="s">
        <v>409</v>
      </c>
      <c r="O11" s="4">
        <v>4.6492004394531001</v>
      </c>
      <c r="P11" s="4">
        <v>-74.062797546387003</v>
      </c>
      <c r="Q11" s="4" t="s">
        <v>276</v>
      </c>
      <c r="R11" s="4" t="s">
        <v>277</v>
      </c>
      <c r="S11" s="1" t="s">
        <v>307</v>
      </c>
      <c r="T11" s="1" t="s">
        <v>386</v>
      </c>
      <c r="U11" s="1" t="s">
        <v>387</v>
      </c>
      <c r="V11" s="1"/>
      <c r="W11" s="1" t="s">
        <v>281</v>
      </c>
      <c r="X11" s="1" t="s">
        <v>308</v>
      </c>
      <c r="Y11" s="1">
        <v>38.228999999999999</v>
      </c>
      <c r="Z11" s="1">
        <v>199.227</v>
      </c>
      <c r="AA11" s="1">
        <v>205.00299999999999</v>
      </c>
      <c r="AB11" s="1">
        <v>8</v>
      </c>
      <c r="AC11" s="1"/>
      <c r="AD11" s="1"/>
      <c r="AE11" s="1" t="s">
        <v>410</v>
      </c>
      <c r="AF11" s="1" t="s">
        <v>293</v>
      </c>
      <c r="AG11" s="1">
        <v>20.231999999999999</v>
      </c>
      <c r="AH11" s="1">
        <v>72.423000000000002</v>
      </c>
      <c r="AI11" s="1">
        <v>75.819000000000003</v>
      </c>
      <c r="AJ11" s="1">
        <v>7</v>
      </c>
      <c r="AK11" s="1" t="s">
        <v>411</v>
      </c>
      <c r="AL11" s="1" t="s">
        <v>412</v>
      </c>
      <c r="AM11" s="1">
        <v>18.533999999999999</v>
      </c>
      <c r="AN11" s="1">
        <v>146.19200000000001</v>
      </c>
      <c r="AO11" s="1">
        <v>152.06800000000001</v>
      </c>
      <c r="AP11" s="1">
        <v>4</v>
      </c>
      <c r="AQ11" s="1" t="s">
        <v>413</v>
      </c>
      <c r="AR11" s="1" t="s">
        <v>291</v>
      </c>
      <c r="AS11" s="1">
        <v>41.113999999999997</v>
      </c>
      <c r="AT11" s="1">
        <v>61.009</v>
      </c>
      <c r="AU11" s="1">
        <v>62.328000000000003</v>
      </c>
      <c r="AV11" s="1">
        <v>3</v>
      </c>
      <c r="AW11" s="1" t="s">
        <v>315</v>
      </c>
      <c r="AX11" s="1"/>
      <c r="AY11" s="1" t="s">
        <v>291</v>
      </c>
      <c r="AZ11" s="1">
        <v>8.8569999999999993</v>
      </c>
      <c r="BA11" s="1">
        <v>177.59200000000001</v>
      </c>
      <c r="BB11" s="1">
        <v>204.86099999999999</v>
      </c>
      <c r="BC11" s="1">
        <v>11</v>
      </c>
      <c r="BD11" s="1" t="s">
        <v>414</v>
      </c>
      <c r="BE11" s="1" t="s">
        <v>293</v>
      </c>
      <c r="BF11" s="1">
        <v>26.332000000000001</v>
      </c>
      <c r="BG11" s="1">
        <v>270.31400000000002</v>
      </c>
      <c r="BH11" s="1">
        <v>271.95299999999997</v>
      </c>
      <c r="BI11" s="1">
        <v>17</v>
      </c>
      <c r="BJ11" s="1" t="s">
        <v>415</v>
      </c>
      <c r="BK11" s="1" t="s">
        <v>293</v>
      </c>
      <c r="BL11" s="1">
        <v>8</v>
      </c>
      <c r="BM11" s="1">
        <v>156.85400000000001</v>
      </c>
      <c r="BN11" s="1">
        <v>161.452</v>
      </c>
      <c r="BO11" s="1">
        <v>7</v>
      </c>
      <c r="BP11" s="1" t="s">
        <v>416</v>
      </c>
      <c r="BQ11" s="1" t="s">
        <v>293</v>
      </c>
      <c r="BR11" s="1">
        <v>6.81</v>
      </c>
      <c r="BS11" s="1">
        <v>9.1379999999999999</v>
      </c>
      <c r="BT11" s="1">
        <v>14.208</v>
      </c>
      <c r="BU11" s="1">
        <v>2</v>
      </c>
      <c r="BV11" s="1" t="s">
        <v>319</v>
      </c>
      <c r="BW11" s="1"/>
      <c r="BX11" s="1" t="s">
        <v>293</v>
      </c>
      <c r="BY11" s="1">
        <v>28.094999999999999</v>
      </c>
      <c r="BZ11" s="1">
        <v>118.101</v>
      </c>
      <c r="CA11" s="1">
        <v>123.955</v>
      </c>
      <c r="CB11" s="1">
        <v>7</v>
      </c>
      <c r="CC11" s="1" t="s">
        <v>296</v>
      </c>
      <c r="CD11" s="1" t="s">
        <v>417</v>
      </c>
      <c r="CE11" s="1"/>
      <c r="CF11" s="1" t="s">
        <v>293</v>
      </c>
      <c r="CG11" s="1">
        <v>16.158999999999999</v>
      </c>
      <c r="CH11" s="1">
        <v>17.527999999999999</v>
      </c>
      <c r="CI11" s="1">
        <v>39.292000000000002</v>
      </c>
      <c r="CJ11" s="1">
        <v>2</v>
      </c>
      <c r="CK11" s="1" t="s">
        <v>334</v>
      </c>
      <c r="CL11" s="1"/>
      <c r="CM11" s="1" t="s">
        <v>293</v>
      </c>
      <c r="CN11" s="1">
        <v>12.698</v>
      </c>
      <c r="CO11" s="1">
        <v>74.858000000000004</v>
      </c>
      <c r="CP11" s="1">
        <v>76.561000000000007</v>
      </c>
      <c r="CQ11" s="1">
        <v>4</v>
      </c>
      <c r="CR11" s="1" t="s">
        <v>321</v>
      </c>
      <c r="CS11" s="1"/>
      <c r="CT11" s="1"/>
      <c r="CU11" s="1" t="s">
        <v>293</v>
      </c>
      <c r="CV11" s="1"/>
      <c r="CW11" s="1"/>
      <c r="CX11" s="1"/>
      <c r="CY11" s="1"/>
      <c r="CZ11" s="1" t="s">
        <v>298</v>
      </c>
      <c r="DA11" s="1" t="s">
        <v>322</v>
      </c>
      <c r="DB11" s="1"/>
      <c r="DC11" s="1"/>
      <c r="DD11" s="1" t="s">
        <v>296</v>
      </c>
      <c r="DE11" s="1" t="s">
        <v>418</v>
      </c>
      <c r="DF11" s="1"/>
      <c r="DG11" s="1"/>
      <c r="DH11" s="1" t="s">
        <v>296</v>
      </c>
      <c r="DI11" s="1"/>
      <c r="DJ11" s="1"/>
      <c r="DK11" s="1"/>
      <c r="DL11" s="1"/>
      <c r="DM11" s="1"/>
      <c r="DN11" s="1" t="s">
        <v>419</v>
      </c>
      <c r="DO11" s="1"/>
    </row>
    <row r="12" spans="1:119" x14ac:dyDescent="0.2">
      <c r="A12" s="3">
        <v>8</v>
      </c>
      <c r="B12" s="5">
        <v>43060.391423611109</v>
      </c>
      <c r="C12" s="5">
        <v>43060.417997685188</v>
      </c>
      <c r="D12" s="4" t="s">
        <v>273</v>
      </c>
      <c r="E12" s="4" t="s">
        <v>420</v>
      </c>
      <c r="F12" s="4">
        <v>100</v>
      </c>
      <c r="G12" s="4">
        <v>2295</v>
      </c>
      <c r="H12" s="4" t="b">
        <v>1</v>
      </c>
      <c r="I12" s="5">
        <v>43078.364768518521</v>
      </c>
      <c r="J12" s="4" t="s">
        <v>421</v>
      </c>
      <c r="O12" s="4">
        <v>4.6492004394531001</v>
      </c>
      <c r="P12" s="4">
        <v>-74.062797546387003</v>
      </c>
      <c r="Q12" s="4" t="s">
        <v>276</v>
      </c>
      <c r="R12" s="4" t="s">
        <v>277</v>
      </c>
      <c r="S12" s="1" t="s">
        <v>343</v>
      </c>
      <c r="T12" s="1" t="s">
        <v>279</v>
      </c>
      <c r="U12" s="1" t="s">
        <v>387</v>
      </c>
      <c r="V12" s="1"/>
      <c r="W12" s="1" t="s">
        <v>422</v>
      </c>
      <c r="X12" s="1" t="s">
        <v>281</v>
      </c>
      <c r="Y12" s="1">
        <v>209.63200000000001</v>
      </c>
      <c r="Z12" s="1">
        <v>281.07900000000001</v>
      </c>
      <c r="AA12" s="1">
        <v>284.22699999999998</v>
      </c>
      <c r="AB12" s="1">
        <v>5</v>
      </c>
      <c r="AC12" s="1"/>
      <c r="AD12" s="1"/>
      <c r="AE12" s="1" t="s">
        <v>423</v>
      </c>
      <c r="AF12" s="1" t="s">
        <v>424</v>
      </c>
      <c r="AG12" s="1">
        <v>20.91</v>
      </c>
      <c r="AH12" s="1">
        <v>49.414000000000001</v>
      </c>
      <c r="AI12" s="1">
        <v>58.841999999999999</v>
      </c>
      <c r="AJ12" s="1">
        <v>2</v>
      </c>
      <c r="AK12" s="1" t="s">
        <v>425</v>
      </c>
      <c r="AL12" s="1" t="s">
        <v>426</v>
      </c>
      <c r="AM12" s="1">
        <v>5.516</v>
      </c>
      <c r="AN12" s="1">
        <v>26.606000000000002</v>
      </c>
      <c r="AO12" s="1">
        <v>33.497</v>
      </c>
      <c r="AP12" s="1">
        <v>2</v>
      </c>
      <c r="AQ12" s="1" t="s">
        <v>427</v>
      </c>
      <c r="AR12" s="1" t="s">
        <v>428</v>
      </c>
      <c r="AS12" s="1">
        <v>0.92</v>
      </c>
      <c r="AT12" s="1">
        <v>14.132999999999999</v>
      </c>
      <c r="AU12" s="1">
        <v>24.161999999999999</v>
      </c>
      <c r="AV12" s="1">
        <v>2</v>
      </c>
      <c r="AW12" s="1"/>
      <c r="AX12" s="1" t="s">
        <v>429</v>
      </c>
      <c r="AY12" s="1" t="s">
        <v>430</v>
      </c>
      <c r="AZ12" s="1">
        <v>1.454</v>
      </c>
      <c r="BA12" s="1">
        <v>23.07</v>
      </c>
      <c r="BB12" s="1">
        <v>27.265999999999998</v>
      </c>
      <c r="BC12" s="1">
        <v>2</v>
      </c>
      <c r="BD12" s="1" t="s">
        <v>431</v>
      </c>
      <c r="BE12" s="1" t="s">
        <v>432</v>
      </c>
      <c r="BF12" s="1">
        <v>3.8610000000000002</v>
      </c>
      <c r="BG12" s="1">
        <v>11.175000000000001</v>
      </c>
      <c r="BH12" s="1">
        <v>16.32</v>
      </c>
      <c r="BI12" s="1">
        <v>2</v>
      </c>
      <c r="BJ12" s="1" t="s">
        <v>433</v>
      </c>
      <c r="BK12" s="1" t="s">
        <v>432</v>
      </c>
      <c r="BL12" s="1">
        <v>9.6310000000000002</v>
      </c>
      <c r="BM12" s="1">
        <v>28.166</v>
      </c>
      <c r="BN12" s="1">
        <v>33.17</v>
      </c>
      <c r="BO12" s="1">
        <v>2</v>
      </c>
      <c r="BP12" s="1" t="s">
        <v>434</v>
      </c>
      <c r="BQ12" s="1" t="s">
        <v>432</v>
      </c>
      <c r="BR12" s="1">
        <v>4.5949999999999998</v>
      </c>
      <c r="BS12" s="1">
        <v>58.234000000000002</v>
      </c>
      <c r="BT12" s="1">
        <v>61.759</v>
      </c>
      <c r="BU12" s="1">
        <v>2</v>
      </c>
      <c r="BV12" s="1"/>
      <c r="BW12" s="1" t="s">
        <v>435</v>
      </c>
      <c r="BX12" s="1" t="s">
        <v>432</v>
      </c>
      <c r="BY12" s="1">
        <v>15.159000000000001</v>
      </c>
      <c r="BZ12" s="1">
        <v>82.096000000000004</v>
      </c>
      <c r="CA12" s="1">
        <v>91.614999999999995</v>
      </c>
      <c r="CB12" s="1">
        <v>2</v>
      </c>
      <c r="CC12" s="1"/>
      <c r="CD12" s="1"/>
      <c r="CE12" s="1" t="s">
        <v>436</v>
      </c>
      <c r="CF12" s="1" t="s">
        <v>285</v>
      </c>
      <c r="CG12" s="1">
        <v>3.633</v>
      </c>
      <c r="CH12" s="1">
        <v>42.238</v>
      </c>
      <c r="CI12" s="1">
        <v>48.503999999999998</v>
      </c>
      <c r="CJ12" s="1">
        <v>4</v>
      </c>
      <c r="CK12" s="1"/>
      <c r="CL12" s="1" t="s">
        <v>437</v>
      </c>
      <c r="CM12" s="1" t="s">
        <v>432</v>
      </c>
      <c r="CN12" s="1">
        <v>4.5010000000000003</v>
      </c>
      <c r="CO12" s="1">
        <v>35.168999999999997</v>
      </c>
      <c r="CP12" s="1">
        <v>39.645000000000003</v>
      </c>
      <c r="CQ12" s="1">
        <v>3</v>
      </c>
      <c r="CR12" s="1"/>
      <c r="CS12" s="1" t="s">
        <v>296</v>
      </c>
      <c r="CT12" s="1" t="s">
        <v>438</v>
      </c>
      <c r="CU12" s="1" t="s">
        <v>432</v>
      </c>
      <c r="CV12" s="1"/>
      <c r="CW12" s="1"/>
      <c r="CX12" s="1"/>
      <c r="CY12" s="1"/>
      <c r="CZ12" s="1" t="s">
        <v>298</v>
      </c>
      <c r="DA12" s="1" t="s">
        <v>322</v>
      </c>
      <c r="DB12" s="1"/>
      <c r="DC12" s="1"/>
      <c r="DD12" s="1" t="s">
        <v>300</v>
      </c>
      <c r="DE12" s="1"/>
      <c r="DF12" s="1"/>
      <c r="DG12" s="1"/>
      <c r="DH12" s="1" t="s">
        <v>296</v>
      </c>
      <c r="DI12" s="1"/>
      <c r="DJ12" s="1"/>
      <c r="DK12" s="1"/>
      <c r="DL12" s="1"/>
      <c r="DM12" s="1"/>
      <c r="DN12" s="1" t="s">
        <v>439</v>
      </c>
      <c r="DO12" s="1" t="s">
        <v>440</v>
      </c>
    </row>
    <row r="13" spans="1:119" ht="32" x14ac:dyDescent="0.2">
      <c r="A13" s="3">
        <v>9</v>
      </c>
      <c r="B13" s="5">
        <v>43060.392754629633</v>
      </c>
      <c r="C13" s="5">
        <v>43060.4372337963</v>
      </c>
      <c r="D13" s="4" t="s">
        <v>273</v>
      </c>
      <c r="E13" s="4" t="s">
        <v>383</v>
      </c>
      <c r="F13" s="4">
        <v>100</v>
      </c>
      <c r="G13" s="4">
        <v>3842</v>
      </c>
      <c r="H13" s="4" t="b">
        <v>1</v>
      </c>
      <c r="I13" s="5">
        <v>43078.364768518521</v>
      </c>
      <c r="J13" s="4" t="s">
        <v>441</v>
      </c>
      <c r="O13" s="4">
        <v>4.6492004394531001</v>
      </c>
      <c r="P13" s="4">
        <v>-74.062797546387003</v>
      </c>
      <c r="Q13" s="4" t="s">
        <v>276</v>
      </c>
      <c r="R13" s="4" t="s">
        <v>277</v>
      </c>
      <c r="S13" s="1" t="s">
        <v>307</v>
      </c>
      <c r="T13" s="1" t="s">
        <v>279</v>
      </c>
      <c r="U13" s="1" t="s">
        <v>280</v>
      </c>
      <c r="V13" s="1"/>
      <c r="W13" s="1" t="s">
        <v>281</v>
      </c>
      <c r="X13" s="1" t="s">
        <v>281</v>
      </c>
      <c r="Y13" s="1">
        <v>18.318000000000001</v>
      </c>
      <c r="Z13" s="1">
        <v>104.23</v>
      </c>
      <c r="AA13" s="1">
        <v>109.878</v>
      </c>
      <c r="AB13" s="1">
        <v>10</v>
      </c>
      <c r="AC13" s="1"/>
      <c r="AD13" s="1"/>
      <c r="AE13" s="1" t="s">
        <v>442</v>
      </c>
      <c r="AF13" s="1" t="s">
        <v>443</v>
      </c>
      <c r="AG13" s="1">
        <v>0.71299999999999997</v>
      </c>
      <c r="AH13" s="1">
        <v>91.521000000000001</v>
      </c>
      <c r="AI13" s="1">
        <v>91.903999999999996</v>
      </c>
      <c r="AJ13" s="1">
        <v>7</v>
      </c>
      <c r="AK13" s="1" t="s">
        <v>444</v>
      </c>
      <c r="AL13" s="1" t="s">
        <v>443</v>
      </c>
      <c r="AM13" s="1">
        <v>0.85899999999999999</v>
      </c>
      <c r="AN13" s="1">
        <v>9.3620000000000001</v>
      </c>
      <c r="AO13" s="1">
        <v>22.760999999999999</v>
      </c>
      <c r="AP13" s="1">
        <v>4</v>
      </c>
      <c r="AQ13" s="1" t="s">
        <v>445</v>
      </c>
      <c r="AR13" s="1" t="s">
        <v>293</v>
      </c>
      <c r="AS13" s="1">
        <v>19.754000000000001</v>
      </c>
      <c r="AT13" s="1">
        <v>40.130000000000003</v>
      </c>
      <c r="AU13" s="1">
        <v>44.747</v>
      </c>
      <c r="AV13" s="1">
        <v>4</v>
      </c>
      <c r="AW13" s="1" t="s">
        <v>334</v>
      </c>
      <c r="AX13" s="1"/>
      <c r="AY13" s="1" t="s">
        <v>293</v>
      </c>
      <c r="AZ13" s="1">
        <v>0.65600000000000003</v>
      </c>
      <c r="BA13" s="1">
        <v>113.63800000000001</v>
      </c>
      <c r="BB13" s="1">
        <v>113.968</v>
      </c>
      <c r="BC13" s="1">
        <v>5</v>
      </c>
      <c r="BD13" s="1" t="s">
        <v>446</v>
      </c>
      <c r="BE13" s="1" t="s">
        <v>293</v>
      </c>
      <c r="BF13" s="1">
        <v>10.387</v>
      </c>
      <c r="BG13" s="1">
        <v>126.587</v>
      </c>
      <c r="BH13" s="1">
        <v>126.955</v>
      </c>
      <c r="BI13" s="1">
        <v>4</v>
      </c>
      <c r="BJ13" s="1" t="s">
        <v>447</v>
      </c>
      <c r="BK13" s="1" t="s">
        <v>448</v>
      </c>
      <c r="BL13" s="1">
        <v>23.087</v>
      </c>
      <c r="BM13" s="1">
        <v>23.087</v>
      </c>
      <c r="BN13" s="1">
        <v>82.231999999999999</v>
      </c>
      <c r="BO13" s="1">
        <v>1</v>
      </c>
      <c r="BP13" s="1" t="s">
        <v>449</v>
      </c>
      <c r="BQ13" s="1" t="s">
        <v>293</v>
      </c>
      <c r="BR13" s="1">
        <v>4.0270000000000001</v>
      </c>
      <c r="BS13" s="1">
        <v>14.532</v>
      </c>
      <c r="BT13" s="1">
        <v>14.784000000000001</v>
      </c>
      <c r="BU13" s="1">
        <v>5</v>
      </c>
      <c r="BV13" s="1" t="s">
        <v>319</v>
      </c>
      <c r="BW13" s="1"/>
      <c r="BX13" s="1" t="s">
        <v>448</v>
      </c>
      <c r="BY13" s="1">
        <v>46.656999999999996</v>
      </c>
      <c r="BZ13" s="1">
        <v>80.704999999999998</v>
      </c>
      <c r="CA13" s="1">
        <v>95.257000000000005</v>
      </c>
      <c r="CB13" s="1">
        <v>5</v>
      </c>
      <c r="CC13" s="1" t="s">
        <v>296</v>
      </c>
      <c r="CD13" s="1" t="s">
        <v>450</v>
      </c>
      <c r="CE13" s="1"/>
      <c r="CF13" s="1" t="s">
        <v>451</v>
      </c>
      <c r="CG13" s="1">
        <v>7.0659999999999998</v>
      </c>
      <c r="CH13" s="1">
        <v>80.064999999999998</v>
      </c>
      <c r="CI13" s="1">
        <v>80.8</v>
      </c>
      <c r="CJ13" s="1">
        <v>5</v>
      </c>
      <c r="CK13" s="1" t="s">
        <v>334</v>
      </c>
      <c r="CL13" s="1"/>
      <c r="CM13" s="1" t="s">
        <v>293</v>
      </c>
      <c r="CN13" s="1">
        <v>3.8530000000000002</v>
      </c>
      <c r="CO13" s="1">
        <v>6.4370000000000003</v>
      </c>
      <c r="CP13" s="1">
        <v>9.4860000000000007</v>
      </c>
      <c r="CQ13" s="1">
        <v>3</v>
      </c>
      <c r="CR13" s="1" t="s">
        <v>452</v>
      </c>
      <c r="CS13" s="1"/>
      <c r="CT13" s="1"/>
      <c r="CU13" s="1" t="s">
        <v>293</v>
      </c>
      <c r="CV13" s="1"/>
      <c r="CW13" s="1"/>
      <c r="CX13" s="1"/>
      <c r="CY13" s="1"/>
      <c r="CZ13" s="1" t="s">
        <v>298</v>
      </c>
      <c r="DA13" s="1" t="s">
        <v>322</v>
      </c>
      <c r="DB13" s="1"/>
      <c r="DC13" s="1"/>
      <c r="DD13" s="1" t="s">
        <v>296</v>
      </c>
      <c r="DE13" s="1" t="s">
        <v>453</v>
      </c>
      <c r="DF13" s="1"/>
      <c r="DG13" s="1"/>
      <c r="DH13" s="1" t="s">
        <v>300</v>
      </c>
      <c r="DI13" s="1" t="s">
        <v>454</v>
      </c>
      <c r="DJ13" s="1"/>
      <c r="DK13" s="1"/>
      <c r="DL13" s="1"/>
      <c r="DM13" s="1"/>
      <c r="DN13" s="1" t="s">
        <v>382</v>
      </c>
      <c r="DO13" s="1" t="s">
        <v>455</v>
      </c>
    </row>
    <row r="14" spans="1:119" ht="32" x14ac:dyDescent="0.2">
      <c r="A14" s="3">
        <v>10</v>
      </c>
      <c r="B14" s="5">
        <v>43060.392939814818</v>
      </c>
      <c r="C14" s="5">
        <v>43060.441770833335</v>
      </c>
      <c r="D14" s="4" t="s">
        <v>273</v>
      </c>
      <c r="E14" s="4" t="s">
        <v>420</v>
      </c>
      <c r="F14" s="4">
        <v>100</v>
      </c>
      <c r="G14" s="4">
        <v>4218</v>
      </c>
      <c r="H14" s="4" t="b">
        <v>1</v>
      </c>
      <c r="I14" s="5">
        <v>43078.364768518521</v>
      </c>
      <c r="J14" s="4" t="s">
        <v>456</v>
      </c>
      <c r="O14" s="4">
        <v>4.6492004394531001</v>
      </c>
      <c r="P14" s="4">
        <v>-74.062797546387003</v>
      </c>
      <c r="Q14" s="4" t="s">
        <v>276</v>
      </c>
      <c r="R14" s="4" t="s">
        <v>277</v>
      </c>
      <c r="S14" s="1" t="s">
        <v>366</v>
      </c>
      <c r="T14" s="1" t="s">
        <v>386</v>
      </c>
      <c r="U14" s="1" t="s">
        <v>387</v>
      </c>
      <c r="V14" s="1"/>
      <c r="W14" s="1" t="s">
        <v>281</v>
      </c>
      <c r="X14" s="1" t="s">
        <v>308</v>
      </c>
      <c r="Y14" s="1">
        <v>52.326000000000001</v>
      </c>
      <c r="Z14" s="1">
        <v>135.61000000000001</v>
      </c>
      <c r="AA14" s="1">
        <v>150.17099999999999</v>
      </c>
      <c r="AB14" s="1">
        <v>3</v>
      </c>
      <c r="AC14" s="1"/>
      <c r="AD14" s="1"/>
      <c r="AE14" s="1" t="s">
        <v>457</v>
      </c>
      <c r="AF14" s="1" t="s">
        <v>285</v>
      </c>
      <c r="AG14" s="1">
        <v>20.146999999999998</v>
      </c>
      <c r="AH14" s="1">
        <v>33.381</v>
      </c>
      <c r="AI14" s="1">
        <v>107.27500000000001</v>
      </c>
      <c r="AJ14" s="1">
        <v>2</v>
      </c>
      <c r="AK14" s="1" t="s">
        <v>458</v>
      </c>
      <c r="AL14" s="1" t="s">
        <v>459</v>
      </c>
      <c r="AM14" s="1">
        <v>28.047000000000001</v>
      </c>
      <c r="AN14" s="1">
        <v>41.085999999999999</v>
      </c>
      <c r="AO14" s="1">
        <v>110.366</v>
      </c>
      <c r="AP14" s="1">
        <v>2</v>
      </c>
      <c r="AQ14" s="1" t="s">
        <v>460</v>
      </c>
      <c r="AR14" s="1" t="s">
        <v>461</v>
      </c>
      <c r="AS14" s="1">
        <v>53.554000000000002</v>
      </c>
      <c r="AT14" s="1">
        <v>54.177999999999997</v>
      </c>
      <c r="AU14" s="1">
        <v>65.16</v>
      </c>
      <c r="AV14" s="1">
        <v>2</v>
      </c>
      <c r="AW14" s="1" t="s">
        <v>334</v>
      </c>
      <c r="AX14" s="1"/>
      <c r="AY14" s="1" t="s">
        <v>461</v>
      </c>
      <c r="AZ14" s="1">
        <v>49.872</v>
      </c>
      <c r="BA14" s="1">
        <v>167.71899999999999</v>
      </c>
      <c r="BB14" s="1">
        <v>189.71799999999999</v>
      </c>
      <c r="BC14" s="1">
        <v>2</v>
      </c>
      <c r="BD14" s="1" t="s">
        <v>462</v>
      </c>
      <c r="BE14" s="1" t="s">
        <v>463</v>
      </c>
      <c r="BF14" s="1">
        <v>75.55</v>
      </c>
      <c r="BG14" s="1">
        <v>140.119</v>
      </c>
      <c r="BH14" s="1">
        <v>157.41300000000001</v>
      </c>
      <c r="BI14" s="1">
        <v>2</v>
      </c>
      <c r="BJ14" s="1" t="s">
        <v>464</v>
      </c>
      <c r="BK14" s="1" t="s">
        <v>461</v>
      </c>
      <c r="BL14" s="1">
        <v>22.85</v>
      </c>
      <c r="BM14" s="1">
        <v>105.681</v>
      </c>
      <c r="BN14" s="1">
        <v>116.19799999999999</v>
      </c>
      <c r="BO14" s="1">
        <v>2</v>
      </c>
      <c r="BP14" s="1" t="s">
        <v>465</v>
      </c>
      <c r="BQ14" s="1" t="s">
        <v>461</v>
      </c>
      <c r="BR14" s="1">
        <v>10.372</v>
      </c>
      <c r="BS14" s="1">
        <v>17.012</v>
      </c>
      <c r="BT14" s="1">
        <v>82.281999999999996</v>
      </c>
      <c r="BU14" s="1">
        <v>2</v>
      </c>
      <c r="BV14" s="1" t="s">
        <v>319</v>
      </c>
      <c r="BW14" s="1"/>
      <c r="BX14" s="1" t="s">
        <v>466</v>
      </c>
      <c r="BY14" s="1">
        <v>57.933</v>
      </c>
      <c r="BZ14" s="1">
        <v>162.50800000000001</v>
      </c>
      <c r="CA14" s="1">
        <v>167.70699999999999</v>
      </c>
      <c r="CB14" s="1">
        <v>3</v>
      </c>
      <c r="CC14" s="1" t="s">
        <v>296</v>
      </c>
      <c r="CD14" s="1" t="s">
        <v>467</v>
      </c>
      <c r="CE14" s="1"/>
      <c r="CF14" s="1" t="s">
        <v>468</v>
      </c>
      <c r="CG14" s="1">
        <v>57.000999999999998</v>
      </c>
      <c r="CH14" s="1">
        <v>67.441000000000003</v>
      </c>
      <c r="CI14" s="1">
        <v>79.278999999999996</v>
      </c>
      <c r="CJ14" s="1">
        <v>2</v>
      </c>
      <c r="CK14" s="1" t="s">
        <v>334</v>
      </c>
      <c r="CL14" s="1"/>
      <c r="CM14" s="1" t="s">
        <v>469</v>
      </c>
      <c r="CN14" s="1">
        <v>58.576000000000001</v>
      </c>
      <c r="CO14" s="1">
        <v>116.72</v>
      </c>
      <c r="CP14" s="1">
        <v>131.102</v>
      </c>
      <c r="CQ14" s="1">
        <v>3</v>
      </c>
      <c r="CR14" s="1" t="s">
        <v>470</v>
      </c>
      <c r="CS14" s="1"/>
      <c r="CT14" s="1"/>
      <c r="CU14" s="1" t="s">
        <v>471</v>
      </c>
      <c r="CV14" s="1" t="s">
        <v>322</v>
      </c>
      <c r="CW14" s="1" t="s">
        <v>298</v>
      </c>
      <c r="CX14" s="1" t="s">
        <v>322</v>
      </c>
      <c r="CY14" s="1" t="s">
        <v>298</v>
      </c>
      <c r="CZ14" s="1"/>
      <c r="DA14" s="1"/>
      <c r="DB14" s="1"/>
      <c r="DC14" s="1"/>
      <c r="DD14" s="1" t="s">
        <v>300</v>
      </c>
      <c r="DE14" s="1"/>
      <c r="DF14" s="1" t="s">
        <v>300</v>
      </c>
      <c r="DG14" s="1"/>
      <c r="DH14" s="1" t="s">
        <v>300</v>
      </c>
      <c r="DI14" s="1" t="s">
        <v>472</v>
      </c>
      <c r="DJ14" s="1" t="s">
        <v>473</v>
      </c>
      <c r="DK14" s="1"/>
      <c r="DL14" s="1"/>
      <c r="DM14" s="1" t="s">
        <v>474</v>
      </c>
      <c r="DN14" s="1" t="s">
        <v>475</v>
      </c>
      <c r="DO14" s="1"/>
    </row>
    <row r="15" spans="1:119" ht="64" x14ac:dyDescent="0.2">
      <c r="A15" s="3">
        <v>11</v>
      </c>
      <c r="B15" s="5">
        <v>43060.393750000003</v>
      </c>
      <c r="C15" s="5">
        <v>43060.427581018521</v>
      </c>
      <c r="D15" s="4" t="s">
        <v>273</v>
      </c>
      <c r="E15" s="4" t="s">
        <v>476</v>
      </c>
      <c r="F15" s="4">
        <v>100</v>
      </c>
      <c r="G15" s="4">
        <v>2922</v>
      </c>
      <c r="H15" s="4" t="b">
        <v>1</v>
      </c>
      <c r="I15" s="5">
        <v>43078.364768518521</v>
      </c>
      <c r="J15" s="4" t="s">
        <v>477</v>
      </c>
      <c r="O15" s="4">
        <v>4.6492004394531001</v>
      </c>
      <c r="P15" s="4">
        <v>-74.062797546387003</v>
      </c>
      <c r="Q15" s="4" t="s">
        <v>276</v>
      </c>
      <c r="R15" s="4" t="s">
        <v>277</v>
      </c>
      <c r="S15" s="1" t="s">
        <v>327</v>
      </c>
      <c r="T15" s="1" t="s">
        <v>279</v>
      </c>
      <c r="U15" s="1" t="s">
        <v>280</v>
      </c>
      <c r="V15" s="1"/>
      <c r="W15" s="1" t="s">
        <v>281</v>
      </c>
      <c r="X15" s="1" t="s">
        <v>281</v>
      </c>
      <c r="Y15" s="1">
        <v>502.54700000000003</v>
      </c>
      <c r="Z15" s="1">
        <v>901.49800000000005</v>
      </c>
      <c r="AA15" s="1">
        <v>903.96100000000001</v>
      </c>
      <c r="AB15" s="1">
        <v>22</v>
      </c>
      <c r="AC15" s="1"/>
      <c r="AD15" s="1"/>
      <c r="AE15" s="1" t="s">
        <v>478</v>
      </c>
      <c r="AF15" s="1" t="s">
        <v>479</v>
      </c>
      <c r="AG15" s="1">
        <v>2.3319999999999999</v>
      </c>
      <c r="AH15" s="1">
        <v>115.94</v>
      </c>
      <c r="AI15" s="1">
        <v>157.58500000000001</v>
      </c>
      <c r="AJ15" s="1">
        <v>13</v>
      </c>
      <c r="AK15" s="1" t="s">
        <v>480</v>
      </c>
      <c r="AL15" s="1" t="s">
        <v>479</v>
      </c>
      <c r="AM15" s="1">
        <v>0.92</v>
      </c>
      <c r="AN15" s="1">
        <v>75.352000000000004</v>
      </c>
      <c r="AO15" s="1">
        <v>82.986999999999995</v>
      </c>
      <c r="AP15" s="1">
        <v>5</v>
      </c>
      <c r="AQ15" s="1" t="s">
        <v>481</v>
      </c>
      <c r="AR15" s="1" t="s">
        <v>412</v>
      </c>
      <c r="AS15" s="1">
        <v>2.3610000000000002</v>
      </c>
      <c r="AT15" s="1">
        <v>131.054</v>
      </c>
      <c r="AU15" s="1">
        <v>133.023</v>
      </c>
      <c r="AV15" s="1">
        <v>23</v>
      </c>
      <c r="AW15" s="1" t="s">
        <v>334</v>
      </c>
      <c r="AX15" s="1"/>
      <c r="AY15" s="1" t="s">
        <v>482</v>
      </c>
      <c r="AZ15" s="1">
        <v>1.1970000000000001</v>
      </c>
      <c r="BA15" s="1">
        <v>184.797</v>
      </c>
      <c r="BB15" s="1">
        <v>186.102</v>
      </c>
      <c r="BC15" s="1">
        <v>10</v>
      </c>
      <c r="BD15" s="1" t="s">
        <v>483</v>
      </c>
      <c r="BE15" s="1" t="s">
        <v>479</v>
      </c>
      <c r="BF15" s="1">
        <v>4.6580000000000004</v>
      </c>
      <c r="BG15" s="1">
        <v>140.13800000000001</v>
      </c>
      <c r="BH15" s="1">
        <v>140.59399999999999</v>
      </c>
      <c r="BI15" s="1">
        <v>16</v>
      </c>
      <c r="BJ15" s="1" t="s">
        <v>484</v>
      </c>
      <c r="BK15" s="1" t="s">
        <v>412</v>
      </c>
      <c r="BL15" s="1">
        <v>3.411</v>
      </c>
      <c r="BM15" s="1">
        <v>94.835999999999999</v>
      </c>
      <c r="BN15" s="1">
        <v>95.543000000000006</v>
      </c>
      <c r="BO15" s="1">
        <v>13</v>
      </c>
      <c r="BP15" s="1" t="s">
        <v>485</v>
      </c>
      <c r="BQ15" s="1" t="s">
        <v>412</v>
      </c>
      <c r="BR15" s="1">
        <v>3.3879999999999999</v>
      </c>
      <c r="BS15" s="1">
        <v>13.103</v>
      </c>
      <c r="BT15" s="1">
        <v>15.108000000000001</v>
      </c>
      <c r="BU15" s="1">
        <v>4</v>
      </c>
      <c r="BV15" s="1" t="s">
        <v>319</v>
      </c>
      <c r="BW15" s="1"/>
      <c r="BX15" s="1" t="s">
        <v>486</v>
      </c>
      <c r="BY15" s="1">
        <v>2.5710000000000002</v>
      </c>
      <c r="BZ15" s="1">
        <v>45.58</v>
      </c>
      <c r="CA15" s="1">
        <v>46.841999999999999</v>
      </c>
      <c r="CB15" s="1">
        <v>11</v>
      </c>
      <c r="CC15" s="1" t="s">
        <v>296</v>
      </c>
      <c r="CD15" s="1" t="s">
        <v>487</v>
      </c>
      <c r="CE15" s="1"/>
      <c r="CF15" s="1" t="s">
        <v>479</v>
      </c>
      <c r="CG15" s="1">
        <v>4.2279999999999998</v>
      </c>
      <c r="CH15" s="1">
        <v>60.947000000000003</v>
      </c>
      <c r="CI15" s="1">
        <v>62.878999999999998</v>
      </c>
      <c r="CJ15" s="1">
        <v>9</v>
      </c>
      <c r="CK15" s="1" t="s">
        <v>334</v>
      </c>
      <c r="CL15" s="1"/>
      <c r="CM15" s="1" t="s">
        <v>479</v>
      </c>
      <c r="CN15" s="1">
        <v>1.32</v>
      </c>
      <c r="CO15" s="1">
        <v>104.919</v>
      </c>
      <c r="CP15" s="1">
        <v>109.45099999999999</v>
      </c>
      <c r="CQ15" s="1">
        <v>12</v>
      </c>
      <c r="CR15" s="1" t="s">
        <v>340</v>
      </c>
      <c r="CS15" s="1"/>
      <c r="CT15" s="1"/>
      <c r="CU15" s="1" t="s">
        <v>482</v>
      </c>
      <c r="CV15" s="1"/>
      <c r="CW15" s="1"/>
      <c r="CX15" s="1"/>
      <c r="CY15" s="1"/>
      <c r="CZ15" s="1"/>
      <c r="DA15" s="1"/>
      <c r="DB15" s="1" t="s">
        <v>322</v>
      </c>
      <c r="DC15" s="1" t="s">
        <v>322</v>
      </c>
      <c r="DD15" s="1"/>
      <c r="DE15" s="1"/>
      <c r="DF15" s="1" t="s">
        <v>300</v>
      </c>
      <c r="DG15" s="1"/>
      <c r="DH15" s="1" t="s">
        <v>296</v>
      </c>
      <c r="DI15" s="1"/>
      <c r="DJ15" s="1"/>
      <c r="DK15" s="1"/>
      <c r="DL15" s="1"/>
      <c r="DM15" s="1"/>
      <c r="DN15" s="1" t="s">
        <v>488</v>
      </c>
      <c r="DO15" s="1"/>
    </row>
    <row r="16" spans="1:119" ht="32" x14ac:dyDescent="0.2">
      <c r="A16" s="3">
        <v>12</v>
      </c>
      <c r="B16" s="5">
        <v>43060.402141203704</v>
      </c>
      <c r="C16" s="5">
        <v>43060.427847222221</v>
      </c>
      <c r="D16" s="4" t="s">
        <v>273</v>
      </c>
      <c r="E16" s="4" t="s">
        <v>383</v>
      </c>
      <c r="F16" s="4">
        <v>100</v>
      </c>
      <c r="G16" s="4">
        <v>2221</v>
      </c>
      <c r="H16" s="4" t="b">
        <v>1</v>
      </c>
      <c r="I16" s="5">
        <v>43078.364768518521</v>
      </c>
      <c r="J16" s="4" t="s">
        <v>489</v>
      </c>
      <c r="O16" s="4">
        <v>4.6492004394531001</v>
      </c>
      <c r="P16" s="4">
        <v>-74.062797546387003</v>
      </c>
      <c r="Q16" s="4" t="s">
        <v>276</v>
      </c>
      <c r="R16" s="4" t="s">
        <v>277</v>
      </c>
      <c r="S16" s="1" t="s">
        <v>343</v>
      </c>
      <c r="T16" s="1" t="s">
        <v>279</v>
      </c>
      <c r="U16" s="1" t="s">
        <v>387</v>
      </c>
      <c r="V16" s="1"/>
      <c r="W16" s="1" t="s">
        <v>308</v>
      </c>
      <c r="X16" s="1" t="s">
        <v>308</v>
      </c>
      <c r="Y16" s="1">
        <v>40.97</v>
      </c>
      <c r="Z16" s="1">
        <v>50.01</v>
      </c>
      <c r="AA16" s="1">
        <v>78.656999999999996</v>
      </c>
      <c r="AB16" s="1">
        <v>2</v>
      </c>
      <c r="AC16" s="1"/>
      <c r="AD16" s="1"/>
      <c r="AE16" s="1" t="s">
        <v>490</v>
      </c>
      <c r="AF16" s="1" t="s">
        <v>283</v>
      </c>
      <c r="AG16" s="1">
        <v>7.827</v>
      </c>
      <c r="AH16" s="1">
        <v>119.035</v>
      </c>
      <c r="AI16" s="1">
        <v>127.554</v>
      </c>
      <c r="AJ16" s="1">
        <v>11</v>
      </c>
      <c r="AK16" s="1" t="s">
        <v>491</v>
      </c>
      <c r="AL16" s="1" t="s">
        <v>283</v>
      </c>
      <c r="AM16" s="1">
        <v>16.843</v>
      </c>
      <c r="AN16" s="1">
        <v>361.548</v>
      </c>
      <c r="AO16" s="1">
        <v>376.69099999999997</v>
      </c>
      <c r="AP16" s="1">
        <v>27</v>
      </c>
      <c r="AQ16" s="1" t="s">
        <v>492</v>
      </c>
      <c r="AR16" s="1" t="s">
        <v>412</v>
      </c>
      <c r="AS16" s="1">
        <v>4.0960000000000001</v>
      </c>
      <c r="AT16" s="1">
        <v>55.161999999999999</v>
      </c>
      <c r="AU16" s="1">
        <v>57.247999999999998</v>
      </c>
      <c r="AV16" s="1">
        <v>4</v>
      </c>
      <c r="AW16" s="1"/>
      <c r="AX16" s="1" t="s">
        <v>493</v>
      </c>
      <c r="AY16" s="1" t="s">
        <v>412</v>
      </c>
      <c r="AZ16" s="1">
        <v>5.38</v>
      </c>
      <c r="BA16" s="1">
        <v>79.316999999999993</v>
      </c>
      <c r="BB16" s="1">
        <v>111.476</v>
      </c>
      <c r="BC16" s="1">
        <v>5</v>
      </c>
      <c r="BD16" s="1" t="s">
        <v>494</v>
      </c>
      <c r="BE16" s="1" t="s">
        <v>283</v>
      </c>
      <c r="BF16" s="1">
        <v>5.0140000000000002</v>
      </c>
      <c r="BG16" s="1">
        <v>256.88499999999999</v>
      </c>
      <c r="BH16" s="1">
        <v>260.00599999999997</v>
      </c>
      <c r="BI16" s="1">
        <v>29</v>
      </c>
      <c r="BJ16" s="1" t="s">
        <v>495</v>
      </c>
      <c r="BK16" s="1" t="s">
        <v>412</v>
      </c>
      <c r="BL16" s="1">
        <v>3.2549999999999999</v>
      </c>
      <c r="BM16" s="1">
        <v>266.70999999999998</v>
      </c>
      <c r="BN16" s="1">
        <v>278.67899999999997</v>
      </c>
      <c r="BO16" s="1">
        <v>25</v>
      </c>
      <c r="BP16" s="1" t="s">
        <v>496</v>
      </c>
      <c r="BQ16" s="1" t="s">
        <v>283</v>
      </c>
      <c r="BR16" s="1">
        <v>6.2229999999999999</v>
      </c>
      <c r="BS16" s="1">
        <v>145.119</v>
      </c>
      <c r="BT16" s="1">
        <v>149.405</v>
      </c>
      <c r="BU16" s="1">
        <v>14</v>
      </c>
      <c r="BV16" s="1"/>
      <c r="BW16" s="1" t="s">
        <v>497</v>
      </c>
      <c r="BX16" s="1" t="s">
        <v>498</v>
      </c>
      <c r="BY16" s="1">
        <v>6.52</v>
      </c>
      <c r="BZ16" s="1">
        <v>52.966999999999999</v>
      </c>
      <c r="CA16" s="1">
        <v>60.302</v>
      </c>
      <c r="CB16" s="1">
        <v>7</v>
      </c>
      <c r="CC16" s="1"/>
      <c r="CD16" s="1"/>
      <c r="CE16" s="1" t="s">
        <v>499</v>
      </c>
      <c r="CF16" s="1" t="s">
        <v>283</v>
      </c>
      <c r="CG16" s="1">
        <v>3.4329999999999998</v>
      </c>
      <c r="CH16" s="1">
        <v>89.554000000000002</v>
      </c>
      <c r="CI16" s="1">
        <v>90.858999999999995</v>
      </c>
      <c r="CJ16" s="1">
        <v>13</v>
      </c>
      <c r="CK16" s="1"/>
      <c r="CL16" s="1" t="s">
        <v>500</v>
      </c>
      <c r="CM16" s="1" t="s">
        <v>283</v>
      </c>
      <c r="CN16" s="1">
        <v>7.0590000000000002</v>
      </c>
      <c r="CO16" s="1">
        <v>63.317</v>
      </c>
      <c r="CP16" s="1">
        <v>64.730999999999995</v>
      </c>
      <c r="CQ16" s="1">
        <v>10</v>
      </c>
      <c r="CR16" s="1"/>
      <c r="CS16" s="1" t="s">
        <v>296</v>
      </c>
      <c r="CT16" s="1" t="s">
        <v>501</v>
      </c>
      <c r="CU16" s="1" t="s">
        <v>412</v>
      </c>
      <c r="CV16" s="1"/>
      <c r="CW16" s="1"/>
      <c r="CX16" s="1"/>
      <c r="CY16" s="1"/>
      <c r="CZ16" s="1" t="s">
        <v>299</v>
      </c>
      <c r="DA16" s="1" t="s">
        <v>322</v>
      </c>
      <c r="DB16" s="1"/>
      <c r="DC16" s="1"/>
      <c r="DD16" s="1" t="s">
        <v>300</v>
      </c>
      <c r="DE16" s="1"/>
      <c r="DF16" s="1"/>
      <c r="DG16" s="1"/>
      <c r="DH16" s="1" t="s">
        <v>296</v>
      </c>
      <c r="DI16" s="1"/>
      <c r="DJ16" s="1"/>
      <c r="DK16" s="1"/>
      <c r="DL16" s="1"/>
      <c r="DM16" s="1"/>
      <c r="DN16" s="1" t="s">
        <v>341</v>
      </c>
      <c r="DO16" s="1"/>
    </row>
    <row r="17" spans="1:119" ht="48" x14ac:dyDescent="0.2">
      <c r="A17" s="3">
        <v>13</v>
      </c>
      <c r="B17" s="5">
        <v>43060.39503472222</v>
      </c>
      <c r="C17" s="5">
        <v>43060.433067129627</v>
      </c>
      <c r="D17" s="4" t="s">
        <v>273</v>
      </c>
      <c r="E17" s="4" t="s">
        <v>274</v>
      </c>
      <c r="F17" s="4">
        <v>100</v>
      </c>
      <c r="G17" s="4">
        <v>3285</v>
      </c>
      <c r="H17" s="4" t="b">
        <v>1</v>
      </c>
      <c r="I17" s="5">
        <v>43078.364768518521</v>
      </c>
      <c r="J17" s="4" t="s">
        <v>502</v>
      </c>
      <c r="O17" s="4">
        <v>4.6492004394531001</v>
      </c>
      <c r="P17" s="4">
        <v>-74.062797546387003</v>
      </c>
      <c r="Q17" s="4" t="s">
        <v>276</v>
      </c>
      <c r="R17" s="4" t="s">
        <v>277</v>
      </c>
      <c r="S17" s="1" t="s">
        <v>385</v>
      </c>
      <c r="T17" s="1" t="s">
        <v>279</v>
      </c>
      <c r="U17" s="1" t="s">
        <v>280</v>
      </c>
      <c r="V17" s="1"/>
      <c r="W17" s="1" t="s">
        <v>281</v>
      </c>
      <c r="X17" s="1" t="s">
        <v>281</v>
      </c>
      <c r="Y17" s="1">
        <v>5.7389999999999999</v>
      </c>
      <c r="Z17" s="1">
        <v>441.46699999999998</v>
      </c>
      <c r="AA17" s="1">
        <v>498.83</v>
      </c>
      <c r="AB17" s="1">
        <v>7</v>
      </c>
      <c r="AC17" s="1"/>
      <c r="AD17" s="1"/>
      <c r="AE17" s="1" t="s">
        <v>503</v>
      </c>
      <c r="AF17" s="1" t="s">
        <v>504</v>
      </c>
      <c r="AG17" s="1">
        <v>117.03</v>
      </c>
      <c r="AH17" s="1">
        <v>187.80699999999999</v>
      </c>
      <c r="AI17" s="1">
        <v>188.72200000000001</v>
      </c>
      <c r="AJ17" s="1">
        <v>6</v>
      </c>
      <c r="AK17" s="1" t="s">
        <v>505</v>
      </c>
      <c r="AL17" s="1" t="s">
        <v>506</v>
      </c>
      <c r="AM17" s="1">
        <v>3.238</v>
      </c>
      <c r="AN17" s="1">
        <v>36.918999999999997</v>
      </c>
      <c r="AO17" s="1">
        <v>51.619</v>
      </c>
      <c r="AP17" s="1">
        <v>2</v>
      </c>
      <c r="AQ17" s="1" t="s">
        <v>507</v>
      </c>
      <c r="AR17" s="1" t="s">
        <v>508</v>
      </c>
      <c r="AS17" s="1">
        <v>68.900000000000006</v>
      </c>
      <c r="AT17" s="1">
        <v>139.02600000000001</v>
      </c>
      <c r="AU17" s="1">
        <v>156.85300000000001</v>
      </c>
      <c r="AV17" s="1">
        <v>4</v>
      </c>
      <c r="AW17" s="1"/>
      <c r="AX17" s="1" t="s">
        <v>509</v>
      </c>
      <c r="AY17" s="1" t="s">
        <v>510</v>
      </c>
      <c r="AZ17" s="1">
        <v>115.746</v>
      </c>
      <c r="BA17" s="1">
        <v>158.70699999999999</v>
      </c>
      <c r="BB17" s="1">
        <v>172.92500000000001</v>
      </c>
      <c r="BC17" s="1">
        <v>5</v>
      </c>
      <c r="BD17" s="1" t="s">
        <v>511</v>
      </c>
      <c r="BE17" s="1" t="s">
        <v>512</v>
      </c>
      <c r="BF17" s="1">
        <v>55.046999999999997</v>
      </c>
      <c r="BG17" s="1">
        <v>189.74299999999999</v>
      </c>
      <c r="BH17" s="1">
        <v>196.32900000000001</v>
      </c>
      <c r="BI17" s="1">
        <v>6</v>
      </c>
      <c r="BJ17" s="1" t="s">
        <v>513</v>
      </c>
      <c r="BK17" s="1" t="s">
        <v>512</v>
      </c>
      <c r="BL17" s="1">
        <v>39.777999999999999</v>
      </c>
      <c r="BM17" s="1">
        <v>101.06100000000001</v>
      </c>
      <c r="BN17" s="1">
        <v>112.395</v>
      </c>
      <c r="BO17" s="1">
        <v>4</v>
      </c>
      <c r="BP17" s="1" t="s">
        <v>514</v>
      </c>
      <c r="BQ17" s="1" t="s">
        <v>288</v>
      </c>
      <c r="BR17" s="1">
        <v>41.546999999999997</v>
      </c>
      <c r="BS17" s="1">
        <v>52.445999999999998</v>
      </c>
      <c r="BT17" s="1">
        <v>58.898000000000003</v>
      </c>
      <c r="BU17" s="1">
        <v>4</v>
      </c>
      <c r="BV17" s="1"/>
      <c r="BW17" s="1" t="s">
        <v>515</v>
      </c>
      <c r="BX17" s="1" t="s">
        <v>288</v>
      </c>
      <c r="BY17" s="1">
        <v>119.23399999999999</v>
      </c>
      <c r="BZ17" s="1">
        <v>142.33199999999999</v>
      </c>
      <c r="CA17" s="1">
        <v>156.18799999999999</v>
      </c>
      <c r="CB17" s="1">
        <v>7</v>
      </c>
      <c r="CC17" s="1"/>
      <c r="CD17" s="1"/>
      <c r="CE17" s="1" t="s">
        <v>516</v>
      </c>
      <c r="CF17" s="1" t="s">
        <v>512</v>
      </c>
      <c r="CG17" s="1">
        <v>47.045000000000002</v>
      </c>
      <c r="CH17" s="1">
        <v>62.296999999999997</v>
      </c>
      <c r="CI17" s="1">
        <v>66.385000000000005</v>
      </c>
      <c r="CJ17" s="1">
        <v>3</v>
      </c>
      <c r="CK17" s="1"/>
      <c r="CL17" s="1" t="s">
        <v>517</v>
      </c>
      <c r="CM17" s="1" t="s">
        <v>512</v>
      </c>
      <c r="CN17" s="1">
        <v>77.622</v>
      </c>
      <c r="CO17" s="1">
        <v>245.191</v>
      </c>
      <c r="CP17" s="1">
        <v>260.33100000000002</v>
      </c>
      <c r="CQ17" s="1">
        <v>3</v>
      </c>
      <c r="CR17" s="1"/>
      <c r="CS17" s="1" t="s">
        <v>296</v>
      </c>
      <c r="CT17" s="1" t="s">
        <v>297</v>
      </c>
      <c r="CU17" s="1" t="s">
        <v>518</v>
      </c>
      <c r="CV17" s="1"/>
      <c r="CW17" s="1"/>
      <c r="CX17" s="1"/>
      <c r="CY17" s="1"/>
      <c r="CZ17" s="1"/>
      <c r="DA17" s="1"/>
      <c r="DB17" s="1" t="s">
        <v>299</v>
      </c>
      <c r="DC17" s="1" t="s">
        <v>322</v>
      </c>
      <c r="DD17" s="1"/>
      <c r="DE17" s="1"/>
      <c r="DF17" s="1" t="s">
        <v>300</v>
      </c>
      <c r="DG17" s="1"/>
      <c r="DH17" s="1" t="s">
        <v>296</v>
      </c>
      <c r="DI17" s="1"/>
      <c r="DJ17" s="1"/>
      <c r="DK17" s="1"/>
      <c r="DL17" s="1"/>
      <c r="DM17" s="1"/>
      <c r="DN17" s="1" t="s">
        <v>519</v>
      </c>
      <c r="DO17" s="1"/>
    </row>
    <row r="18" spans="1:119" ht="32" x14ac:dyDescent="0.2">
      <c r="A18" s="3">
        <v>14</v>
      </c>
      <c r="B18" s="5">
        <v>43060.395914351851</v>
      </c>
      <c r="C18" s="5">
        <v>43060.436666666668</v>
      </c>
      <c r="D18" s="4" t="s">
        <v>273</v>
      </c>
      <c r="E18" s="4" t="s">
        <v>383</v>
      </c>
      <c r="F18" s="4">
        <v>100</v>
      </c>
      <c r="G18" s="4">
        <v>3521</v>
      </c>
      <c r="H18" s="4" t="b">
        <v>1</v>
      </c>
      <c r="I18" s="5">
        <v>43078.364768518521</v>
      </c>
      <c r="J18" s="4" t="s">
        <v>520</v>
      </c>
      <c r="O18" s="4">
        <v>4.6492004394531001</v>
      </c>
      <c r="P18" s="4">
        <v>-74.062797546387003</v>
      </c>
      <c r="Q18" s="4" t="s">
        <v>276</v>
      </c>
      <c r="R18" s="4" t="s">
        <v>277</v>
      </c>
      <c r="S18" s="1" t="s">
        <v>385</v>
      </c>
      <c r="T18" s="1" t="s">
        <v>279</v>
      </c>
      <c r="U18" s="1" t="s">
        <v>280</v>
      </c>
      <c r="V18" s="1"/>
      <c r="W18" s="1" t="s">
        <v>308</v>
      </c>
      <c r="X18" s="1" t="s">
        <v>308</v>
      </c>
      <c r="Y18" s="1">
        <v>4.2709999999999999</v>
      </c>
      <c r="Z18" s="1">
        <v>116.78</v>
      </c>
      <c r="AA18" s="1">
        <v>193.584</v>
      </c>
      <c r="AB18" s="1">
        <v>8</v>
      </c>
      <c r="AC18" s="1"/>
      <c r="AD18" s="1"/>
      <c r="AE18" s="1" t="s">
        <v>521</v>
      </c>
      <c r="AF18" s="1" t="s">
        <v>522</v>
      </c>
      <c r="AG18" s="1">
        <v>39.634999999999998</v>
      </c>
      <c r="AH18" s="1">
        <v>82.891999999999996</v>
      </c>
      <c r="AI18" s="1">
        <v>102.051</v>
      </c>
      <c r="AJ18" s="1">
        <v>2</v>
      </c>
      <c r="AK18" s="1" t="s">
        <v>523</v>
      </c>
      <c r="AL18" s="1" t="s">
        <v>524</v>
      </c>
      <c r="AM18" s="1">
        <v>23.422000000000001</v>
      </c>
      <c r="AN18" s="1">
        <v>74.316999999999993</v>
      </c>
      <c r="AO18" s="1">
        <v>81.069999999999993</v>
      </c>
      <c r="AP18" s="1">
        <v>4</v>
      </c>
      <c r="AQ18" s="1" t="s">
        <v>525</v>
      </c>
      <c r="AR18" s="1" t="s">
        <v>291</v>
      </c>
      <c r="AS18" s="1">
        <v>22.965</v>
      </c>
      <c r="AT18" s="1">
        <v>61.677</v>
      </c>
      <c r="AU18" s="1">
        <v>67.061999999999998</v>
      </c>
      <c r="AV18" s="1">
        <v>2</v>
      </c>
      <c r="AW18" s="1"/>
      <c r="AX18" s="1" t="s">
        <v>526</v>
      </c>
      <c r="AY18" s="1" t="s">
        <v>291</v>
      </c>
      <c r="AZ18" s="1">
        <v>113.625</v>
      </c>
      <c r="BA18" s="1">
        <v>185.934</v>
      </c>
      <c r="BB18" s="1">
        <v>191.126</v>
      </c>
      <c r="BC18" s="1">
        <v>6</v>
      </c>
      <c r="BD18" s="1" t="s">
        <v>527</v>
      </c>
      <c r="BE18" s="1" t="s">
        <v>412</v>
      </c>
      <c r="BF18" s="1">
        <v>116.77200000000001</v>
      </c>
      <c r="BG18" s="1">
        <v>252.45500000000001</v>
      </c>
      <c r="BH18" s="1">
        <v>263.15499999999997</v>
      </c>
      <c r="BI18" s="1">
        <v>2</v>
      </c>
      <c r="BJ18" s="1" t="s">
        <v>528</v>
      </c>
      <c r="BK18" s="1" t="s">
        <v>529</v>
      </c>
      <c r="BL18" s="1">
        <v>60.826000000000001</v>
      </c>
      <c r="BM18" s="1">
        <v>163.49799999999999</v>
      </c>
      <c r="BN18" s="1">
        <v>164.41800000000001</v>
      </c>
      <c r="BO18" s="1">
        <v>7</v>
      </c>
      <c r="BP18" s="1" t="s">
        <v>530</v>
      </c>
      <c r="BQ18" s="1" t="s">
        <v>291</v>
      </c>
      <c r="BR18" s="1">
        <v>54.523000000000003</v>
      </c>
      <c r="BS18" s="1">
        <v>123.361</v>
      </c>
      <c r="BT18" s="1">
        <v>126.46299999999999</v>
      </c>
      <c r="BU18" s="1">
        <v>3</v>
      </c>
      <c r="BV18" s="1"/>
      <c r="BW18" s="1" t="s">
        <v>531</v>
      </c>
      <c r="BX18" s="1" t="s">
        <v>302</v>
      </c>
      <c r="BY18" s="1">
        <v>63.673999999999999</v>
      </c>
      <c r="BZ18" s="1">
        <v>116.227</v>
      </c>
      <c r="CA18" s="1">
        <v>140.899</v>
      </c>
      <c r="CB18" s="1">
        <v>2</v>
      </c>
      <c r="CC18" s="1"/>
      <c r="CD18" s="1"/>
      <c r="CE18" s="1" t="s">
        <v>532</v>
      </c>
      <c r="CF18" s="1" t="s">
        <v>533</v>
      </c>
      <c r="CG18" s="1">
        <v>47.494</v>
      </c>
      <c r="CH18" s="1">
        <v>105.44499999999999</v>
      </c>
      <c r="CI18" s="1">
        <v>119.03100000000001</v>
      </c>
      <c r="CJ18" s="1">
        <v>5</v>
      </c>
      <c r="CK18" s="1"/>
      <c r="CL18" s="1" t="s">
        <v>534</v>
      </c>
      <c r="CM18" s="1" t="s">
        <v>535</v>
      </c>
      <c r="CN18" s="1">
        <v>40.787999999999997</v>
      </c>
      <c r="CO18" s="1">
        <v>145.11600000000001</v>
      </c>
      <c r="CP18" s="1">
        <v>155.18799999999999</v>
      </c>
      <c r="CQ18" s="1">
        <v>4</v>
      </c>
      <c r="CR18" s="1"/>
      <c r="CS18" s="1" t="s">
        <v>296</v>
      </c>
      <c r="CT18" s="1" t="s">
        <v>536</v>
      </c>
      <c r="CU18" s="1" t="s">
        <v>291</v>
      </c>
      <c r="CV18" s="1"/>
      <c r="CW18" s="1"/>
      <c r="CX18" s="1"/>
      <c r="CY18" s="1"/>
      <c r="CZ18" s="1"/>
      <c r="DA18" s="1"/>
      <c r="DB18" s="1" t="s">
        <v>298</v>
      </c>
      <c r="DC18" s="1" t="s">
        <v>322</v>
      </c>
      <c r="DD18" s="1"/>
      <c r="DE18" s="1"/>
      <c r="DF18" s="1" t="s">
        <v>300</v>
      </c>
      <c r="DG18" s="1"/>
      <c r="DH18" s="1" t="s">
        <v>300</v>
      </c>
      <c r="DI18" s="1" t="s">
        <v>537</v>
      </c>
      <c r="DJ18" s="1"/>
      <c r="DK18" s="1"/>
      <c r="DL18" s="1"/>
      <c r="DM18" s="1"/>
      <c r="DN18" s="1" t="s">
        <v>538</v>
      </c>
      <c r="DO18" s="1"/>
    </row>
    <row r="19" spans="1:119" ht="96" x14ac:dyDescent="0.2">
      <c r="A19" s="3">
        <v>15</v>
      </c>
      <c r="B19" s="5">
        <v>43060.4</v>
      </c>
      <c r="C19" s="5">
        <v>43060.43277777778</v>
      </c>
      <c r="D19" s="4" t="s">
        <v>273</v>
      </c>
      <c r="E19" s="4" t="s">
        <v>420</v>
      </c>
      <c r="F19" s="4">
        <v>100</v>
      </c>
      <c r="G19" s="4">
        <v>2832</v>
      </c>
      <c r="H19" s="4" t="b">
        <v>1</v>
      </c>
      <c r="I19" s="5">
        <v>43078.364768518521</v>
      </c>
      <c r="J19" s="4" t="s">
        <v>539</v>
      </c>
      <c r="O19" s="4">
        <v>4.6492004394531001</v>
      </c>
      <c r="P19" s="4">
        <v>-74.062797546387003</v>
      </c>
      <c r="Q19" s="4" t="s">
        <v>276</v>
      </c>
      <c r="R19" s="4" t="s">
        <v>277</v>
      </c>
      <c r="S19" s="1" t="s">
        <v>366</v>
      </c>
      <c r="T19" s="1" t="s">
        <v>279</v>
      </c>
      <c r="U19" s="1" t="s">
        <v>280</v>
      </c>
      <c r="V19" s="1"/>
      <c r="W19" s="1" t="s">
        <v>308</v>
      </c>
      <c r="X19" s="1" t="s">
        <v>308</v>
      </c>
      <c r="Y19" s="1">
        <v>58.555999999999997</v>
      </c>
      <c r="Z19" s="1">
        <v>614.255</v>
      </c>
      <c r="AA19" s="1">
        <v>665.12800000000004</v>
      </c>
      <c r="AB19" s="1">
        <v>34</v>
      </c>
      <c r="AC19" s="1"/>
      <c r="AD19" s="1"/>
      <c r="AE19" s="1" t="s">
        <v>540</v>
      </c>
      <c r="AF19" s="1" t="s">
        <v>302</v>
      </c>
      <c r="AG19" s="1">
        <v>55.442999999999998</v>
      </c>
      <c r="AH19" s="1">
        <v>123.86</v>
      </c>
      <c r="AI19" s="1">
        <v>142.554</v>
      </c>
      <c r="AJ19" s="1">
        <v>6</v>
      </c>
      <c r="AK19" s="1" t="s">
        <v>541</v>
      </c>
      <c r="AL19" s="1" t="s">
        <v>283</v>
      </c>
      <c r="AM19" s="1">
        <v>57.453000000000003</v>
      </c>
      <c r="AN19" s="1">
        <v>188.7</v>
      </c>
      <c r="AO19" s="1">
        <v>207.06</v>
      </c>
      <c r="AP19" s="1">
        <v>10</v>
      </c>
      <c r="AQ19" s="1" t="s">
        <v>542</v>
      </c>
      <c r="AR19" s="1" t="s">
        <v>285</v>
      </c>
      <c r="AS19" s="1">
        <v>35.07</v>
      </c>
      <c r="AT19" s="1">
        <v>44.734000000000002</v>
      </c>
      <c r="AU19" s="1">
        <v>63.658999999999999</v>
      </c>
      <c r="AV19" s="1">
        <v>4</v>
      </c>
      <c r="AW19" s="1" t="s">
        <v>334</v>
      </c>
      <c r="AX19" s="1"/>
      <c r="AY19" s="1" t="s">
        <v>291</v>
      </c>
      <c r="AZ19" s="1">
        <v>6.4909999999999997</v>
      </c>
      <c r="BA19" s="1">
        <v>253.53700000000001</v>
      </c>
      <c r="BB19" s="1">
        <v>254.03899999999999</v>
      </c>
      <c r="BC19" s="1">
        <v>22</v>
      </c>
      <c r="BD19" s="1" t="s">
        <v>543</v>
      </c>
      <c r="BE19" s="1" t="s">
        <v>544</v>
      </c>
      <c r="BF19" s="1">
        <v>16.843</v>
      </c>
      <c r="BG19" s="1">
        <v>164.721</v>
      </c>
      <c r="BH19" s="1">
        <v>167.38499999999999</v>
      </c>
      <c r="BI19" s="1">
        <v>18</v>
      </c>
      <c r="BJ19" s="1" t="s">
        <v>545</v>
      </c>
      <c r="BK19" s="1" t="s">
        <v>291</v>
      </c>
      <c r="BL19" s="1">
        <v>10.845000000000001</v>
      </c>
      <c r="BM19" s="1">
        <v>108.574</v>
      </c>
      <c r="BN19" s="1">
        <v>113.276</v>
      </c>
      <c r="BO19" s="1">
        <v>9</v>
      </c>
      <c r="BP19" s="1" t="s">
        <v>546</v>
      </c>
      <c r="BQ19" s="1" t="s">
        <v>291</v>
      </c>
      <c r="BR19" s="1">
        <v>39.198</v>
      </c>
      <c r="BS19" s="1">
        <v>43.877000000000002</v>
      </c>
      <c r="BT19" s="1">
        <v>60.87</v>
      </c>
      <c r="BU19" s="1">
        <v>3</v>
      </c>
      <c r="BV19" s="1" t="s">
        <v>319</v>
      </c>
      <c r="BW19" s="1"/>
      <c r="BX19" s="1" t="s">
        <v>291</v>
      </c>
      <c r="BY19" s="1">
        <v>8.234</v>
      </c>
      <c r="BZ19" s="1">
        <v>45.57</v>
      </c>
      <c r="CA19" s="1">
        <v>51.81</v>
      </c>
      <c r="CB19" s="1">
        <v>6</v>
      </c>
      <c r="CC19" s="1" t="s">
        <v>296</v>
      </c>
      <c r="CD19" s="1" t="s">
        <v>547</v>
      </c>
      <c r="CE19" s="1"/>
      <c r="CF19" s="1" t="s">
        <v>291</v>
      </c>
      <c r="CG19" s="1">
        <v>7.9710000000000001</v>
      </c>
      <c r="CH19" s="1">
        <v>52.459000000000003</v>
      </c>
      <c r="CI19" s="1">
        <v>57.265000000000001</v>
      </c>
      <c r="CJ19" s="1">
        <v>5</v>
      </c>
      <c r="CK19" s="1" t="s">
        <v>334</v>
      </c>
      <c r="CL19" s="1"/>
      <c r="CM19" s="1" t="s">
        <v>291</v>
      </c>
      <c r="CN19" s="1">
        <v>2.7149999999999999</v>
      </c>
      <c r="CO19" s="1">
        <v>30.859000000000002</v>
      </c>
      <c r="CP19" s="1">
        <v>34.777999999999999</v>
      </c>
      <c r="CQ19" s="1">
        <v>4</v>
      </c>
      <c r="CR19" s="1" t="s">
        <v>452</v>
      </c>
      <c r="CS19" s="1"/>
      <c r="CT19" s="1"/>
      <c r="CU19" s="1" t="s">
        <v>291</v>
      </c>
      <c r="CV19" s="1" t="s">
        <v>322</v>
      </c>
      <c r="CW19" s="1" t="s">
        <v>298</v>
      </c>
      <c r="CX19" s="1" t="s">
        <v>322</v>
      </c>
      <c r="CY19" s="1" t="s">
        <v>298</v>
      </c>
      <c r="CZ19" s="1"/>
      <c r="DA19" s="1"/>
      <c r="DB19" s="1"/>
      <c r="DC19" s="1"/>
      <c r="DD19" s="1" t="s">
        <v>300</v>
      </c>
      <c r="DE19" s="1"/>
      <c r="DF19" s="1" t="s">
        <v>300</v>
      </c>
      <c r="DG19" s="1"/>
      <c r="DH19" s="1" t="s">
        <v>296</v>
      </c>
      <c r="DI19" s="1"/>
      <c r="DJ19" s="1" t="s">
        <v>302</v>
      </c>
      <c r="DK19" s="1"/>
      <c r="DL19" s="1" t="s">
        <v>548</v>
      </c>
      <c r="DM19" s="1"/>
      <c r="DN19" s="1" t="s">
        <v>549</v>
      </c>
      <c r="DO19" s="1"/>
    </row>
    <row r="20" spans="1:119" ht="32" x14ac:dyDescent="0.2">
      <c r="A20" s="3">
        <v>16</v>
      </c>
      <c r="B20" s="5">
        <v>43060.394560185188</v>
      </c>
      <c r="C20" s="5">
        <v>43060.439988425926</v>
      </c>
      <c r="D20" s="4" t="s">
        <v>273</v>
      </c>
      <c r="E20" s="4" t="s">
        <v>420</v>
      </c>
      <c r="F20" s="4">
        <v>100</v>
      </c>
      <c r="G20" s="4">
        <v>3925</v>
      </c>
      <c r="H20" s="4" t="b">
        <v>1</v>
      </c>
      <c r="I20" s="5">
        <v>43078.364768518521</v>
      </c>
      <c r="J20" s="4" t="s">
        <v>550</v>
      </c>
      <c r="O20" s="4">
        <v>4.6492004394531001</v>
      </c>
      <c r="P20" s="4">
        <v>-74.062797546387003</v>
      </c>
      <c r="Q20" s="4" t="s">
        <v>276</v>
      </c>
      <c r="R20" s="4" t="s">
        <v>277</v>
      </c>
      <c r="S20" s="1" t="s">
        <v>278</v>
      </c>
      <c r="T20" s="1" t="s">
        <v>279</v>
      </c>
      <c r="U20" s="1" t="s">
        <v>280</v>
      </c>
      <c r="V20" s="1"/>
      <c r="W20" s="1" t="s">
        <v>308</v>
      </c>
      <c r="X20" s="1" t="s">
        <v>281</v>
      </c>
      <c r="Y20" s="1">
        <v>3.492</v>
      </c>
      <c r="Z20" s="1">
        <v>122.672</v>
      </c>
      <c r="AA20" s="1">
        <v>128.214</v>
      </c>
      <c r="AB20" s="1">
        <v>2</v>
      </c>
      <c r="AC20" s="1"/>
      <c r="AD20" s="1"/>
      <c r="AE20" s="1" t="s">
        <v>551</v>
      </c>
      <c r="AF20" s="1" t="s">
        <v>552</v>
      </c>
      <c r="AG20" s="1">
        <v>5.4210000000000003</v>
      </c>
      <c r="AH20" s="1">
        <v>120.928</v>
      </c>
      <c r="AI20" s="1">
        <v>142.23500000000001</v>
      </c>
      <c r="AJ20" s="1">
        <v>2</v>
      </c>
      <c r="AK20" s="1" t="s">
        <v>553</v>
      </c>
      <c r="AL20" s="1" t="s">
        <v>554</v>
      </c>
      <c r="AM20" s="1">
        <v>93.409000000000006</v>
      </c>
      <c r="AN20" s="1">
        <v>140.03100000000001</v>
      </c>
      <c r="AO20" s="1">
        <v>161.76499999999999</v>
      </c>
      <c r="AP20" s="1">
        <v>2</v>
      </c>
      <c r="AQ20" s="1" t="s">
        <v>555</v>
      </c>
      <c r="AR20" s="1" t="s">
        <v>556</v>
      </c>
      <c r="AS20" s="1">
        <v>45.585999999999999</v>
      </c>
      <c r="AT20" s="1">
        <v>141.81399999999999</v>
      </c>
      <c r="AU20" s="1">
        <v>146.88</v>
      </c>
      <c r="AV20" s="1">
        <v>3</v>
      </c>
      <c r="AW20" s="1"/>
      <c r="AX20" s="1" t="s">
        <v>557</v>
      </c>
      <c r="AY20" s="1" t="s">
        <v>558</v>
      </c>
      <c r="AZ20" s="1">
        <v>4.7729999999999997</v>
      </c>
      <c r="BA20" s="1">
        <v>58.274000000000001</v>
      </c>
      <c r="BB20" s="1">
        <v>84</v>
      </c>
      <c r="BC20" s="1">
        <v>3</v>
      </c>
      <c r="BD20" s="1" t="s">
        <v>559</v>
      </c>
      <c r="BE20" s="1" t="s">
        <v>560</v>
      </c>
      <c r="BF20" s="1">
        <v>102.777</v>
      </c>
      <c r="BG20" s="1">
        <v>214.09100000000001</v>
      </c>
      <c r="BH20" s="1">
        <v>225.93600000000001</v>
      </c>
      <c r="BI20" s="1">
        <v>4</v>
      </c>
      <c r="BJ20" s="1" t="s">
        <v>561</v>
      </c>
      <c r="BK20" s="1" t="s">
        <v>562</v>
      </c>
      <c r="BL20" s="1">
        <v>9.1389999999999993</v>
      </c>
      <c r="BM20" s="1">
        <v>94.162999999999997</v>
      </c>
      <c r="BN20" s="1">
        <v>98.757999999999996</v>
      </c>
      <c r="BO20" s="1">
        <v>8</v>
      </c>
      <c r="BP20" s="1" t="s">
        <v>563</v>
      </c>
      <c r="BQ20" s="1" t="s">
        <v>564</v>
      </c>
      <c r="BR20" s="1">
        <v>6.6719999999999997</v>
      </c>
      <c r="BS20" s="1">
        <v>95.533000000000001</v>
      </c>
      <c r="BT20" s="1">
        <v>116.474</v>
      </c>
      <c r="BU20" s="1">
        <v>2</v>
      </c>
      <c r="BV20" s="1"/>
      <c r="BW20" s="1" t="s">
        <v>565</v>
      </c>
      <c r="BX20" s="1" t="s">
        <v>566</v>
      </c>
      <c r="BY20" s="1">
        <v>82.010999999999996</v>
      </c>
      <c r="BZ20" s="1">
        <v>103.73</v>
      </c>
      <c r="CA20" s="1">
        <v>115.98099999999999</v>
      </c>
      <c r="CB20" s="1">
        <v>2</v>
      </c>
      <c r="CC20" s="1"/>
      <c r="CD20" s="1"/>
      <c r="CE20" s="1" t="s">
        <v>567</v>
      </c>
      <c r="CF20" s="1" t="s">
        <v>566</v>
      </c>
      <c r="CG20" s="1">
        <v>7.8040000000000003</v>
      </c>
      <c r="CH20" s="1">
        <v>103.81</v>
      </c>
      <c r="CI20" s="1">
        <v>121.758</v>
      </c>
      <c r="CJ20" s="1">
        <v>5</v>
      </c>
      <c r="CK20" s="1"/>
      <c r="CL20" s="1" t="s">
        <v>568</v>
      </c>
      <c r="CM20" s="1" t="s">
        <v>569</v>
      </c>
      <c r="CN20" s="1">
        <v>19.523</v>
      </c>
      <c r="CO20" s="1">
        <v>194.518</v>
      </c>
      <c r="CP20" s="1">
        <v>203.374</v>
      </c>
      <c r="CQ20" s="1">
        <v>5</v>
      </c>
      <c r="CR20" s="1"/>
      <c r="CS20" s="1" t="s">
        <v>296</v>
      </c>
      <c r="CT20" s="1" t="s">
        <v>570</v>
      </c>
      <c r="CU20" s="1" t="s">
        <v>291</v>
      </c>
      <c r="CV20" s="1" t="s">
        <v>322</v>
      </c>
      <c r="CW20" s="1" t="s">
        <v>298</v>
      </c>
      <c r="CX20" s="1" t="s">
        <v>322</v>
      </c>
      <c r="CY20" s="1" t="s">
        <v>322</v>
      </c>
      <c r="CZ20" s="1"/>
      <c r="DA20" s="1"/>
      <c r="DB20" s="1"/>
      <c r="DC20" s="1"/>
      <c r="DD20" s="1" t="s">
        <v>296</v>
      </c>
      <c r="DE20" s="1" t="s">
        <v>571</v>
      </c>
      <c r="DF20" s="1" t="s">
        <v>296</v>
      </c>
      <c r="DG20" s="1" t="s">
        <v>571</v>
      </c>
      <c r="DH20" s="1" t="s">
        <v>296</v>
      </c>
      <c r="DI20" s="1"/>
      <c r="DJ20" s="1" t="s">
        <v>473</v>
      </c>
      <c r="DK20" s="1"/>
      <c r="DL20" s="1"/>
      <c r="DM20" s="1" t="s">
        <v>572</v>
      </c>
      <c r="DN20" s="1" t="s">
        <v>419</v>
      </c>
      <c r="DO20" s="1" t="s">
        <v>573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4"/>
  <sheetViews>
    <sheetView zoomScale="130" zoomScaleNormal="130" workbookViewId="0">
      <selection activeCell="G6" sqref="G6"/>
    </sheetView>
  </sheetViews>
  <sheetFormatPr baseColWidth="10" defaultColWidth="10.83203125" defaultRowHeight="16" x14ac:dyDescent="0.2"/>
  <cols>
    <col min="1" max="1" width="43.5" style="4" customWidth="1"/>
    <col min="2" max="2" width="9.1640625" style="4" customWidth="1"/>
    <col min="3" max="3" width="8.33203125" style="3" customWidth="1"/>
    <col min="4" max="4" width="79.5" style="4" customWidth="1"/>
    <col min="5" max="5" width="44.5" style="4" customWidth="1"/>
    <col min="6" max="6" width="9.33203125" style="4" customWidth="1"/>
    <col min="7" max="7" width="55" style="4" customWidth="1"/>
    <col min="8" max="16384" width="10.83203125" style="4"/>
  </cols>
  <sheetData>
    <row r="1" spans="1:7" x14ac:dyDescent="0.2">
      <c r="B1" s="4" t="s">
        <v>620</v>
      </c>
    </row>
    <row r="2" spans="1:7" ht="70" customHeight="1" x14ac:dyDescent="0.2">
      <c r="B2" s="3" t="s">
        <v>616</v>
      </c>
      <c r="C2" s="6"/>
      <c r="D2" s="2" t="s">
        <v>594</v>
      </c>
      <c r="E2" s="2" t="s">
        <v>595</v>
      </c>
      <c r="F2" s="3" t="s">
        <v>619</v>
      </c>
    </row>
    <row r="3" spans="1:7" ht="70" customHeight="1" x14ac:dyDescent="0.2">
      <c r="B3" s="3" t="s">
        <v>621</v>
      </c>
      <c r="C3" s="2" t="s">
        <v>577</v>
      </c>
      <c r="D3" s="1" t="s">
        <v>592</v>
      </c>
      <c r="E3" s="1" t="s">
        <v>593</v>
      </c>
      <c r="F3" s="3" t="s">
        <v>622</v>
      </c>
    </row>
    <row r="4" spans="1:7" ht="70" customHeight="1" x14ac:dyDescent="0.2">
      <c r="B4" s="3" t="s">
        <v>623</v>
      </c>
      <c r="C4" s="2" t="s">
        <v>578</v>
      </c>
      <c r="D4" s="1" t="s">
        <v>596</v>
      </c>
      <c r="E4" s="1" t="s">
        <v>597</v>
      </c>
      <c r="F4" s="3" t="s">
        <v>624</v>
      </c>
      <c r="G4" s="1" t="s">
        <v>632</v>
      </c>
    </row>
    <row r="5" spans="1:7" ht="70" customHeight="1" x14ac:dyDescent="0.2">
      <c r="A5" s="4" t="s">
        <v>635</v>
      </c>
      <c r="B5" s="3" t="s">
        <v>625</v>
      </c>
      <c r="C5" s="2" t="s">
        <v>579</v>
      </c>
      <c r="D5" s="1" t="s">
        <v>598</v>
      </c>
      <c r="E5" s="1" t="s">
        <v>599</v>
      </c>
      <c r="F5" s="3" t="s">
        <v>626</v>
      </c>
      <c r="G5" s="4" t="s">
        <v>636</v>
      </c>
    </row>
    <row r="6" spans="1:7" ht="70" customHeight="1" x14ac:dyDescent="0.2">
      <c r="A6" s="4" t="s">
        <v>334</v>
      </c>
      <c r="B6" s="3" t="s">
        <v>627</v>
      </c>
      <c r="C6" s="2" t="s">
        <v>580</v>
      </c>
      <c r="D6" s="1" t="s">
        <v>600</v>
      </c>
      <c r="E6" s="1" t="s">
        <v>601</v>
      </c>
      <c r="F6" s="3" t="s">
        <v>633</v>
      </c>
      <c r="G6" s="4" t="s">
        <v>634</v>
      </c>
    </row>
    <row r="7" spans="1:7" ht="70" customHeight="1" x14ac:dyDescent="0.2">
      <c r="A7" s="1" t="s">
        <v>637</v>
      </c>
      <c r="B7" s="3" t="s">
        <v>639</v>
      </c>
      <c r="C7" s="2" t="s">
        <v>581</v>
      </c>
      <c r="D7" s="1" t="s">
        <v>602</v>
      </c>
      <c r="E7" s="1" t="s">
        <v>603</v>
      </c>
      <c r="F7" s="3" t="s">
        <v>639</v>
      </c>
      <c r="G7" s="4" t="s">
        <v>638</v>
      </c>
    </row>
    <row r="8" spans="1:7" ht="70" customHeight="1" x14ac:dyDescent="0.2">
      <c r="A8" s="1" t="s">
        <v>642</v>
      </c>
      <c r="B8" s="3" t="s">
        <v>640</v>
      </c>
      <c r="C8" s="28" t="s">
        <v>582</v>
      </c>
      <c r="D8" s="29" t="s">
        <v>604</v>
      </c>
      <c r="E8" s="1" t="s">
        <v>605</v>
      </c>
      <c r="F8" s="3" t="s">
        <v>640</v>
      </c>
      <c r="G8" s="1" t="s">
        <v>641</v>
      </c>
    </row>
    <row r="9" spans="1:7" ht="70" customHeight="1" x14ac:dyDescent="0.2">
      <c r="A9" s="1" t="s">
        <v>645</v>
      </c>
      <c r="B9" s="3" t="s">
        <v>643</v>
      </c>
      <c r="C9" s="2" t="s">
        <v>583</v>
      </c>
      <c r="D9" s="1" t="s">
        <v>606</v>
      </c>
      <c r="E9" s="1" t="s">
        <v>607</v>
      </c>
      <c r="F9" s="3" t="s">
        <v>643</v>
      </c>
      <c r="G9" s="4" t="s">
        <v>644</v>
      </c>
    </row>
    <row r="10" spans="1:7" ht="70" customHeight="1" x14ac:dyDescent="0.2">
      <c r="A10" s="1" t="s">
        <v>319</v>
      </c>
      <c r="B10" s="3" t="s">
        <v>628</v>
      </c>
      <c r="C10" s="2" t="s">
        <v>584</v>
      </c>
      <c r="D10" s="1" t="s">
        <v>608</v>
      </c>
      <c r="E10" s="1" t="s">
        <v>609</v>
      </c>
      <c r="F10" s="3" t="s">
        <v>647</v>
      </c>
      <c r="G10" s="1" t="s">
        <v>646</v>
      </c>
    </row>
    <row r="11" spans="1:7" ht="70" customHeight="1" x14ac:dyDescent="0.2">
      <c r="A11" s="1" t="s">
        <v>648</v>
      </c>
      <c r="B11" s="3" t="s">
        <v>629</v>
      </c>
      <c r="C11" s="28" t="s">
        <v>587</v>
      </c>
      <c r="D11" s="29" t="s">
        <v>610</v>
      </c>
      <c r="E11" s="1" t="s">
        <v>611</v>
      </c>
      <c r="F11" s="3" t="s">
        <v>649</v>
      </c>
      <c r="G11" s="1" t="s">
        <v>650</v>
      </c>
    </row>
    <row r="12" spans="1:7" ht="70" customHeight="1" x14ac:dyDescent="0.2">
      <c r="A12" s="1" t="s">
        <v>334</v>
      </c>
      <c r="B12" s="3" t="s">
        <v>630</v>
      </c>
      <c r="C12" s="2" t="s">
        <v>588</v>
      </c>
      <c r="D12" s="1" t="s">
        <v>612</v>
      </c>
      <c r="E12" s="1" t="s">
        <v>613</v>
      </c>
      <c r="F12" s="3" t="s">
        <v>651</v>
      </c>
      <c r="G12" s="1" t="s">
        <v>652</v>
      </c>
    </row>
    <row r="13" spans="1:7" ht="70" customHeight="1" x14ac:dyDescent="0.2">
      <c r="A13" s="1" t="s">
        <v>551</v>
      </c>
      <c r="B13" s="3" t="s">
        <v>631</v>
      </c>
      <c r="C13" s="2" t="s">
        <v>591</v>
      </c>
      <c r="D13" s="1" t="s">
        <v>614</v>
      </c>
      <c r="E13" s="1" t="s">
        <v>615</v>
      </c>
      <c r="F13" s="3" t="s">
        <v>653</v>
      </c>
      <c r="G13" s="1" t="s">
        <v>654</v>
      </c>
    </row>
    <row r="14" spans="1:7" x14ac:dyDescent="0.2">
      <c r="C14" s="2"/>
      <c r="D14" s="1"/>
      <c r="E14"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AB96"/>
  <sheetViews>
    <sheetView zoomScale="85" zoomScaleNormal="85" workbookViewId="0">
      <selection activeCell="C5" sqref="C5"/>
    </sheetView>
  </sheetViews>
  <sheetFormatPr baseColWidth="10" defaultColWidth="10.83203125" defaultRowHeight="16" x14ac:dyDescent="0.2"/>
  <cols>
    <col min="1" max="1" width="3" style="4" customWidth="1"/>
    <col min="2" max="2" width="3.5" style="4" bestFit="1" customWidth="1"/>
    <col min="3" max="3" width="4.6640625" style="4" customWidth="1"/>
    <col min="4" max="14" width="4.5" style="4" customWidth="1"/>
    <col min="15" max="15" width="4.1640625" style="4" customWidth="1"/>
    <col min="16" max="16" width="6.33203125" style="4" customWidth="1"/>
    <col min="17" max="22" width="4.5" style="27" customWidth="1"/>
    <col min="23" max="28" width="4.5" style="4" customWidth="1"/>
    <col min="29" max="30" width="3.6640625" style="4" customWidth="1"/>
    <col min="31" max="16384" width="10.83203125" style="4"/>
  </cols>
  <sheetData>
    <row r="2" spans="2:28" x14ac:dyDescent="0.2">
      <c r="B2" s="4" t="s">
        <v>675</v>
      </c>
      <c r="Q2" s="4" t="s">
        <v>674</v>
      </c>
      <c r="R2" s="4"/>
      <c r="S2" s="4"/>
      <c r="T2" s="4"/>
      <c r="U2" s="4"/>
      <c r="V2" s="4"/>
    </row>
    <row r="3" spans="2:28" x14ac:dyDescent="0.2">
      <c r="D3" s="27">
        <v>5</v>
      </c>
      <c r="E3" s="27">
        <v>6</v>
      </c>
      <c r="F3" s="27">
        <v>7</v>
      </c>
      <c r="G3" s="27">
        <v>8</v>
      </c>
      <c r="H3" s="27">
        <v>9</v>
      </c>
      <c r="I3" s="27">
        <v>10</v>
      </c>
      <c r="J3" s="27">
        <v>11</v>
      </c>
      <c r="K3" s="27">
        <v>12</v>
      </c>
      <c r="L3" s="27">
        <v>13</v>
      </c>
      <c r="M3" s="27">
        <v>14</v>
      </c>
      <c r="N3" s="27">
        <v>15</v>
      </c>
      <c r="Q3" s="4"/>
      <c r="R3" s="27">
        <v>5</v>
      </c>
      <c r="S3" s="27">
        <v>6</v>
      </c>
      <c r="T3" s="27">
        <v>7</v>
      </c>
      <c r="U3" s="27">
        <v>8</v>
      </c>
      <c r="V3" s="27">
        <v>9</v>
      </c>
      <c r="W3" s="26">
        <v>10</v>
      </c>
      <c r="X3" s="27">
        <v>11</v>
      </c>
      <c r="Y3" s="27">
        <v>12</v>
      </c>
      <c r="Z3" s="26">
        <v>13</v>
      </c>
      <c r="AA3" s="27">
        <v>14</v>
      </c>
      <c r="AB3" s="27">
        <v>15</v>
      </c>
    </row>
    <row r="4" spans="2:28" x14ac:dyDescent="0.2">
      <c r="B4" s="27"/>
      <c r="C4" s="27" t="s">
        <v>657</v>
      </c>
      <c r="D4" s="27" t="s">
        <v>655</v>
      </c>
      <c r="E4" s="27" t="s">
        <v>658</v>
      </c>
      <c r="F4" s="27" t="s">
        <v>659</v>
      </c>
      <c r="G4" s="27" t="s">
        <v>660</v>
      </c>
      <c r="H4" s="27" t="s">
        <v>577</v>
      </c>
      <c r="I4" s="27" t="s">
        <v>578</v>
      </c>
      <c r="J4" s="27" t="s">
        <v>579</v>
      </c>
      <c r="K4" s="27" t="s">
        <v>580</v>
      </c>
      <c r="L4" s="27" t="s">
        <v>581</v>
      </c>
      <c r="M4" s="27" t="s">
        <v>582</v>
      </c>
      <c r="N4" s="27" t="s">
        <v>583</v>
      </c>
      <c r="Q4" s="27" t="s">
        <v>657</v>
      </c>
      <c r="R4" s="27" t="s">
        <v>655</v>
      </c>
      <c r="S4" s="27" t="s">
        <v>658</v>
      </c>
      <c r="T4" s="27" t="s">
        <v>659</v>
      </c>
      <c r="U4" s="27" t="s">
        <v>660</v>
      </c>
      <c r="V4" s="27" t="s">
        <v>577</v>
      </c>
      <c r="W4" s="27" t="s">
        <v>578</v>
      </c>
      <c r="X4" s="27" t="s">
        <v>579</v>
      </c>
      <c r="Y4" s="27" t="s">
        <v>580</v>
      </c>
      <c r="Z4" s="27" t="s">
        <v>581</v>
      </c>
      <c r="AA4" s="27" t="s">
        <v>582</v>
      </c>
      <c r="AB4" s="27" t="s">
        <v>583</v>
      </c>
    </row>
    <row r="5" spans="2:28" ht="16" customHeight="1" x14ac:dyDescent="0.2">
      <c r="B5" s="27">
        <v>1</v>
      </c>
      <c r="C5" s="18" t="str">
        <f>RCQScore!E5</f>
        <v>FB</v>
      </c>
      <c r="D5" s="19">
        <f>RCQScore!H5</f>
        <v>3</v>
      </c>
      <c r="E5" s="19">
        <f>RCQScore!L5</f>
        <v>5</v>
      </c>
      <c r="F5" s="19">
        <f>RCQScore!P5</f>
        <v>2</v>
      </c>
      <c r="G5" s="19">
        <f>RCQScore!T5</f>
        <v>1</v>
      </c>
      <c r="H5" s="19">
        <f>RCQScore!X5</f>
        <v>3</v>
      </c>
      <c r="I5" s="19">
        <f>RCQScore!AB5</f>
        <v>5</v>
      </c>
      <c r="J5" s="19">
        <f>RCQScore!AF5</f>
        <v>4</v>
      </c>
      <c r="K5" s="19">
        <f>RCQScore!AJ5</f>
        <v>5</v>
      </c>
      <c r="L5" s="19">
        <f>RCQScore!AN5</f>
        <v>5</v>
      </c>
      <c r="M5" s="19">
        <f>RCQScore!AR5</f>
        <v>1</v>
      </c>
      <c r="N5" s="19">
        <f>RCQScore!AV5</f>
        <v>2</v>
      </c>
      <c r="Q5" s="18" t="s">
        <v>307</v>
      </c>
      <c r="R5" s="19">
        <v>5</v>
      </c>
      <c r="S5" s="19">
        <v>2</v>
      </c>
      <c r="T5" s="19">
        <v>3</v>
      </c>
      <c r="U5" s="19">
        <v>5</v>
      </c>
      <c r="V5" s="19">
        <v>5</v>
      </c>
      <c r="W5" s="19">
        <v>4</v>
      </c>
      <c r="X5" s="19">
        <v>5</v>
      </c>
      <c r="Y5" s="19">
        <v>5</v>
      </c>
      <c r="Z5" s="19">
        <v>1</v>
      </c>
      <c r="AA5" s="19">
        <v>5</v>
      </c>
      <c r="AB5" s="19">
        <v>1</v>
      </c>
    </row>
    <row r="6" spans="2:28" x14ac:dyDescent="0.2">
      <c r="B6" s="27">
        <v>2</v>
      </c>
      <c r="C6" s="18" t="str">
        <f>RCQScore!E6</f>
        <v>FB</v>
      </c>
      <c r="D6" s="19">
        <f>RCQScore!H6</f>
        <v>5</v>
      </c>
      <c r="E6" s="19">
        <f>RCQScore!L6</f>
        <v>5</v>
      </c>
      <c r="F6" s="19">
        <f>RCQScore!P6</f>
        <v>1</v>
      </c>
      <c r="G6" s="19">
        <f>RCQScore!T6</f>
        <v>1</v>
      </c>
      <c r="H6" s="19">
        <f>RCQScore!X6</f>
        <v>5</v>
      </c>
      <c r="I6" s="19">
        <f>RCQScore!AB6</f>
        <v>3</v>
      </c>
      <c r="J6" s="19">
        <f>RCQScore!AF6</f>
        <v>5</v>
      </c>
      <c r="K6" s="19">
        <f>RCQScore!AJ6</f>
        <v>5</v>
      </c>
      <c r="L6" s="19">
        <f>RCQScore!AN6</f>
        <v>1</v>
      </c>
      <c r="M6" s="19">
        <f>RCQScore!AR6</f>
        <v>5</v>
      </c>
      <c r="N6" s="19">
        <f>RCQScore!AV6</f>
        <v>2</v>
      </c>
      <c r="Q6" s="18" t="s">
        <v>366</v>
      </c>
      <c r="R6" s="19">
        <v>5</v>
      </c>
      <c r="S6" s="19">
        <v>5</v>
      </c>
      <c r="T6" s="19">
        <v>5</v>
      </c>
      <c r="U6" s="19">
        <v>5</v>
      </c>
      <c r="V6" s="19">
        <v>2</v>
      </c>
      <c r="W6" s="19">
        <v>3</v>
      </c>
      <c r="X6" s="19">
        <v>2</v>
      </c>
      <c r="Y6" s="19">
        <v>5</v>
      </c>
      <c r="Z6" s="19">
        <v>1</v>
      </c>
      <c r="AA6" s="19">
        <v>5</v>
      </c>
      <c r="AB6" s="19">
        <v>1</v>
      </c>
    </row>
    <row r="7" spans="2:28" x14ac:dyDescent="0.2">
      <c r="B7" s="27">
        <v>3</v>
      </c>
      <c r="C7" s="18" t="str">
        <f>RCQScore!E7</f>
        <v>FB</v>
      </c>
      <c r="D7" s="19">
        <f>RCQScore!H7</f>
        <v>5</v>
      </c>
      <c r="E7" s="19">
        <f>RCQScore!L7</f>
        <v>2</v>
      </c>
      <c r="F7" s="19">
        <f>RCQScore!P7</f>
        <v>3</v>
      </c>
      <c r="G7" s="19">
        <f>RCQScore!T7</f>
        <v>5</v>
      </c>
      <c r="H7" s="19">
        <f>RCQScore!X7</f>
        <v>5</v>
      </c>
      <c r="I7" s="19">
        <f>RCQScore!AB7</f>
        <v>4</v>
      </c>
      <c r="J7" s="19">
        <f>RCQScore!AF7</f>
        <v>5</v>
      </c>
      <c r="K7" s="19">
        <f>RCQScore!AJ7</f>
        <v>5</v>
      </c>
      <c r="L7" s="19">
        <f>RCQScore!AN7</f>
        <v>1</v>
      </c>
      <c r="M7" s="19">
        <f>RCQScore!AR7</f>
        <v>5</v>
      </c>
      <c r="N7" s="19">
        <f>RCQScore!AV7</f>
        <v>1</v>
      </c>
      <c r="Q7" s="18" t="s">
        <v>327</v>
      </c>
      <c r="R7" s="19">
        <v>4</v>
      </c>
      <c r="S7" s="19">
        <v>5</v>
      </c>
      <c r="T7" s="19">
        <v>5</v>
      </c>
      <c r="U7" s="19">
        <v>5</v>
      </c>
      <c r="V7" s="19">
        <v>2</v>
      </c>
      <c r="W7" s="19">
        <v>2</v>
      </c>
      <c r="X7" s="19">
        <v>1</v>
      </c>
      <c r="Y7" s="19">
        <v>5</v>
      </c>
      <c r="Z7" s="19">
        <v>1</v>
      </c>
      <c r="AA7" s="19">
        <v>5</v>
      </c>
      <c r="AB7" s="19">
        <v>2</v>
      </c>
    </row>
    <row r="8" spans="2:28" x14ac:dyDescent="0.2">
      <c r="B8" s="27">
        <v>4</v>
      </c>
      <c r="C8" s="18" t="str">
        <f>RCQScore!E11</f>
        <v>FBC</v>
      </c>
      <c r="D8" s="19">
        <f>RCQScore!H11</f>
        <v>5</v>
      </c>
      <c r="E8" s="19">
        <f>RCQScore!L11</f>
        <v>5</v>
      </c>
      <c r="F8" s="19">
        <f>RCQScore!P11</f>
        <v>5</v>
      </c>
      <c r="G8" s="19">
        <f>RCQScore!T11</f>
        <v>5</v>
      </c>
      <c r="H8" s="19">
        <f>RCQScore!X11</f>
        <v>1</v>
      </c>
      <c r="I8" s="19">
        <f>RCQScore!AB11</f>
        <v>2</v>
      </c>
      <c r="J8" s="19">
        <f>RCQScore!AF11</f>
        <v>3</v>
      </c>
      <c r="K8" s="19">
        <f>RCQScore!AJ11</f>
        <v>5</v>
      </c>
      <c r="L8" s="19">
        <f>RCQScore!AN11</f>
        <v>1</v>
      </c>
      <c r="M8" s="19">
        <f>RCQScore!AR11</f>
        <v>1</v>
      </c>
      <c r="N8" s="19">
        <f>RCQScore!AV11</f>
        <v>2</v>
      </c>
      <c r="Q8" s="4"/>
      <c r="R8" s="4"/>
      <c r="S8" s="4"/>
      <c r="T8" s="4"/>
      <c r="U8" s="4"/>
      <c r="V8" s="4"/>
    </row>
    <row r="9" spans="2:28" x14ac:dyDescent="0.2">
      <c r="B9" s="27">
        <v>5</v>
      </c>
      <c r="C9" s="18" t="str">
        <f>RCQScore!E12</f>
        <v>FBC</v>
      </c>
      <c r="D9" s="19">
        <f>RCQScore!H12</f>
        <v>5</v>
      </c>
      <c r="E9" s="19">
        <f>RCQScore!L12</f>
        <v>5</v>
      </c>
      <c r="F9" s="19">
        <f>RCQScore!P12</f>
        <v>5</v>
      </c>
      <c r="G9" s="19">
        <f>RCQScore!T12</f>
        <v>5</v>
      </c>
      <c r="H9" s="19">
        <f>RCQScore!X12</f>
        <v>2</v>
      </c>
      <c r="I9" s="19">
        <f>RCQScore!AB12</f>
        <v>3</v>
      </c>
      <c r="J9" s="19">
        <f>RCQScore!AF12</f>
        <v>2</v>
      </c>
      <c r="K9" s="19">
        <f>RCQScore!AJ12</f>
        <v>5</v>
      </c>
      <c r="L9" s="19">
        <f>RCQScore!AN12</f>
        <v>1</v>
      </c>
      <c r="M9" s="19">
        <f>RCQScore!AR12</f>
        <v>5</v>
      </c>
      <c r="N9" s="19">
        <f>RCQScore!AV12</f>
        <v>1</v>
      </c>
      <c r="Q9" s="4"/>
      <c r="R9" s="4"/>
      <c r="S9" s="4"/>
      <c r="T9" s="4"/>
      <c r="U9" s="4"/>
      <c r="V9" s="4"/>
    </row>
    <row r="10" spans="2:28" x14ac:dyDescent="0.2">
      <c r="B10" s="27">
        <v>6</v>
      </c>
      <c r="C10" s="18" t="str">
        <f>RCQScore!E13</f>
        <v>FBC</v>
      </c>
      <c r="D10" s="19">
        <f>RCQScore!H13</f>
        <v>5</v>
      </c>
      <c r="E10" s="19">
        <f>RCQScore!L13</f>
        <v>5</v>
      </c>
      <c r="F10" s="19">
        <f>RCQScore!P13</f>
        <v>5</v>
      </c>
      <c r="G10" s="19">
        <f>RCQScore!T13</f>
        <v>5</v>
      </c>
      <c r="H10" s="19">
        <f>RCQScore!X13</f>
        <v>2</v>
      </c>
      <c r="I10" s="19">
        <f>RCQScore!AB13</f>
        <v>4</v>
      </c>
      <c r="J10" s="19">
        <f>RCQScore!AF13</f>
        <v>1</v>
      </c>
      <c r="K10" s="19">
        <f>RCQScore!AJ13</f>
        <v>5</v>
      </c>
      <c r="L10" s="19">
        <f>RCQScore!AN13</f>
        <v>1</v>
      </c>
      <c r="M10" s="19">
        <f>RCQScore!AR13</f>
        <v>5</v>
      </c>
      <c r="N10" s="19">
        <f>RCQScore!AV13</f>
        <v>1</v>
      </c>
      <c r="Q10" s="4"/>
      <c r="R10" s="4"/>
      <c r="S10" s="4"/>
      <c r="T10" s="4"/>
      <c r="U10" s="4"/>
      <c r="V10" s="4"/>
    </row>
    <row r="11" spans="2:28" x14ac:dyDescent="0.2">
      <c r="B11" s="27">
        <v>7</v>
      </c>
      <c r="C11" s="18" t="str">
        <f>RCQScore!E17</f>
        <v>FC</v>
      </c>
      <c r="D11" s="19">
        <f>RCQScore!H17</f>
        <v>4</v>
      </c>
      <c r="E11" s="19">
        <f>RCQScore!L17</f>
        <v>5</v>
      </c>
      <c r="F11" s="19">
        <f>RCQScore!P17</f>
        <v>5</v>
      </c>
      <c r="G11" s="19">
        <f>RCQScore!T17</f>
        <v>5</v>
      </c>
      <c r="H11" s="19">
        <f>RCQScore!X17</f>
        <v>2</v>
      </c>
      <c r="I11" s="19">
        <f>RCQScore!AB17</f>
        <v>2</v>
      </c>
      <c r="J11" s="19">
        <f>RCQScore!AF17</f>
        <v>1</v>
      </c>
      <c r="K11" s="19">
        <f>RCQScore!AJ17</f>
        <v>5</v>
      </c>
      <c r="L11" s="19">
        <f>RCQScore!AN17</f>
        <v>1</v>
      </c>
      <c r="M11" s="19">
        <f>RCQScore!AR17</f>
        <v>5</v>
      </c>
      <c r="N11" s="19">
        <f>RCQScore!AV17</f>
        <v>2</v>
      </c>
      <c r="Q11" s="4"/>
      <c r="R11" s="4"/>
      <c r="S11" s="4"/>
      <c r="T11" s="4"/>
      <c r="U11" s="4"/>
      <c r="V11" s="4"/>
    </row>
    <row r="12" spans="2:28" x14ac:dyDescent="0.2">
      <c r="B12" s="27">
        <v>8</v>
      </c>
      <c r="C12" s="18" t="str">
        <f>RCQScore!E18</f>
        <v>FC</v>
      </c>
      <c r="D12" s="19">
        <f>RCQScore!H18</f>
        <v>5</v>
      </c>
      <c r="E12" s="19">
        <f>RCQScore!L18</f>
        <v>5</v>
      </c>
      <c r="F12" s="19">
        <f>RCQScore!P18</f>
        <v>2</v>
      </c>
      <c r="G12" s="19">
        <f>RCQScore!T18</f>
        <v>5</v>
      </c>
      <c r="H12" s="19">
        <f>RCQScore!X18</f>
        <v>5</v>
      </c>
      <c r="I12" s="19">
        <f>RCQScore!AB18</f>
        <v>4</v>
      </c>
      <c r="J12" s="19">
        <f>RCQScore!AF18</f>
        <v>5</v>
      </c>
      <c r="K12" s="19">
        <f>RCQScore!AJ18</f>
        <v>5</v>
      </c>
      <c r="L12" s="19">
        <f>RCQScore!AN18</f>
        <v>5</v>
      </c>
      <c r="M12" s="19">
        <f>RCQScore!AR18</f>
        <v>5</v>
      </c>
      <c r="N12" s="19">
        <f>RCQScore!AV18</f>
        <v>2</v>
      </c>
      <c r="Q12" s="4"/>
      <c r="R12" s="4"/>
      <c r="S12" s="4"/>
      <c r="T12" s="4"/>
      <c r="U12" s="4"/>
      <c r="V12" s="4"/>
    </row>
    <row r="13" spans="2:28" x14ac:dyDescent="0.2">
      <c r="B13" s="27">
        <v>9</v>
      </c>
      <c r="C13" s="20" t="str">
        <f>RCQScore!E69</f>
        <v>PB</v>
      </c>
      <c r="D13" s="21">
        <f>RCQScore!H69</f>
        <v>1</v>
      </c>
      <c r="E13" s="21">
        <f>RCQScore!L69</f>
        <v>1</v>
      </c>
      <c r="F13" s="21">
        <f>RCQScore!P69</f>
        <v>5</v>
      </c>
      <c r="G13" s="21">
        <f>RCQScore!T69</f>
        <v>3</v>
      </c>
      <c r="H13" s="21">
        <f>RCQScore!X69</f>
        <v>5</v>
      </c>
      <c r="I13" s="21">
        <f>RCQScore!AB69</f>
        <v>5</v>
      </c>
      <c r="J13" s="21">
        <f>RCQScore!AF69</f>
        <v>1</v>
      </c>
      <c r="K13" s="21">
        <f>RCQScore!AJ69</f>
        <v>5</v>
      </c>
      <c r="L13" s="21">
        <f>RCQScore!AN69</f>
        <v>1</v>
      </c>
      <c r="M13" s="21">
        <f>RCQScore!AR69</f>
        <v>2</v>
      </c>
      <c r="N13" s="21">
        <f>RCQScore!AV69</f>
        <v>5</v>
      </c>
    </row>
    <row r="14" spans="2:28" x14ac:dyDescent="0.2">
      <c r="B14" s="27">
        <v>10</v>
      </c>
      <c r="C14" s="20" t="str">
        <f>RCQScore!E70</f>
        <v>PB</v>
      </c>
      <c r="D14" s="21">
        <f>RCQScore!H70</f>
        <v>5</v>
      </c>
      <c r="E14" s="21">
        <f>RCQScore!L70</f>
        <v>5</v>
      </c>
      <c r="F14" s="21">
        <f>RCQScore!P70</f>
        <v>5</v>
      </c>
      <c r="G14" s="21">
        <f>RCQScore!T70</f>
        <v>5</v>
      </c>
      <c r="H14" s="21">
        <f>RCQScore!X70</f>
        <v>5</v>
      </c>
      <c r="I14" s="21">
        <f>RCQScore!AB70</f>
        <v>3</v>
      </c>
      <c r="J14" s="21">
        <f>RCQScore!AF70</f>
        <v>5</v>
      </c>
      <c r="K14" s="21">
        <f>RCQScore!AJ70</f>
        <v>5</v>
      </c>
      <c r="L14" s="21">
        <f>RCQScore!AN70</f>
        <v>5</v>
      </c>
      <c r="M14" s="21">
        <f>RCQScore!AR70</f>
        <v>3</v>
      </c>
      <c r="N14" s="21">
        <f>RCQScore!AV70</f>
        <v>3</v>
      </c>
    </row>
    <row r="15" spans="2:28" x14ac:dyDescent="0.2">
      <c r="B15" s="27">
        <v>11</v>
      </c>
      <c r="C15" s="20" t="str">
        <f>RCQScore!E71</f>
        <v>PB</v>
      </c>
      <c r="D15" s="21">
        <f>RCQScore!H71</f>
        <v>1</v>
      </c>
      <c r="E15" s="21">
        <f>RCQScore!L71</f>
        <v>5</v>
      </c>
      <c r="F15" s="21">
        <f>RCQScore!P71</f>
        <v>5</v>
      </c>
      <c r="G15" s="21">
        <f>RCQScore!T71</f>
        <v>3</v>
      </c>
      <c r="H15" s="21">
        <f>RCQScore!X71</f>
        <v>5</v>
      </c>
      <c r="I15" s="21">
        <f>RCQScore!AB71</f>
        <v>5</v>
      </c>
      <c r="J15" s="21">
        <f>RCQScore!AF71</f>
        <v>1</v>
      </c>
      <c r="K15" s="21">
        <f>RCQScore!AJ71</f>
        <v>5</v>
      </c>
      <c r="L15" s="21">
        <f>RCQScore!AN71</f>
        <v>3</v>
      </c>
      <c r="M15" s="21">
        <f>RCQScore!AR71</f>
        <v>1</v>
      </c>
      <c r="N15" s="21">
        <f>RCQScore!AV71</f>
        <v>5</v>
      </c>
    </row>
    <row r="16" spans="2:28" x14ac:dyDescent="0.2">
      <c r="B16" s="27">
        <v>12</v>
      </c>
      <c r="C16" s="20" t="str">
        <f>RCQScore!E75</f>
        <v>PBC</v>
      </c>
      <c r="D16" s="21">
        <f>RCQScore!H75</f>
        <v>1</v>
      </c>
      <c r="E16" s="21">
        <f>RCQScore!L75</f>
        <v>2</v>
      </c>
      <c r="F16" s="21">
        <f>RCQScore!P75</f>
        <v>1</v>
      </c>
      <c r="G16" s="21">
        <f>RCQScore!T75</f>
        <v>5</v>
      </c>
      <c r="H16" s="21">
        <f>RCQScore!X75</f>
        <v>2</v>
      </c>
      <c r="I16" s="21">
        <f>RCQScore!AB75</f>
        <v>4</v>
      </c>
      <c r="J16" s="21">
        <f>RCQScore!AF75</f>
        <v>1</v>
      </c>
      <c r="K16" s="21">
        <f>RCQScore!AJ75</f>
        <v>4</v>
      </c>
      <c r="L16" s="21">
        <f>RCQScore!AN75</f>
        <v>5</v>
      </c>
      <c r="M16" s="21">
        <f>RCQScore!AR75</f>
        <v>5</v>
      </c>
      <c r="N16" s="21">
        <f>RCQScore!AV75</f>
        <v>5</v>
      </c>
    </row>
    <row r="17" spans="2:14" x14ac:dyDescent="0.2">
      <c r="B17" s="27">
        <v>13</v>
      </c>
      <c r="C17" s="20" t="str">
        <f>RCQScore!E76</f>
        <v>PBC</v>
      </c>
      <c r="D17" s="21">
        <f>RCQScore!H76</f>
        <v>5</v>
      </c>
      <c r="E17" s="21">
        <f>RCQScore!L76</f>
        <v>5</v>
      </c>
      <c r="F17" s="21">
        <f>RCQScore!P76</f>
        <v>5</v>
      </c>
      <c r="G17" s="21">
        <f>RCQScore!T76</f>
        <v>5</v>
      </c>
      <c r="H17" s="21">
        <f>RCQScore!X76</f>
        <v>2</v>
      </c>
      <c r="I17" s="21">
        <f>RCQScore!AB76</f>
        <v>5</v>
      </c>
      <c r="J17" s="21">
        <f>RCQScore!AF76</f>
        <v>1</v>
      </c>
      <c r="K17" s="21">
        <f>RCQScore!AJ76</f>
        <v>2</v>
      </c>
      <c r="L17" s="21">
        <f>RCQScore!AN76</f>
        <v>5</v>
      </c>
      <c r="M17" s="21">
        <f>RCQScore!AR76</f>
        <v>5</v>
      </c>
      <c r="N17" s="21">
        <f>RCQScore!AV76</f>
        <v>5</v>
      </c>
    </row>
    <row r="18" spans="2:14" x14ac:dyDescent="0.2">
      <c r="B18" s="27">
        <v>14</v>
      </c>
      <c r="C18" s="20" t="str">
        <f>RCQScore!E80</f>
        <v>PC</v>
      </c>
      <c r="D18" s="21">
        <f>RCQScore!H80</f>
        <v>3</v>
      </c>
      <c r="E18" s="21">
        <f>RCQScore!L80</f>
        <v>2</v>
      </c>
      <c r="F18" s="21">
        <f>RCQScore!P80</f>
        <v>5</v>
      </c>
      <c r="G18" s="21">
        <f>RCQScore!T80</f>
        <v>1</v>
      </c>
      <c r="H18" s="21">
        <f>RCQScore!X80</f>
        <v>4</v>
      </c>
      <c r="I18" s="21">
        <f>RCQScore!AB80</f>
        <v>1</v>
      </c>
      <c r="J18" s="21">
        <f>RCQScore!AF80</f>
        <v>5</v>
      </c>
      <c r="K18" s="21">
        <f>RCQScore!AJ80</f>
        <v>5</v>
      </c>
      <c r="L18" s="21">
        <f>RCQScore!AN80</f>
        <v>3</v>
      </c>
      <c r="M18" s="21">
        <f>RCQScore!AR80</f>
        <v>5</v>
      </c>
      <c r="N18" s="21">
        <f>RCQScore!AV80</f>
        <v>2</v>
      </c>
    </row>
    <row r="19" spans="2:14" x14ac:dyDescent="0.2">
      <c r="B19" s="27">
        <v>15</v>
      </c>
      <c r="C19" s="20" t="str">
        <f>RCQScore!E81</f>
        <v>PC</v>
      </c>
      <c r="D19" s="21">
        <f>RCQScore!H81</f>
        <v>5</v>
      </c>
      <c r="E19" s="21">
        <f>RCQScore!L81</f>
        <v>1</v>
      </c>
      <c r="F19" s="21">
        <f>RCQScore!P81</f>
        <v>5</v>
      </c>
      <c r="G19" s="21">
        <f>RCQScore!T81</f>
        <v>2</v>
      </c>
      <c r="H19" s="21">
        <f>RCQScore!X81</f>
        <v>3</v>
      </c>
      <c r="I19" s="21">
        <f>RCQScore!AB81</f>
        <v>2</v>
      </c>
      <c r="J19" s="21">
        <f>RCQScore!AF81</f>
        <v>3</v>
      </c>
      <c r="K19" s="21">
        <f>RCQScore!AJ81</f>
        <v>5</v>
      </c>
      <c r="L19" s="21">
        <f>RCQScore!AN81</f>
        <v>5</v>
      </c>
      <c r="M19" s="21">
        <f>RCQScore!AR81</f>
        <v>5</v>
      </c>
      <c r="N19" s="21">
        <f>RCQScore!AV81</f>
        <v>5</v>
      </c>
    </row>
    <row r="20" spans="2:14" x14ac:dyDescent="0.2">
      <c r="B20" s="27">
        <v>16</v>
      </c>
      <c r="C20" s="20" t="str">
        <f>RCQScore!E82</f>
        <v>PC</v>
      </c>
      <c r="D20" s="21">
        <f>RCQScore!H82</f>
        <v>5</v>
      </c>
      <c r="E20" s="21">
        <f>RCQScore!L82</f>
        <v>1</v>
      </c>
      <c r="F20" s="21">
        <f>RCQScore!P82</f>
        <v>5</v>
      </c>
      <c r="G20" s="21">
        <f>RCQScore!T82</f>
        <v>2</v>
      </c>
      <c r="H20" s="21">
        <f>RCQScore!X82</f>
        <v>3</v>
      </c>
      <c r="I20" s="21">
        <f>RCQScore!AB82</f>
        <v>5</v>
      </c>
      <c r="J20" s="21">
        <f>RCQScore!AF82</f>
        <v>1</v>
      </c>
      <c r="K20" s="21">
        <f>RCQScore!AJ82</f>
        <v>5</v>
      </c>
      <c r="L20" s="21">
        <f>RCQScore!AN82</f>
        <v>5</v>
      </c>
      <c r="M20" s="21">
        <f>RCQScore!AR82</f>
        <v>4</v>
      </c>
      <c r="N20" s="21">
        <f>RCQScore!AV82</f>
        <v>5</v>
      </c>
    </row>
    <row r="21" spans="2:14" x14ac:dyDescent="0.2">
      <c r="B21" s="27"/>
    </row>
    <row r="23" spans="2:14" x14ac:dyDescent="0.2">
      <c r="B23" s="16" t="s">
        <v>676</v>
      </c>
    </row>
    <row r="24" spans="2:14" x14ac:dyDescent="0.2">
      <c r="B24" s="27"/>
      <c r="C24" s="4" t="s">
        <v>670</v>
      </c>
      <c r="D24" s="27" t="s">
        <v>655</v>
      </c>
      <c r="E24" s="27" t="s">
        <v>658</v>
      </c>
      <c r="F24" s="27" t="s">
        <v>659</v>
      </c>
      <c r="G24" s="27" t="s">
        <v>660</v>
      </c>
      <c r="H24" s="27" t="s">
        <v>577</v>
      </c>
      <c r="I24" s="27" t="s">
        <v>578</v>
      </c>
      <c r="J24" s="27" t="s">
        <v>579</v>
      </c>
      <c r="K24" s="27" t="s">
        <v>580</v>
      </c>
      <c r="L24" s="27" t="s">
        <v>581</v>
      </c>
      <c r="M24" s="27" t="s">
        <v>582</v>
      </c>
      <c r="N24" s="27" t="s">
        <v>583</v>
      </c>
    </row>
    <row r="25" spans="2:14" x14ac:dyDescent="0.2">
      <c r="B25" s="27"/>
      <c r="C25" s="4" t="s">
        <v>671</v>
      </c>
      <c r="D25" s="27">
        <f>AVERAGE(D5:D7)</f>
        <v>4.333333333333333</v>
      </c>
      <c r="E25" s="27">
        <f t="shared" ref="E25:N25" si="0">AVERAGE(E5:E7)</f>
        <v>4</v>
      </c>
      <c r="F25" s="27">
        <f t="shared" si="0"/>
        <v>2</v>
      </c>
      <c r="G25" s="27">
        <f t="shared" si="0"/>
        <v>2.3333333333333335</v>
      </c>
      <c r="H25" s="27">
        <f t="shared" si="0"/>
        <v>4.333333333333333</v>
      </c>
      <c r="I25" s="27">
        <f t="shared" si="0"/>
        <v>4</v>
      </c>
      <c r="J25" s="27">
        <f t="shared" si="0"/>
        <v>4.666666666666667</v>
      </c>
      <c r="K25" s="27">
        <f t="shared" si="0"/>
        <v>5</v>
      </c>
      <c r="L25" s="27">
        <f t="shared" si="0"/>
        <v>2.3333333333333335</v>
      </c>
      <c r="M25" s="27">
        <f t="shared" si="0"/>
        <v>3.6666666666666665</v>
      </c>
      <c r="N25" s="27">
        <f t="shared" si="0"/>
        <v>1.6666666666666667</v>
      </c>
    </row>
    <row r="26" spans="2:14" x14ac:dyDescent="0.2">
      <c r="B26" s="27"/>
      <c r="C26" s="4" t="s">
        <v>672</v>
      </c>
      <c r="D26" s="27">
        <f>AVERAGE(D8:D10)</f>
        <v>5</v>
      </c>
      <c r="E26" s="27">
        <f t="shared" ref="E26:N26" si="1">AVERAGE(E8:E10)</f>
        <v>5</v>
      </c>
      <c r="F26" s="27">
        <f t="shared" si="1"/>
        <v>5</v>
      </c>
      <c r="G26" s="27">
        <f t="shared" si="1"/>
        <v>5</v>
      </c>
      <c r="H26" s="27">
        <f t="shared" si="1"/>
        <v>1.6666666666666667</v>
      </c>
      <c r="I26" s="27">
        <f t="shared" si="1"/>
        <v>3</v>
      </c>
      <c r="J26" s="27">
        <f t="shared" si="1"/>
        <v>2</v>
      </c>
      <c r="K26" s="27">
        <f t="shared" si="1"/>
        <v>5</v>
      </c>
      <c r="L26" s="27">
        <f t="shared" si="1"/>
        <v>1</v>
      </c>
      <c r="M26" s="27">
        <f t="shared" si="1"/>
        <v>3.6666666666666665</v>
      </c>
      <c r="N26" s="27">
        <f t="shared" si="1"/>
        <v>1.3333333333333333</v>
      </c>
    </row>
    <row r="27" spans="2:14" x14ac:dyDescent="0.2">
      <c r="B27" s="27"/>
      <c r="C27" s="4" t="s">
        <v>673</v>
      </c>
      <c r="D27" s="27">
        <f>AVERAGE(D11:D12)</f>
        <v>4.5</v>
      </c>
      <c r="E27" s="27">
        <f t="shared" ref="E27:N27" si="2">AVERAGE(E11:E12)</f>
        <v>5</v>
      </c>
      <c r="F27" s="27">
        <f t="shared" si="2"/>
        <v>3.5</v>
      </c>
      <c r="G27" s="27">
        <f t="shared" si="2"/>
        <v>5</v>
      </c>
      <c r="H27" s="27">
        <f t="shared" si="2"/>
        <v>3.5</v>
      </c>
      <c r="I27" s="27">
        <f t="shared" si="2"/>
        <v>3</v>
      </c>
      <c r="J27" s="27">
        <f t="shared" si="2"/>
        <v>3</v>
      </c>
      <c r="K27" s="27">
        <f t="shared" si="2"/>
        <v>5</v>
      </c>
      <c r="L27" s="27">
        <f t="shared" si="2"/>
        <v>3</v>
      </c>
      <c r="M27" s="27">
        <f t="shared" si="2"/>
        <v>5</v>
      </c>
      <c r="N27" s="27">
        <f t="shared" si="2"/>
        <v>2</v>
      </c>
    </row>
    <row r="29" spans="2:14" x14ac:dyDescent="0.2">
      <c r="B29" s="27"/>
    </row>
    <row r="30" spans="2:14" x14ac:dyDescent="0.2">
      <c r="B30" s="27"/>
    </row>
    <row r="31" spans="2:14" x14ac:dyDescent="0.2">
      <c r="B31" s="27"/>
    </row>
    <row r="32" spans="2:14" x14ac:dyDescent="0.2">
      <c r="B32" s="27"/>
    </row>
    <row r="33" spans="2:14" x14ac:dyDescent="0.2">
      <c r="B33" s="27"/>
    </row>
    <row r="34" spans="2:14" x14ac:dyDescent="0.2">
      <c r="B34" s="27"/>
    </row>
    <row r="35" spans="2:14" x14ac:dyDescent="0.2">
      <c r="B35" s="27"/>
    </row>
    <row r="36" spans="2:14" x14ac:dyDescent="0.2">
      <c r="B36" s="27"/>
    </row>
    <row r="37" spans="2:14" x14ac:dyDescent="0.2">
      <c r="B37" s="16" t="s">
        <v>677</v>
      </c>
    </row>
    <row r="39" spans="2:14" x14ac:dyDescent="0.2">
      <c r="C39" s="4" t="s">
        <v>670</v>
      </c>
      <c r="D39" s="27" t="s">
        <v>655</v>
      </c>
      <c r="E39" s="27" t="s">
        <v>658</v>
      </c>
      <c r="F39" s="27" t="s">
        <v>659</v>
      </c>
      <c r="G39" s="27" t="s">
        <v>660</v>
      </c>
      <c r="H39" s="27" t="s">
        <v>577</v>
      </c>
      <c r="I39" s="27" t="s">
        <v>578</v>
      </c>
      <c r="J39" s="27" t="s">
        <v>579</v>
      </c>
      <c r="K39" s="27" t="s">
        <v>580</v>
      </c>
      <c r="L39" s="27" t="s">
        <v>581</v>
      </c>
      <c r="M39" s="27" t="s">
        <v>582</v>
      </c>
      <c r="N39" s="27" t="s">
        <v>583</v>
      </c>
    </row>
    <row r="40" spans="2:14" x14ac:dyDescent="0.2">
      <c r="B40" s="27"/>
      <c r="C40" s="4" t="s">
        <v>343</v>
      </c>
      <c r="D40" s="27">
        <f>AVERAGE(D13:D15)</f>
        <v>2.3333333333333335</v>
      </c>
      <c r="E40" s="27">
        <f t="shared" ref="E40:N40" si="3">AVERAGE(E13:E15)</f>
        <v>3.6666666666666665</v>
      </c>
      <c r="F40" s="27">
        <f t="shared" si="3"/>
        <v>5</v>
      </c>
      <c r="G40" s="27">
        <f t="shared" si="3"/>
        <v>3.6666666666666665</v>
      </c>
      <c r="H40" s="27">
        <f t="shared" si="3"/>
        <v>5</v>
      </c>
      <c r="I40" s="27">
        <f t="shared" si="3"/>
        <v>4.333333333333333</v>
      </c>
      <c r="J40" s="27">
        <f t="shared" si="3"/>
        <v>2.3333333333333335</v>
      </c>
      <c r="K40" s="27">
        <f t="shared" si="3"/>
        <v>5</v>
      </c>
      <c r="L40" s="27">
        <f t="shared" si="3"/>
        <v>3</v>
      </c>
      <c r="M40" s="27">
        <f t="shared" si="3"/>
        <v>2</v>
      </c>
      <c r="N40" s="27">
        <f t="shared" si="3"/>
        <v>4.333333333333333</v>
      </c>
    </row>
    <row r="41" spans="2:14" x14ac:dyDescent="0.2">
      <c r="B41" s="27"/>
      <c r="C41" s="4" t="s">
        <v>278</v>
      </c>
      <c r="D41" s="27">
        <f>AVERAGE(D16:D17)</f>
        <v>3</v>
      </c>
      <c r="E41" s="27">
        <f t="shared" ref="E41:N41" si="4">AVERAGE(E16:E17)</f>
        <v>3.5</v>
      </c>
      <c r="F41" s="27">
        <f t="shared" si="4"/>
        <v>3</v>
      </c>
      <c r="G41" s="27">
        <f t="shared" si="4"/>
        <v>5</v>
      </c>
      <c r="H41" s="27">
        <f t="shared" si="4"/>
        <v>2</v>
      </c>
      <c r="I41" s="27">
        <f t="shared" si="4"/>
        <v>4.5</v>
      </c>
      <c r="J41" s="27">
        <f t="shared" si="4"/>
        <v>1</v>
      </c>
      <c r="K41" s="27">
        <f t="shared" si="4"/>
        <v>3</v>
      </c>
      <c r="L41" s="27">
        <f t="shared" si="4"/>
        <v>5</v>
      </c>
      <c r="M41" s="27">
        <f t="shared" si="4"/>
        <v>5</v>
      </c>
      <c r="N41" s="27">
        <f t="shared" si="4"/>
        <v>5</v>
      </c>
    </row>
    <row r="42" spans="2:14" x14ac:dyDescent="0.2">
      <c r="B42" s="27"/>
      <c r="C42" s="4" t="s">
        <v>385</v>
      </c>
      <c r="D42" s="27">
        <f>AVERAGE(D18:D20)</f>
        <v>4.333333333333333</v>
      </c>
      <c r="E42" s="27">
        <f t="shared" ref="E42:N42" si="5">AVERAGE(E18:E20)</f>
        <v>1.3333333333333333</v>
      </c>
      <c r="F42" s="27">
        <f t="shared" si="5"/>
        <v>5</v>
      </c>
      <c r="G42" s="27">
        <f t="shared" si="5"/>
        <v>1.6666666666666667</v>
      </c>
      <c r="H42" s="27">
        <f t="shared" si="5"/>
        <v>3.3333333333333335</v>
      </c>
      <c r="I42" s="27">
        <f t="shared" si="5"/>
        <v>2.6666666666666665</v>
      </c>
      <c r="J42" s="27">
        <f t="shared" si="5"/>
        <v>3</v>
      </c>
      <c r="K42" s="27">
        <f t="shared" si="5"/>
        <v>5</v>
      </c>
      <c r="L42" s="27">
        <f t="shared" si="5"/>
        <v>4.333333333333333</v>
      </c>
      <c r="M42" s="27">
        <f t="shared" si="5"/>
        <v>4.666666666666667</v>
      </c>
      <c r="N42" s="27">
        <f t="shared" si="5"/>
        <v>4</v>
      </c>
    </row>
    <row r="43" spans="2:14" x14ac:dyDescent="0.2">
      <c r="B43" s="27"/>
    </row>
    <row r="44" spans="2:14" x14ac:dyDescent="0.2">
      <c r="B44" s="27"/>
      <c r="D44" s="27"/>
      <c r="E44" s="27"/>
      <c r="F44" s="27"/>
      <c r="G44" s="27"/>
      <c r="H44" s="27"/>
      <c r="I44" s="27"/>
      <c r="J44" s="27"/>
      <c r="K44" s="27"/>
      <c r="L44" s="27"/>
      <c r="M44" s="27"/>
      <c r="N44" s="27"/>
    </row>
    <row r="45" spans="2:14" x14ac:dyDescent="0.2">
      <c r="B45" s="27"/>
      <c r="D45" s="27"/>
      <c r="E45" s="27"/>
      <c r="F45" s="27"/>
      <c r="G45" s="27"/>
      <c r="H45" s="27"/>
      <c r="I45" s="27"/>
      <c r="J45" s="27"/>
      <c r="K45" s="27"/>
      <c r="L45" s="27"/>
      <c r="M45" s="27"/>
      <c r="N45" s="27"/>
    </row>
    <row r="46" spans="2:14" x14ac:dyDescent="0.2">
      <c r="B46" s="27"/>
      <c r="D46" s="27"/>
      <c r="E46" s="27"/>
      <c r="F46" s="27"/>
      <c r="G46" s="27"/>
      <c r="H46" s="27"/>
      <c r="I46" s="27"/>
      <c r="J46" s="27"/>
      <c r="K46" s="27"/>
      <c r="L46" s="27"/>
      <c r="M46" s="27"/>
      <c r="N46" s="27"/>
    </row>
    <row r="47" spans="2:14" x14ac:dyDescent="0.2">
      <c r="B47" s="27"/>
      <c r="D47" s="27"/>
      <c r="E47" s="27"/>
      <c r="F47" s="27"/>
      <c r="G47" s="27"/>
      <c r="H47" s="27"/>
      <c r="I47" s="27"/>
      <c r="J47" s="27"/>
      <c r="K47" s="27"/>
      <c r="L47" s="27"/>
      <c r="M47" s="27"/>
      <c r="N47" s="27"/>
    </row>
    <row r="48" spans="2:14" x14ac:dyDescent="0.2">
      <c r="B48" s="16" t="s">
        <v>678</v>
      </c>
      <c r="D48" s="27"/>
      <c r="E48" s="27"/>
      <c r="F48" s="27"/>
      <c r="G48" s="27"/>
      <c r="H48" s="27"/>
      <c r="I48" s="27"/>
      <c r="J48" s="27"/>
      <c r="K48" s="27"/>
      <c r="L48" s="27"/>
      <c r="M48" s="27"/>
      <c r="N48" s="27"/>
    </row>
    <row r="49" spans="2:14" x14ac:dyDescent="0.2">
      <c r="B49" s="27"/>
      <c r="C49" s="4" t="s">
        <v>670</v>
      </c>
      <c r="D49" s="27" t="s">
        <v>655</v>
      </c>
      <c r="E49" s="27" t="s">
        <v>658</v>
      </c>
      <c r="F49" s="27" t="s">
        <v>659</v>
      </c>
      <c r="G49" s="27" t="s">
        <v>660</v>
      </c>
      <c r="H49" s="27" t="s">
        <v>577</v>
      </c>
      <c r="I49" s="27" t="s">
        <v>578</v>
      </c>
      <c r="J49" s="27" t="s">
        <v>579</v>
      </c>
      <c r="K49" s="27" t="s">
        <v>580</v>
      </c>
      <c r="L49" s="27" t="s">
        <v>581</v>
      </c>
      <c r="M49" s="27" t="s">
        <v>582</v>
      </c>
      <c r="N49" s="27" t="s">
        <v>583</v>
      </c>
    </row>
    <row r="50" spans="2:14" x14ac:dyDescent="0.2">
      <c r="B50" s="27"/>
      <c r="C50" s="4" t="s">
        <v>671</v>
      </c>
      <c r="D50" s="27">
        <f>AVERAGE(D5:D7,D13:D15)</f>
        <v>3.3333333333333335</v>
      </c>
      <c r="E50" s="27">
        <f t="shared" ref="E50:N50" si="6">AVERAGE(E5:E7,E13:E15)</f>
        <v>3.8333333333333335</v>
      </c>
      <c r="F50" s="27">
        <f t="shared" si="6"/>
        <v>3.5</v>
      </c>
      <c r="G50" s="27">
        <f t="shared" si="6"/>
        <v>3</v>
      </c>
      <c r="H50" s="27">
        <f t="shared" si="6"/>
        <v>4.666666666666667</v>
      </c>
      <c r="I50" s="27">
        <f t="shared" si="6"/>
        <v>4.166666666666667</v>
      </c>
      <c r="J50" s="27">
        <f t="shared" si="6"/>
        <v>3.5</v>
      </c>
      <c r="K50" s="27">
        <f t="shared" si="6"/>
        <v>5</v>
      </c>
      <c r="L50" s="27">
        <f t="shared" si="6"/>
        <v>2.6666666666666665</v>
      </c>
      <c r="M50" s="27">
        <f t="shared" si="6"/>
        <v>2.8333333333333335</v>
      </c>
      <c r="N50" s="27">
        <f t="shared" si="6"/>
        <v>3</v>
      </c>
    </row>
    <row r="51" spans="2:14" x14ac:dyDescent="0.2">
      <c r="B51" s="27"/>
      <c r="C51" s="4" t="s">
        <v>672</v>
      </c>
      <c r="D51" s="27">
        <f>AVERAGE(D8:D10,D16:D17)</f>
        <v>4.2</v>
      </c>
      <c r="E51" s="27">
        <f t="shared" ref="E51:N51" si="7">AVERAGE(E8:E10,E16:E17)</f>
        <v>4.4000000000000004</v>
      </c>
      <c r="F51" s="27">
        <f t="shared" si="7"/>
        <v>4.2</v>
      </c>
      <c r="G51" s="27">
        <f t="shared" si="7"/>
        <v>5</v>
      </c>
      <c r="H51" s="27">
        <f t="shared" si="7"/>
        <v>1.8</v>
      </c>
      <c r="I51" s="27">
        <f t="shared" si="7"/>
        <v>3.6</v>
      </c>
      <c r="J51" s="27">
        <f t="shared" si="7"/>
        <v>1.6</v>
      </c>
      <c r="K51" s="27">
        <f t="shared" si="7"/>
        <v>4.2</v>
      </c>
      <c r="L51" s="27">
        <f t="shared" si="7"/>
        <v>2.6</v>
      </c>
      <c r="M51" s="27">
        <f t="shared" si="7"/>
        <v>4.2</v>
      </c>
      <c r="N51" s="27">
        <f t="shared" si="7"/>
        <v>2.8</v>
      </c>
    </row>
    <row r="52" spans="2:14" x14ac:dyDescent="0.2">
      <c r="B52" s="27"/>
      <c r="C52" s="4" t="s">
        <v>673</v>
      </c>
      <c r="D52" s="27">
        <f>AVERAGE(D11:D12,D18:D20)</f>
        <v>4.4000000000000004</v>
      </c>
      <c r="E52" s="27">
        <f t="shared" ref="E52:N52" si="8">AVERAGE(E11:E12,E18:E20)</f>
        <v>2.8</v>
      </c>
      <c r="F52" s="27">
        <f t="shared" si="8"/>
        <v>4.4000000000000004</v>
      </c>
      <c r="G52" s="27">
        <f t="shared" si="8"/>
        <v>3</v>
      </c>
      <c r="H52" s="27">
        <f t="shared" si="8"/>
        <v>3.4</v>
      </c>
      <c r="I52" s="27">
        <f t="shared" si="8"/>
        <v>2.8</v>
      </c>
      <c r="J52" s="27">
        <f t="shared" si="8"/>
        <v>3</v>
      </c>
      <c r="K52" s="27">
        <f t="shared" si="8"/>
        <v>5</v>
      </c>
      <c r="L52" s="27">
        <f t="shared" si="8"/>
        <v>3.8</v>
      </c>
      <c r="M52" s="27">
        <f t="shared" si="8"/>
        <v>4.8</v>
      </c>
      <c r="N52" s="27">
        <f t="shared" si="8"/>
        <v>3.2</v>
      </c>
    </row>
    <row r="53" spans="2:14" x14ac:dyDescent="0.2">
      <c r="B53" s="27"/>
      <c r="D53" s="27"/>
      <c r="E53" s="27"/>
      <c r="F53" s="27"/>
      <c r="G53" s="27"/>
      <c r="H53" s="27"/>
      <c r="I53" s="27"/>
      <c r="J53" s="27"/>
      <c r="K53" s="27"/>
      <c r="L53" s="27"/>
      <c r="M53" s="27"/>
      <c r="N53" s="27"/>
    </row>
    <row r="54" spans="2:14" x14ac:dyDescent="0.2">
      <c r="B54" s="27"/>
    </row>
    <row r="55" spans="2:14" x14ac:dyDescent="0.2">
      <c r="B55" s="27"/>
    </row>
    <row r="56" spans="2:14" x14ac:dyDescent="0.2">
      <c r="B56" s="27"/>
    </row>
    <row r="57" spans="2:14" x14ac:dyDescent="0.2">
      <c r="B57" s="27"/>
    </row>
    <row r="58" spans="2:14" x14ac:dyDescent="0.2">
      <c r="B58" s="27"/>
    </row>
    <row r="59" spans="2:14" x14ac:dyDescent="0.2">
      <c r="B59" s="27"/>
    </row>
    <row r="60" spans="2:14" x14ac:dyDescent="0.2">
      <c r="B60" s="27"/>
    </row>
    <row r="61" spans="2:14" x14ac:dyDescent="0.2">
      <c r="B61" s="27"/>
    </row>
    <row r="62" spans="2:14" x14ac:dyDescent="0.2">
      <c r="B62" s="27"/>
    </row>
    <row r="63" spans="2:14" x14ac:dyDescent="0.2">
      <c r="B63" s="27"/>
    </row>
    <row r="64" spans="2:14" x14ac:dyDescent="0.2">
      <c r="B64" s="27"/>
    </row>
    <row r="65" spans="2:11" x14ac:dyDescent="0.2">
      <c r="B65" s="4" t="s">
        <v>655</v>
      </c>
      <c r="C65" s="16" t="s">
        <v>592</v>
      </c>
    </row>
    <row r="67" spans="2:11" x14ac:dyDescent="0.2">
      <c r="D67" s="109" t="s">
        <v>618</v>
      </c>
      <c r="E67" s="109"/>
      <c r="F67" s="109"/>
      <c r="G67" s="109"/>
      <c r="H67" s="109"/>
      <c r="I67" s="109" t="s">
        <v>662</v>
      </c>
      <c r="J67" s="109" t="s">
        <v>663</v>
      </c>
      <c r="K67" s="109" t="s">
        <v>661</v>
      </c>
    </row>
    <row r="68" spans="2:11" x14ac:dyDescent="0.2">
      <c r="C68" s="4" t="s">
        <v>656</v>
      </c>
      <c r="D68" s="27">
        <v>1</v>
      </c>
      <c r="E68" s="27">
        <v>2</v>
      </c>
      <c r="F68" s="27">
        <v>3</v>
      </c>
      <c r="G68" s="27">
        <v>4</v>
      </c>
      <c r="H68" s="27">
        <v>5</v>
      </c>
      <c r="I68" s="109"/>
      <c r="J68" s="109"/>
      <c r="K68" s="109"/>
    </row>
    <row r="69" spans="2:11" x14ac:dyDescent="0.2">
      <c r="C69" s="4" t="s">
        <v>307</v>
      </c>
      <c r="D69" s="22">
        <f>COUNTIF(D5:D7,$D$68)</f>
        <v>0</v>
      </c>
      <c r="E69" s="22">
        <f>COUNTIF($D$5:$D$7,E68)</f>
        <v>0</v>
      </c>
      <c r="F69" s="22">
        <f>COUNTIF($D$5:$D$7,F68)</f>
        <v>1</v>
      </c>
      <c r="G69" s="22">
        <f>COUNTIF($D$5:$D$7,G68)</f>
        <v>0</v>
      </c>
      <c r="H69" s="22">
        <f>COUNTIF($D$5:$D$7,H68)</f>
        <v>2</v>
      </c>
      <c r="I69" s="27">
        <v>3</v>
      </c>
      <c r="J69" s="27">
        <f t="shared" ref="J69:J74" si="9">K69-I69</f>
        <v>0</v>
      </c>
      <c r="K69" s="27">
        <f t="shared" ref="K69:K74" si="10">COUNTIF($C$5:$C$20,C69)</f>
        <v>3</v>
      </c>
    </row>
    <row r="70" spans="2:11" x14ac:dyDescent="0.2">
      <c r="C70" s="4" t="s">
        <v>366</v>
      </c>
      <c r="D70" s="22">
        <f>COUNTIF($D$8:$D$10, D68)</f>
        <v>0</v>
      </c>
      <c r="E70" s="22">
        <f>COUNTIF($D$8:$D$10, E68)</f>
        <v>0</v>
      </c>
      <c r="F70" s="22">
        <f>COUNTIF($D$8:$D$10, F68)</f>
        <v>0</v>
      </c>
      <c r="G70" s="22">
        <f>COUNTIF($D$8:$D$10, G68)</f>
        <v>0</v>
      </c>
      <c r="H70" s="22">
        <f>COUNTIF($D$8:$D$10, H68)</f>
        <v>3</v>
      </c>
      <c r="I70" s="27">
        <f>SUM(D70:H70)</f>
        <v>3</v>
      </c>
      <c r="J70" s="27">
        <f t="shared" si="9"/>
        <v>0</v>
      </c>
      <c r="K70" s="27">
        <f t="shared" si="10"/>
        <v>3</v>
      </c>
    </row>
    <row r="71" spans="2:11" x14ac:dyDescent="0.2">
      <c r="C71" s="4" t="s">
        <v>327</v>
      </c>
      <c r="D71" s="22">
        <f>COUNTIF($D$11:$D$12,D68)</f>
        <v>0</v>
      </c>
      <c r="E71" s="22">
        <f>COUNTIF($D$11:$D$12,E68)</f>
        <v>0</v>
      </c>
      <c r="F71" s="22">
        <f>COUNTIF($D$11:$D$12,F68)</f>
        <v>0</v>
      </c>
      <c r="G71" s="22">
        <f>COUNTIF($D$11:$D$12,G68)</f>
        <v>1</v>
      </c>
      <c r="H71" s="22">
        <f>COUNTIF($D$11:$D$12,H68)</f>
        <v>1</v>
      </c>
      <c r="I71" s="27">
        <f>SUM(D71:H71)</f>
        <v>2</v>
      </c>
      <c r="J71" s="27">
        <f t="shared" si="9"/>
        <v>0</v>
      </c>
      <c r="K71" s="27">
        <f t="shared" si="10"/>
        <v>2</v>
      </c>
    </row>
    <row r="72" spans="2:11" x14ac:dyDescent="0.2">
      <c r="C72" s="4" t="s">
        <v>343</v>
      </c>
      <c r="D72" s="22">
        <f>COUNTIF($D$13:$D$15,D68)</f>
        <v>2</v>
      </c>
      <c r="E72" s="22">
        <f>COUNTIF($D$13:$D$15,E68)</f>
        <v>0</v>
      </c>
      <c r="F72" s="22">
        <f>COUNTIF($D$13:$D$15,F68)</f>
        <v>0</v>
      </c>
      <c r="G72" s="22">
        <f>COUNTIF($D$13:$D$15,G68)</f>
        <v>0</v>
      </c>
      <c r="H72" s="22">
        <f>COUNTIF($D$13:$D$15,H68)</f>
        <v>1</v>
      </c>
      <c r="I72" s="27">
        <f>SUM(D72:H72)</f>
        <v>3</v>
      </c>
      <c r="J72" s="27">
        <f t="shared" si="9"/>
        <v>0</v>
      </c>
      <c r="K72" s="27">
        <f t="shared" si="10"/>
        <v>3</v>
      </c>
    </row>
    <row r="73" spans="2:11" x14ac:dyDescent="0.2">
      <c r="C73" s="4" t="s">
        <v>278</v>
      </c>
      <c r="D73" s="22">
        <f>COUNTIF($D$16:$D$17,D68)</f>
        <v>1</v>
      </c>
      <c r="E73" s="22">
        <f>COUNTIF($D$16:$D$17,E68)</f>
        <v>0</v>
      </c>
      <c r="F73" s="22">
        <f>COUNTIF($D$16:$D$17,F68)</f>
        <v>0</v>
      </c>
      <c r="G73" s="22">
        <f>COUNTIF($D$16:$D$17,G68)</f>
        <v>0</v>
      </c>
      <c r="H73" s="22">
        <f>COUNTIF($D$16:$D$17,H68)</f>
        <v>1</v>
      </c>
      <c r="I73" s="27">
        <f>SUM(D73:H73)</f>
        <v>2</v>
      </c>
      <c r="J73" s="27">
        <f t="shared" si="9"/>
        <v>0</v>
      </c>
      <c r="K73" s="27">
        <f t="shared" si="10"/>
        <v>2</v>
      </c>
    </row>
    <row r="74" spans="2:11" x14ac:dyDescent="0.2">
      <c r="C74" s="4" t="s">
        <v>385</v>
      </c>
      <c r="D74" s="22">
        <f>COUNTIF($D$18:$D$20,D68)</f>
        <v>0</v>
      </c>
      <c r="E74" s="22">
        <f>COUNTIF($D$18:$D$20,E68)</f>
        <v>0</v>
      </c>
      <c r="F74" s="22">
        <f>COUNTIF($D$18:$D$20,F68)</f>
        <v>1</v>
      </c>
      <c r="G74" s="22">
        <f>COUNTIF($D$18:$D$20,G68)</f>
        <v>0</v>
      </c>
      <c r="H74" s="22">
        <f>COUNTIF($D$18:$D$20,H68)</f>
        <v>2</v>
      </c>
      <c r="I74" s="27">
        <f>SUM(D74:H74)</f>
        <v>3</v>
      </c>
      <c r="J74" s="27">
        <f t="shared" si="9"/>
        <v>0</v>
      </c>
      <c r="K74" s="27">
        <f t="shared" si="10"/>
        <v>3</v>
      </c>
    </row>
    <row r="75" spans="2:11" x14ac:dyDescent="0.2">
      <c r="C75" s="4" t="s">
        <v>664</v>
      </c>
      <c r="D75" s="27">
        <f t="shared" ref="D75:I75" si="11">SUM(D69:D74)</f>
        <v>3</v>
      </c>
      <c r="E75" s="27">
        <f t="shared" si="11"/>
        <v>0</v>
      </c>
      <c r="F75" s="27">
        <f t="shared" si="11"/>
        <v>2</v>
      </c>
      <c r="G75" s="27">
        <f t="shared" si="11"/>
        <v>1</v>
      </c>
      <c r="H75" s="27">
        <f t="shared" si="11"/>
        <v>10</v>
      </c>
      <c r="I75" s="27">
        <f t="shared" si="11"/>
        <v>16</v>
      </c>
      <c r="J75" s="27"/>
      <c r="K75" s="27">
        <f>SUM(K69:K74)</f>
        <v>16</v>
      </c>
    </row>
    <row r="86" spans="3:18" x14ac:dyDescent="0.2">
      <c r="C86" s="4" t="s">
        <v>665</v>
      </c>
      <c r="D86" s="27"/>
      <c r="E86" s="27"/>
      <c r="F86" s="27"/>
      <c r="G86" s="27"/>
      <c r="H86" s="27"/>
      <c r="I86" s="27"/>
      <c r="L86" s="4" t="s">
        <v>669</v>
      </c>
      <c r="M86" s="27"/>
      <c r="N86" s="27"/>
      <c r="O86" s="27"/>
      <c r="P86" s="27"/>
    </row>
    <row r="87" spans="3:18" x14ac:dyDescent="0.2">
      <c r="D87" s="27" t="s">
        <v>618</v>
      </c>
      <c r="E87" s="27"/>
      <c r="F87" s="27"/>
      <c r="G87" s="27"/>
      <c r="H87" s="27"/>
      <c r="I87" s="27"/>
      <c r="Q87" s="4"/>
      <c r="R87" s="4"/>
    </row>
    <row r="88" spans="3:18" x14ac:dyDescent="0.2">
      <c r="C88" s="24" t="s">
        <v>657</v>
      </c>
      <c r="D88" s="25">
        <v>1</v>
      </c>
      <c r="E88" s="25">
        <v>2</v>
      </c>
      <c r="F88" s="25">
        <v>3</v>
      </c>
      <c r="G88" s="25">
        <v>4</v>
      </c>
      <c r="H88" s="25">
        <v>5</v>
      </c>
      <c r="I88" s="25" t="s">
        <v>667</v>
      </c>
      <c r="K88" s="4" t="s">
        <v>668</v>
      </c>
      <c r="L88" s="4" t="s">
        <v>670</v>
      </c>
      <c r="M88" s="25">
        <v>1</v>
      </c>
      <c r="N88" s="25">
        <v>2</v>
      </c>
      <c r="O88" s="25">
        <v>3</v>
      </c>
      <c r="P88" s="25">
        <v>4</v>
      </c>
      <c r="Q88" s="25">
        <v>5</v>
      </c>
      <c r="R88" s="4"/>
    </row>
    <row r="89" spans="3:18" x14ac:dyDescent="0.2">
      <c r="C89" s="24" t="s">
        <v>307</v>
      </c>
      <c r="D89" s="27">
        <f>COUNTIF($D$5:$N$6,D88)</f>
        <v>5</v>
      </c>
      <c r="E89" s="27">
        <f>COUNTIF($D$5:$N$6,E88)</f>
        <v>3</v>
      </c>
      <c r="F89" s="27">
        <f>COUNTIF($D$5:$N$6,F88)</f>
        <v>3</v>
      </c>
      <c r="G89" s="27">
        <f>COUNTIF($D$5:$N$6,G88)</f>
        <v>1</v>
      </c>
      <c r="H89" s="27">
        <f>COUNTIF($D$5:$N$6,H88)</f>
        <v>10</v>
      </c>
      <c r="I89" s="27">
        <f t="shared" ref="I89:I94" si="12">SUM(D89:H89)</f>
        <v>22</v>
      </c>
      <c r="J89" s="110" t="s">
        <v>666</v>
      </c>
      <c r="L89" s="25" t="s">
        <v>671</v>
      </c>
      <c r="M89" s="27">
        <f t="shared" ref="M89:Q91" si="13">D89+D92</f>
        <v>9</v>
      </c>
      <c r="N89" s="27">
        <f t="shared" si="13"/>
        <v>4</v>
      </c>
      <c r="O89" s="27">
        <f t="shared" si="13"/>
        <v>7</v>
      </c>
      <c r="P89" s="27">
        <f t="shared" si="13"/>
        <v>1</v>
      </c>
      <c r="Q89" s="27">
        <f t="shared" si="13"/>
        <v>23</v>
      </c>
      <c r="R89" s="4"/>
    </row>
    <row r="90" spans="3:18" x14ac:dyDescent="0.2">
      <c r="C90" s="24" t="s">
        <v>366</v>
      </c>
      <c r="D90" s="27">
        <f>COUNTIF($D$8:$N$9, D88)</f>
        <v>5</v>
      </c>
      <c r="E90" s="27">
        <f>COUNTIF($D$8:$N$9, E88)</f>
        <v>4</v>
      </c>
      <c r="F90" s="27">
        <f>COUNTIF($D$8:$N$9, F88)</f>
        <v>2</v>
      </c>
      <c r="G90" s="27">
        <f>COUNTIF($D$8:$N$9, G88)</f>
        <v>0</v>
      </c>
      <c r="H90" s="27">
        <f>COUNTIF($D$8:$N$9, H88)</f>
        <v>11</v>
      </c>
      <c r="I90" s="27">
        <f t="shared" si="12"/>
        <v>22</v>
      </c>
      <c r="J90" s="110"/>
      <c r="L90" s="25" t="s">
        <v>672</v>
      </c>
      <c r="M90" s="27">
        <f t="shared" si="13"/>
        <v>9</v>
      </c>
      <c r="N90" s="27">
        <f t="shared" si="13"/>
        <v>8</v>
      </c>
      <c r="O90" s="27">
        <f t="shared" si="13"/>
        <v>2</v>
      </c>
      <c r="P90" s="27">
        <f t="shared" si="13"/>
        <v>2</v>
      </c>
      <c r="Q90" s="27">
        <f t="shared" si="13"/>
        <v>23</v>
      </c>
      <c r="R90" s="4"/>
    </row>
    <row r="91" spans="3:18" x14ac:dyDescent="0.2">
      <c r="C91" s="24" t="s">
        <v>327</v>
      </c>
      <c r="D91" s="27">
        <f>COUNTIF($D$11:$N$12, D88)</f>
        <v>2</v>
      </c>
      <c r="E91" s="27">
        <f>COUNTIF($D$11:$N$12, E88)</f>
        <v>5</v>
      </c>
      <c r="F91" s="27">
        <f>COUNTIF($D$11:$N$12, F88)</f>
        <v>0</v>
      </c>
      <c r="G91" s="27">
        <f>COUNTIF($D$11:$N$12, G88)</f>
        <v>2</v>
      </c>
      <c r="H91" s="27">
        <f>COUNTIF($D$11:$N$12, H88)</f>
        <v>13</v>
      </c>
      <c r="I91" s="27">
        <f t="shared" si="12"/>
        <v>22</v>
      </c>
      <c r="J91" s="110"/>
      <c r="L91" s="25" t="s">
        <v>673</v>
      </c>
      <c r="M91" s="27">
        <f t="shared" si="13"/>
        <v>5</v>
      </c>
      <c r="N91" s="27">
        <f t="shared" si="13"/>
        <v>9</v>
      </c>
      <c r="O91" s="27">
        <f t="shared" si="13"/>
        <v>4</v>
      </c>
      <c r="P91" s="27">
        <f t="shared" si="13"/>
        <v>3</v>
      </c>
      <c r="Q91" s="27">
        <f t="shared" si="13"/>
        <v>23</v>
      </c>
      <c r="R91" s="4"/>
    </row>
    <row r="92" spans="3:18" x14ac:dyDescent="0.2">
      <c r="C92" s="24" t="s">
        <v>343</v>
      </c>
      <c r="D92" s="27">
        <f>COUNTIF($D$13:$N$14,D88)</f>
        <v>4</v>
      </c>
      <c r="E92" s="27">
        <f>COUNTIF($D$13:$N$14,E88)</f>
        <v>1</v>
      </c>
      <c r="F92" s="27">
        <f>COUNTIF($D$13:$N$14,F88)</f>
        <v>4</v>
      </c>
      <c r="G92" s="27">
        <f>COUNTIF($D$13:$N$14,G88)</f>
        <v>0</v>
      </c>
      <c r="H92" s="27">
        <f>COUNTIF($D$13:$N$14,H88)</f>
        <v>13</v>
      </c>
      <c r="I92" s="27">
        <f t="shared" si="12"/>
        <v>22</v>
      </c>
      <c r="J92" s="110"/>
      <c r="Q92" s="4"/>
      <c r="R92" s="4"/>
    </row>
    <row r="93" spans="3:18" x14ac:dyDescent="0.2">
      <c r="C93" s="24" t="s">
        <v>278</v>
      </c>
      <c r="D93" s="27">
        <f>COUNTIF($D$16:$N$17, D88)</f>
        <v>4</v>
      </c>
      <c r="E93" s="27">
        <f>COUNTIF($D$16:$N$17, E88)</f>
        <v>4</v>
      </c>
      <c r="F93" s="27">
        <f>COUNTIF($D$16:$N$17, F88)</f>
        <v>0</v>
      </c>
      <c r="G93" s="27">
        <f>COUNTIF($D$16:$N$17, G88)</f>
        <v>2</v>
      </c>
      <c r="H93" s="27">
        <f>COUNTIF($D$16:$N$17, H88)</f>
        <v>12</v>
      </c>
      <c r="I93" s="27">
        <f t="shared" si="12"/>
        <v>22</v>
      </c>
      <c r="J93" s="110"/>
      <c r="Q93" s="4"/>
      <c r="R93" s="4"/>
    </row>
    <row r="94" spans="3:18" x14ac:dyDescent="0.2">
      <c r="C94" s="24" t="s">
        <v>385</v>
      </c>
      <c r="D94" s="27">
        <f>COUNTIF($D$18:$N$19, D88)</f>
        <v>3</v>
      </c>
      <c r="E94" s="27">
        <f>COUNTIF($D$18:$N$19, E88)</f>
        <v>4</v>
      </c>
      <c r="F94" s="27">
        <f>COUNTIF($D$18:$N$19, F88)</f>
        <v>4</v>
      </c>
      <c r="G94" s="27">
        <f>COUNTIF($D$18:$N$19, G88)</f>
        <v>1</v>
      </c>
      <c r="H94" s="27">
        <f>COUNTIF($D$18:$N$19, H88)</f>
        <v>10</v>
      </c>
      <c r="I94" s="27">
        <f t="shared" si="12"/>
        <v>22</v>
      </c>
      <c r="J94" s="110"/>
      <c r="Q94" s="4"/>
      <c r="R94" s="4"/>
    </row>
    <row r="95" spans="3:18" x14ac:dyDescent="0.2">
      <c r="C95" s="4" t="s">
        <v>667</v>
      </c>
      <c r="D95" s="27">
        <f>SUM(D88:D94)</f>
        <v>24</v>
      </c>
      <c r="E95" s="27">
        <f>SUM(E88:E94)</f>
        <v>23</v>
      </c>
      <c r="F95" s="27">
        <f>SUM(F88:F94)</f>
        <v>16</v>
      </c>
      <c r="G95" s="27">
        <f>SUM(G88:G94)</f>
        <v>10</v>
      </c>
      <c r="H95" s="27">
        <f>SUM(H88:H94)</f>
        <v>74</v>
      </c>
      <c r="I95" s="27"/>
      <c r="Q95" s="4"/>
      <c r="R95" s="4"/>
    </row>
    <row r="96" spans="3:18" x14ac:dyDescent="0.2">
      <c r="D96" s="27"/>
      <c r="E96" s="27"/>
      <c r="F96" s="27"/>
      <c r="G96" s="27"/>
      <c r="H96" s="27"/>
      <c r="I96" s="27"/>
      <c r="Q96" s="4"/>
      <c r="R96" s="4"/>
    </row>
  </sheetData>
  <mergeCells count="5">
    <mergeCell ref="D67:H67"/>
    <mergeCell ref="I67:I68"/>
    <mergeCell ref="J67:J68"/>
    <mergeCell ref="K67:K68"/>
    <mergeCell ref="J89:J9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AB107"/>
  <sheetViews>
    <sheetView zoomScale="70" zoomScaleNormal="70" workbookViewId="0">
      <selection activeCell="C5" sqref="C5"/>
    </sheetView>
  </sheetViews>
  <sheetFormatPr baseColWidth="10" defaultColWidth="10.83203125" defaultRowHeight="16" x14ac:dyDescent="0.2"/>
  <cols>
    <col min="1" max="1" width="3" style="4" customWidth="1"/>
    <col min="2" max="2" width="3.5" style="4" bestFit="1" customWidth="1"/>
    <col min="3" max="3" width="4.6640625" style="4" customWidth="1"/>
    <col min="4" max="14" width="4.5" style="4" customWidth="1"/>
    <col min="15" max="15" width="4.1640625" style="4" customWidth="1"/>
    <col min="16" max="16" width="6.33203125" style="4" customWidth="1"/>
    <col min="17" max="22" width="4.5" style="17" customWidth="1"/>
    <col min="23" max="28" width="4.5" style="4" customWidth="1"/>
    <col min="29" max="30" width="3.6640625" style="4" customWidth="1"/>
    <col min="31" max="16384" width="10.83203125" style="4"/>
  </cols>
  <sheetData>
    <row r="2" spans="2:28" x14ac:dyDescent="0.2">
      <c r="B2" s="4" t="s">
        <v>675</v>
      </c>
      <c r="Q2" s="4" t="s">
        <v>674</v>
      </c>
      <c r="R2" s="4"/>
      <c r="S2" s="4"/>
      <c r="T2" s="4"/>
      <c r="U2" s="4"/>
      <c r="V2" s="4"/>
    </row>
    <row r="3" spans="2:28" x14ac:dyDescent="0.2">
      <c r="D3" s="3">
        <v>5</v>
      </c>
      <c r="E3" s="3">
        <v>6</v>
      </c>
      <c r="F3" s="3">
        <v>7</v>
      </c>
      <c r="G3" s="3">
        <v>8</v>
      </c>
      <c r="H3" s="3">
        <v>9</v>
      </c>
      <c r="I3" s="3">
        <v>10</v>
      </c>
      <c r="J3" s="3">
        <v>11</v>
      </c>
      <c r="K3" s="3">
        <v>12</v>
      </c>
      <c r="L3" s="3">
        <v>13</v>
      </c>
      <c r="M3" s="3">
        <v>14</v>
      </c>
      <c r="N3" s="3">
        <v>15</v>
      </c>
      <c r="Q3" s="4"/>
      <c r="R3" s="17">
        <v>5</v>
      </c>
      <c r="S3" s="17">
        <v>6</v>
      </c>
      <c r="T3" s="17">
        <v>7</v>
      </c>
      <c r="U3" s="17">
        <v>8</v>
      </c>
      <c r="V3" s="17">
        <v>9</v>
      </c>
      <c r="W3" s="26">
        <v>10</v>
      </c>
      <c r="X3" s="17">
        <v>11</v>
      </c>
      <c r="Y3" s="17">
        <v>12</v>
      </c>
      <c r="Z3" s="26">
        <v>13</v>
      </c>
      <c r="AA3" s="17">
        <v>14</v>
      </c>
      <c r="AB3" s="17">
        <v>15</v>
      </c>
    </row>
    <row r="4" spans="2:28" x14ac:dyDescent="0.2">
      <c r="B4" s="3"/>
      <c r="C4" s="3" t="s">
        <v>657</v>
      </c>
      <c r="D4" s="3" t="s">
        <v>655</v>
      </c>
      <c r="E4" s="3" t="s">
        <v>658</v>
      </c>
      <c r="F4" s="3" t="s">
        <v>659</v>
      </c>
      <c r="G4" s="3" t="s">
        <v>660</v>
      </c>
      <c r="H4" s="3" t="s">
        <v>577</v>
      </c>
      <c r="I4" s="3" t="s">
        <v>578</v>
      </c>
      <c r="J4" s="3" t="s">
        <v>579</v>
      </c>
      <c r="K4" s="3" t="s">
        <v>580</v>
      </c>
      <c r="L4" s="3" t="s">
        <v>581</v>
      </c>
      <c r="M4" s="3" t="s">
        <v>582</v>
      </c>
      <c r="N4" s="3" t="s">
        <v>583</v>
      </c>
      <c r="Q4" s="17" t="s">
        <v>657</v>
      </c>
      <c r="R4" s="17" t="s">
        <v>655</v>
      </c>
      <c r="S4" s="17" t="s">
        <v>658</v>
      </c>
      <c r="T4" s="17" t="s">
        <v>659</v>
      </c>
      <c r="U4" s="17" t="s">
        <v>660</v>
      </c>
      <c r="V4" s="17" t="s">
        <v>577</v>
      </c>
      <c r="W4" s="17" t="s">
        <v>578</v>
      </c>
      <c r="X4" s="17" t="s">
        <v>579</v>
      </c>
      <c r="Y4" s="17" t="s">
        <v>580</v>
      </c>
      <c r="Z4" s="17" t="s">
        <v>581</v>
      </c>
      <c r="AA4" s="17" t="s">
        <v>582</v>
      </c>
      <c r="AB4" s="17" t="s">
        <v>583</v>
      </c>
    </row>
    <row r="5" spans="2:28" ht="16" customHeight="1" x14ac:dyDescent="0.2">
      <c r="B5" s="3">
        <v>1</v>
      </c>
      <c r="C5" s="18" t="str">
        <f>RCQScore!E5</f>
        <v>FB</v>
      </c>
      <c r="D5" s="19">
        <f>RCQScore!H5</f>
        <v>3</v>
      </c>
      <c r="E5" s="19">
        <f>RCQScore!L5</f>
        <v>5</v>
      </c>
      <c r="F5" s="19">
        <f>RCQScore!P5</f>
        <v>2</v>
      </c>
      <c r="G5" s="19">
        <f>RCQScore!T5</f>
        <v>1</v>
      </c>
      <c r="H5" s="19">
        <f>RCQScore!X5</f>
        <v>3</v>
      </c>
      <c r="I5" s="19">
        <f>RCQScore!AB5</f>
        <v>5</v>
      </c>
      <c r="J5" s="19">
        <f>RCQScore!AF5</f>
        <v>4</v>
      </c>
      <c r="K5" s="19">
        <f>RCQScore!AJ5</f>
        <v>5</v>
      </c>
      <c r="L5" s="19">
        <f>RCQScore!AN5</f>
        <v>5</v>
      </c>
      <c r="M5" s="19">
        <f>RCQScore!AR5</f>
        <v>1</v>
      </c>
      <c r="N5" s="19">
        <f>RCQScore!AV5</f>
        <v>2</v>
      </c>
      <c r="Q5" s="18" t="s">
        <v>307</v>
      </c>
      <c r="R5" s="19">
        <v>5</v>
      </c>
      <c r="S5" s="19">
        <v>2</v>
      </c>
      <c r="T5" s="19">
        <v>3</v>
      </c>
      <c r="U5" s="19">
        <v>5</v>
      </c>
      <c r="V5" s="19">
        <v>5</v>
      </c>
      <c r="W5" s="19">
        <v>4</v>
      </c>
      <c r="X5" s="19">
        <v>5</v>
      </c>
      <c r="Y5" s="19">
        <v>5</v>
      </c>
      <c r="Z5" s="19">
        <v>1</v>
      </c>
      <c r="AA5" s="19">
        <v>5</v>
      </c>
      <c r="AB5" s="19">
        <v>1</v>
      </c>
    </row>
    <row r="6" spans="2:28" x14ac:dyDescent="0.2">
      <c r="B6" s="3">
        <v>2</v>
      </c>
      <c r="C6" s="18" t="str">
        <f>RCQScore!E6</f>
        <v>FB</v>
      </c>
      <c r="D6" s="19">
        <f>RCQScore!H6</f>
        <v>5</v>
      </c>
      <c r="E6" s="19">
        <f>RCQScore!L6</f>
        <v>5</v>
      </c>
      <c r="F6" s="19">
        <f>RCQScore!P6</f>
        <v>1</v>
      </c>
      <c r="G6" s="19">
        <f>RCQScore!T6</f>
        <v>1</v>
      </c>
      <c r="H6" s="19">
        <f>RCQScore!X6</f>
        <v>5</v>
      </c>
      <c r="I6" s="19">
        <f>RCQScore!AB6</f>
        <v>3</v>
      </c>
      <c r="J6" s="19">
        <f>RCQScore!AF6</f>
        <v>5</v>
      </c>
      <c r="K6" s="19">
        <f>RCQScore!AJ6</f>
        <v>5</v>
      </c>
      <c r="L6" s="19">
        <f>RCQScore!AN6</f>
        <v>1</v>
      </c>
      <c r="M6" s="19">
        <f>RCQScore!AR6</f>
        <v>5</v>
      </c>
      <c r="N6" s="19">
        <f>RCQScore!AV6</f>
        <v>2</v>
      </c>
      <c r="Q6" s="18" t="s">
        <v>366</v>
      </c>
      <c r="R6" s="19">
        <v>5</v>
      </c>
      <c r="S6" s="19">
        <v>5</v>
      </c>
      <c r="T6" s="19">
        <v>5</v>
      </c>
      <c r="U6" s="19">
        <v>5</v>
      </c>
      <c r="V6" s="19">
        <v>2</v>
      </c>
      <c r="W6" s="19">
        <v>3</v>
      </c>
      <c r="X6" s="19">
        <v>2</v>
      </c>
      <c r="Y6" s="19">
        <v>5</v>
      </c>
      <c r="Z6" s="19">
        <v>1</v>
      </c>
      <c r="AA6" s="19">
        <v>5</v>
      </c>
      <c r="AB6" s="19">
        <v>1</v>
      </c>
    </row>
    <row r="7" spans="2:28" x14ac:dyDescent="0.2">
      <c r="B7" s="3">
        <v>3</v>
      </c>
      <c r="C7" s="18" t="str">
        <f>RCQScore!E7</f>
        <v>FB</v>
      </c>
      <c r="D7" s="19">
        <f>RCQScore!H7</f>
        <v>5</v>
      </c>
      <c r="E7" s="19">
        <f>RCQScore!L7</f>
        <v>2</v>
      </c>
      <c r="F7" s="19">
        <f>RCQScore!P7</f>
        <v>3</v>
      </c>
      <c r="G7" s="19">
        <f>RCQScore!T7</f>
        <v>5</v>
      </c>
      <c r="H7" s="19">
        <f>RCQScore!X7</f>
        <v>5</v>
      </c>
      <c r="I7" s="19">
        <f>RCQScore!AB7</f>
        <v>4</v>
      </c>
      <c r="J7" s="19">
        <f>RCQScore!AF7</f>
        <v>5</v>
      </c>
      <c r="K7" s="19">
        <f>RCQScore!AJ7</f>
        <v>5</v>
      </c>
      <c r="L7" s="19">
        <f>RCQScore!AN7</f>
        <v>1</v>
      </c>
      <c r="M7" s="19">
        <f>RCQScore!AR7</f>
        <v>5</v>
      </c>
      <c r="N7" s="19">
        <f>RCQScore!AV7</f>
        <v>1</v>
      </c>
      <c r="Q7" s="18" t="s">
        <v>327</v>
      </c>
      <c r="R7" s="19">
        <v>4</v>
      </c>
      <c r="S7" s="19">
        <v>5</v>
      </c>
      <c r="T7" s="19">
        <v>5</v>
      </c>
      <c r="U7" s="19">
        <v>5</v>
      </c>
      <c r="V7" s="19">
        <v>2</v>
      </c>
      <c r="W7" s="19">
        <v>2</v>
      </c>
      <c r="X7" s="19">
        <v>1</v>
      </c>
      <c r="Y7" s="19">
        <v>5</v>
      </c>
      <c r="Z7" s="19">
        <v>1</v>
      </c>
      <c r="AA7" s="19">
        <v>5</v>
      </c>
      <c r="AB7" s="19">
        <v>2</v>
      </c>
    </row>
    <row r="8" spans="2:28" x14ac:dyDescent="0.2">
      <c r="B8" s="3">
        <v>4</v>
      </c>
      <c r="C8" s="18" t="str">
        <f>RCQScore!E11</f>
        <v>FBC</v>
      </c>
      <c r="D8" s="19">
        <f>RCQScore!H11</f>
        <v>5</v>
      </c>
      <c r="E8" s="19">
        <f>RCQScore!L11</f>
        <v>5</v>
      </c>
      <c r="F8" s="19">
        <f>RCQScore!P11</f>
        <v>5</v>
      </c>
      <c r="G8" s="19">
        <f>RCQScore!T11</f>
        <v>5</v>
      </c>
      <c r="H8" s="19">
        <f>RCQScore!X11</f>
        <v>1</v>
      </c>
      <c r="I8" s="19">
        <f>RCQScore!AB11</f>
        <v>2</v>
      </c>
      <c r="J8" s="19">
        <f>RCQScore!AF11</f>
        <v>3</v>
      </c>
      <c r="K8" s="19">
        <f>RCQScore!AJ11</f>
        <v>5</v>
      </c>
      <c r="L8" s="19">
        <f>RCQScore!AN11</f>
        <v>1</v>
      </c>
      <c r="M8" s="19">
        <f>RCQScore!AR11</f>
        <v>1</v>
      </c>
      <c r="N8" s="19">
        <f>RCQScore!AV11</f>
        <v>2</v>
      </c>
      <c r="Q8" s="4"/>
      <c r="R8" s="4"/>
      <c r="S8" s="4"/>
      <c r="T8" s="4"/>
      <c r="U8" s="4"/>
      <c r="V8" s="4"/>
    </row>
    <row r="9" spans="2:28" x14ac:dyDescent="0.2">
      <c r="B9" s="3">
        <v>5</v>
      </c>
      <c r="C9" s="18" t="str">
        <f>RCQScore!E12</f>
        <v>FBC</v>
      </c>
      <c r="D9" s="19">
        <f>RCQScore!H12</f>
        <v>5</v>
      </c>
      <c r="E9" s="19">
        <f>RCQScore!L12</f>
        <v>5</v>
      </c>
      <c r="F9" s="19">
        <f>RCQScore!P12</f>
        <v>5</v>
      </c>
      <c r="G9" s="19">
        <f>RCQScore!T12</f>
        <v>5</v>
      </c>
      <c r="H9" s="19">
        <f>RCQScore!X12</f>
        <v>2</v>
      </c>
      <c r="I9" s="19">
        <f>RCQScore!AB12</f>
        <v>3</v>
      </c>
      <c r="J9" s="19">
        <f>RCQScore!AF12</f>
        <v>2</v>
      </c>
      <c r="K9" s="19">
        <f>RCQScore!AJ12</f>
        <v>5</v>
      </c>
      <c r="L9" s="19">
        <f>RCQScore!AN12</f>
        <v>1</v>
      </c>
      <c r="M9" s="19">
        <f>RCQScore!AR12</f>
        <v>5</v>
      </c>
      <c r="N9" s="19">
        <f>RCQScore!AV12</f>
        <v>1</v>
      </c>
      <c r="Q9" s="4"/>
      <c r="R9" s="4"/>
      <c r="S9" s="4"/>
      <c r="T9" s="4"/>
      <c r="U9" s="4"/>
      <c r="V9" s="4"/>
    </row>
    <row r="10" spans="2:28" x14ac:dyDescent="0.2">
      <c r="B10" s="3">
        <v>6</v>
      </c>
      <c r="C10" s="18" t="str">
        <f>RCQScore!E13</f>
        <v>FBC</v>
      </c>
      <c r="D10" s="19">
        <f>RCQScore!H13</f>
        <v>5</v>
      </c>
      <c r="E10" s="19">
        <f>RCQScore!L13</f>
        <v>5</v>
      </c>
      <c r="F10" s="19">
        <f>RCQScore!P13</f>
        <v>5</v>
      </c>
      <c r="G10" s="19">
        <f>RCQScore!T13</f>
        <v>5</v>
      </c>
      <c r="H10" s="19">
        <f>RCQScore!X13</f>
        <v>2</v>
      </c>
      <c r="I10" s="19">
        <f>RCQScore!AB13</f>
        <v>4</v>
      </c>
      <c r="J10" s="19">
        <f>RCQScore!AF13</f>
        <v>1</v>
      </c>
      <c r="K10" s="19">
        <f>RCQScore!AJ13</f>
        <v>5</v>
      </c>
      <c r="L10" s="19">
        <f>RCQScore!AN13</f>
        <v>1</v>
      </c>
      <c r="M10" s="19">
        <f>RCQScore!AR13</f>
        <v>5</v>
      </c>
      <c r="N10" s="19">
        <f>RCQScore!AV13</f>
        <v>1</v>
      </c>
      <c r="Q10" s="4"/>
      <c r="R10" s="4"/>
      <c r="S10" s="4"/>
      <c r="T10" s="4"/>
      <c r="U10" s="4"/>
      <c r="V10" s="4"/>
    </row>
    <row r="11" spans="2:28" x14ac:dyDescent="0.2">
      <c r="B11" s="3">
        <v>7</v>
      </c>
      <c r="C11" s="18" t="str">
        <f>RCQScore!E17</f>
        <v>FC</v>
      </c>
      <c r="D11" s="19">
        <f>RCQScore!H17</f>
        <v>4</v>
      </c>
      <c r="E11" s="19">
        <f>RCQScore!L17</f>
        <v>5</v>
      </c>
      <c r="F11" s="19">
        <f>RCQScore!P17</f>
        <v>5</v>
      </c>
      <c r="G11" s="19">
        <f>RCQScore!T17</f>
        <v>5</v>
      </c>
      <c r="H11" s="19">
        <f>RCQScore!X17</f>
        <v>2</v>
      </c>
      <c r="I11" s="19">
        <f>RCQScore!AB17</f>
        <v>2</v>
      </c>
      <c r="J11" s="19">
        <f>RCQScore!AF17</f>
        <v>1</v>
      </c>
      <c r="K11" s="19">
        <f>RCQScore!AJ17</f>
        <v>5</v>
      </c>
      <c r="L11" s="19">
        <f>RCQScore!AN17</f>
        <v>1</v>
      </c>
      <c r="M11" s="19">
        <f>RCQScore!AR17</f>
        <v>5</v>
      </c>
      <c r="N11" s="19">
        <f>RCQScore!AV17</f>
        <v>2</v>
      </c>
      <c r="Q11" s="4"/>
      <c r="R11" s="4"/>
      <c r="S11" s="4"/>
      <c r="T11" s="4"/>
      <c r="U11" s="4"/>
      <c r="V11" s="4"/>
    </row>
    <row r="12" spans="2:28" x14ac:dyDescent="0.2">
      <c r="B12" s="3">
        <v>8</v>
      </c>
      <c r="C12" s="18" t="str">
        <f>RCQScore!E18</f>
        <v>FC</v>
      </c>
      <c r="D12" s="19">
        <f>RCQScore!H18</f>
        <v>5</v>
      </c>
      <c r="E12" s="19">
        <f>RCQScore!L18</f>
        <v>5</v>
      </c>
      <c r="F12" s="19">
        <f>RCQScore!P18</f>
        <v>2</v>
      </c>
      <c r="G12" s="19">
        <f>RCQScore!T18</f>
        <v>5</v>
      </c>
      <c r="H12" s="19">
        <f>RCQScore!X18</f>
        <v>5</v>
      </c>
      <c r="I12" s="19">
        <f>RCQScore!AB18</f>
        <v>4</v>
      </c>
      <c r="J12" s="19">
        <f>RCQScore!AF18</f>
        <v>5</v>
      </c>
      <c r="K12" s="19">
        <f>RCQScore!AJ18</f>
        <v>5</v>
      </c>
      <c r="L12" s="19">
        <f>RCQScore!AN18</f>
        <v>5</v>
      </c>
      <c r="M12" s="19">
        <f>RCQScore!AR18</f>
        <v>5</v>
      </c>
      <c r="N12" s="19">
        <f>RCQScore!AV18</f>
        <v>2</v>
      </c>
      <c r="Q12" s="4"/>
      <c r="R12" s="4"/>
      <c r="S12" s="4"/>
      <c r="T12" s="4"/>
      <c r="U12" s="4"/>
      <c r="V12" s="4"/>
    </row>
    <row r="13" spans="2:28" x14ac:dyDescent="0.2">
      <c r="B13" s="3">
        <v>9</v>
      </c>
      <c r="C13" s="20" t="str">
        <f>RCQScore!E69</f>
        <v>PB</v>
      </c>
      <c r="D13" s="21">
        <f>RCQScore!H69</f>
        <v>1</v>
      </c>
      <c r="E13" s="21">
        <f>RCQScore!L69</f>
        <v>1</v>
      </c>
      <c r="F13" s="21">
        <f>RCQScore!P69</f>
        <v>5</v>
      </c>
      <c r="G13" s="21">
        <f>RCQScore!T69</f>
        <v>3</v>
      </c>
      <c r="H13" s="21">
        <f>RCQScore!X69</f>
        <v>5</v>
      </c>
      <c r="I13" s="21">
        <f>RCQScore!AB69</f>
        <v>5</v>
      </c>
      <c r="J13" s="21">
        <f>RCQScore!AF69</f>
        <v>1</v>
      </c>
      <c r="K13" s="21">
        <f>RCQScore!AJ69</f>
        <v>5</v>
      </c>
      <c r="L13" s="21">
        <f>RCQScore!AN69</f>
        <v>1</v>
      </c>
      <c r="M13" s="21">
        <f>RCQScore!AR69</f>
        <v>2</v>
      </c>
      <c r="N13" s="21">
        <f>RCQScore!AV69</f>
        <v>5</v>
      </c>
    </row>
    <row r="14" spans="2:28" x14ac:dyDescent="0.2">
      <c r="B14" s="3">
        <v>10</v>
      </c>
      <c r="C14" s="20" t="str">
        <f>RCQScore!E70</f>
        <v>PB</v>
      </c>
      <c r="D14" s="21">
        <f>RCQScore!H70</f>
        <v>5</v>
      </c>
      <c r="E14" s="21">
        <f>RCQScore!L70</f>
        <v>5</v>
      </c>
      <c r="F14" s="21">
        <f>RCQScore!P70</f>
        <v>5</v>
      </c>
      <c r="G14" s="21">
        <f>RCQScore!T70</f>
        <v>5</v>
      </c>
      <c r="H14" s="21">
        <f>RCQScore!X70</f>
        <v>5</v>
      </c>
      <c r="I14" s="21">
        <f>RCQScore!AB70</f>
        <v>3</v>
      </c>
      <c r="J14" s="21">
        <f>RCQScore!AF70</f>
        <v>5</v>
      </c>
      <c r="K14" s="21">
        <f>RCQScore!AJ70</f>
        <v>5</v>
      </c>
      <c r="L14" s="21">
        <f>RCQScore!AN70</f>
        <v>5</v>
      </c>
      <c r="M14" s="21">
        <f>RCQScore!AR70</f>
        <v>3</v>
      </c>
      <c r="N14" s="21">
        <f>RCQScore!AV70</f>
        <v>3</v>
      </c>
    </row>
    <row r="15" spans="2:28" x14ac:dyDescent="0.2">
      <c r="B15" s="3">
        <v>11</v>
      </c>
      <c r="C15" s="20" t="str">
        <f>RCQScore!E71</f>
        <v>PB</v>
      </c>
      <c r="D15" s="21">
        <f>RCQScore!H71</f>
        <v>1</v>
      </c>
      <c r="E15" s="21">
        <f>RCQScore!L71</f>
        <v>5</v>
      </c>
      <c r="F15" s="21">
        <f>RCQScore!P71</f>
        <v>5</v>
      </c>
      <c r="G15" s="21">
        <f>RCQScore!T71</f>
        <v>3</v>
      </c>
      <c r="H15" s="21">
        <f>RCQScore!X71</f>
        <v>5</v>
      </c>
      <c r="I15" s="21">
        <f>RCQScore!AB71</f>
        <v>5</v>
      </c>
      <c r="J15" s="21">
        <f>RCQScore!AF71</f>
        <v>1</v>
      </c>
      <c r="K15" s="21">
        <f>RCQScore!AJ71</f>
        <v>5</v>
      </c>
      <c r="L15" s="21">
        <f>RCQScore!AN71</f>
        <v>3</v>
      </c>
      <c r="M15" s="21">
        <f>RCQScore!AR71</f>
        <v>1</v>
      </c>
      <c r="N15" s="21">
        <f>RCQScore!AV71</f>
        <v>5</v>
      </c>
    </row>
    <row r="16" spans="2:28" x14ac:dyDescent="0.2">
      <c r="B16" s="3">
        <v>12</v>
      </c>
      <c r="C16" s="20" t="str">
        <f>RCQScore!E75</f>
        <v>PBC</v>
      </c>
      <c r="D16" s="21">
        <f>RCQScore!H75</f>
        <v>1</v>
      </c>
      <c r="E16" s="21">
        <f>RCQScore!L75</f>
        <v>2</v>
      </c>
      <c r="F16" s="21">
        <f>RCQScore!P75</f>
        <v>1</v>
      </c>
      <c r="G16" s="21">
        <f>RCQScore!T75</f>
        <v>5</v>
      </c>
      <c r="H16" s="21">
        <f>RCQScore!X75</f>
        <v>2</v>
      </c>
      <c r="I16" s="21">
        <f>RCQScore!AB75</f>
        <v>4</v>
      </c>
      <c r="J16" s="21">
        <f>RCQScore!AF75</f>
        <v>1</v>
      </c>
      <c r="K16" s="21">
        <f>RCQScore!AJ75</f>
        <v>4</v>
      </c>
      <c r="L16" s="21">
        <f>RCQScore!AN75</f>
        <v>5</v>
      </c>
      <c r="M16" s="21">
        <f>RCQScore!AR75</f>
        <v>5</v>
      </c>
      <c r="N16" s="21">
        <f>RCQScore!AV75</f>
        <v>5</v>
      </c>
    </row>
    <row r="17" spans="2:22" x14ac:dyDescent="0.2">
      <c r="B17" s="3">
        <v>13</v>
      </c>
      <c r="C17" s="20" t="str">
        <f>RCQScore!E76</f>
        <v>PBC</v>
      </c>
      <c r="D17" s="21">
        <f>RCQScore!H76</f>
        <v>5</v>
      </c>
      <c r="E17" s="21">
        <f>RCQScore!L76</f>
        <v>5</v>
      </c>
      <c r="F17" s="21">
        <f>RCQScore!P76</f>
        <v>5</v>
      </c>
      <c r="G17" s="21">
        <f>RCQScore!T76</f>
        <v>5</v>
      </c>
      <c r="H17" s="21">
        <f>RCQScore!X76</f>
        <v>2</v>
      </c>
      <c r="I17" s="21">
        <f>RCQScore!AB76</f>
        <v>5</v>
      </c>
      <c r="J17" s="21">
        <f>RCQScore!AF76</f>
        <v>1</v>
      </c>
      <c r="K17" s="21">
        <f>RCQScore!AJ76</f>
        <v>2</v>
      </c>
      <c r="L17" s="21">
        <f>RCQScore!AN76</f>
        <v>5</v>
      </c>
      <c r="M17" s="21">
        <f>RCQScore!AR76</f>
        <v>5</v>
      </c>
      <c r="N17" s="21">
        <f>RCQScore!AV76</f>
        <v>5</v>
      </c>
    </row>
    <row r="18" spans="2:22" x14ac:dyDescent="0.2">
      <c r="B18" s="3">
        <v>14</v>
      </c>
      <c r="C18" s="20" t="str">
        <f>RCQScore!E80</f>
        <v>PC</v>
      </c>
      <c r="D18" s="21">
        <f>RCQScore!H80</f>
        <v>3</v>
      </c>
      <c r="E18" s="21">
        <f>RCQScore!L80</f>
        <v>2</v>
      </c>
      <c r="F18" s="21">
        <f>RCQScore!P80</f>
        <v>5</v>
      </c>
      <c r="G18" s="21">
        <f>RCQScore!T80</f>
        <v>1</v>
      </c>
      <c r="H18" s="21">
        <f>RCQScore!X80</f>
        <v>4</v>
      </c>
      <c r="I18" s="21">
        <f>RCQScore!AB80</f>
        <v>1</v>
      </c>
      <c r="J18" s="21">
        <f>RCQScore!AF80</f>
        <v>5</v>
      </c>
      <c r="K18" s="21">
        <f>RCQScore!AJ80</f>
        <v>5</v>
      </c>
      <c r="L18" s="21">
        <f>RCQScore!AN80</f>
        <v>3</v>
      </c>
      <c r="M18" s="21">
        <f>RCQScore!AR80</f>
        <v>5</v>
      </c>
      <c r="N18" s="21">
        <f>RCQScore!AV80</f>
        <v>2</v>
      </c>
    </row>
    <row r="19" spans="2:22" x14ac:dyDescent="0.2">
      <c r="B19" s="3">
        <v>15</v>
      </c>
      <c r="C19" s="20" t="str">
        <f>RCQScore!E81</f>
        <v>PC</v>
      </c>
      <c r="D19" s="21">
        <f>RCQScore!H81</f>
        <v>5</v>
      </c>
      <c r="E19" s="21">
        <f>RCQScore!L81</f>
        <v>1</v>
      </c>
      <c r="F19" s="21">
        <f>RCQScore!P81</f>
        <v>5</v>
      </c>
      <c r="G19" s="21">
        <f>RCQScore!T81</f>
        <v>2</v>
      </c>
      <c r="H19" s="21">
        <f>RCQScore!X81</f>
        <v>3</v>
      </c>
      <c r="I19" s="21">
        <f>RCQScore!AB81</f>
        <v>2</v>
      </c>
      <c r="J19" s="21">
        <f>RCQScore!AF81</f>
        <v>3</v>
      </c>
      <c r="K19" s="21">
        <f>RCQScore!AJ81</f>
        <v>5</v>
      </c>
      <c r="L19" s="21">
        <f>RCQScore!AN81</f>
        <v>5</v>
      </c>
      <c r="M19" s="21">
        <f>RCQScore!AR81</f>
        <v>5</v>
      </c>
      <c r="N19" s="21">
        <f>RCQScore!AV81</f>
        <v>5</v>
      </c>
    </row>
    <row r="20" spans="2:22" x14ac:dyDescent="0.2">
      <c r="B20" s="3">
        <v>16</v>
      </c>
      <c r="C20" s="20" t="str">
        <f>RCQScore!E82</f>
        <v>PC</v>
      </c>
      <c r="D20" s="21">
        <f>RCQScore!H82</f>
        <v>5</v>
      </c>
      <c r="E20" s="21">
        <f>RCQScore!L82</f>
        <v>1</v>
      </c>
      <c r="F20" s="21">
        <f>RCQScore!P82</f>
        <v>5</v>
      </c>
      <c r="G20" s="21">
        <f>RCQScore!T82</f>
        <v>2</v>
      </c>
      <c r="H20" s="21">
        <f>RCQScore!X82</f>
        <v>3</v>
      </c>
      <c r="I20" s="21">
        <f>RCQScore!AB82</f>
        <v>5</v>
      </c>
      <c r="J20" s="21">
        <f>RCQScore!AF82</f>
        <v>1</v>
      </c>
      <c r="K20" s="21">
        <f>RCQScore!AJ82</f>
        <v>5</v>
      </c>
      <c r="L20" s="21">
        <f>RCQScore!AN82</f>
        <v>5</v>
      </c>
      <c r="M20" s="21">
        <f>RCQScore!AR82</f>
        <v>4</v>
      </c>
      <c r="N20" s="21">
        <f>RCQScore!AV82</f>
        <v>5</v>
      </c>
    </row>
    <row r="21" spans="2:22" x14ac:dyDescent="0.2">
      <c r="B21" s="3"/>
    </row>
    <row r="23" spans="2:22" x14ac:dyDescent="0.2">
      <c r="B23" s="16" t="s">
        <v>676</v>
      </c>
    </row>
    <row r="24" spans="2:22" x14ac:dyDescent="0.2">
      <c r="B24" s="3"/>
      <c r="C24" s="4" t="s">
        <v>670</v>
      </c>
      <c r="D24" s="23" t="s">
        <v>655</v>
      </c>
      <c r="E24" s="23" t="s">
        <v>658</v>
      </c>
      <c r="F24" s="23" t="s">
        <v>659</v>
      </c>
      <c r="G24" s="23" t="s">
        <v>660</v>
      </c>
      <c r="H24" s="23" t="s">
        <v>577</v>
      </c>
      <c r="I24" s="23" t="s">
        <v>578</v>
      </c>
      <c r="J24" s="23" t="s">
        <v>579</v>
      </c>
      <c r="K24" s="23" t="s">
        <v>580</v>
      </c>
      <c r="L24" s="23" t="s">
        <v>581</v>
      </c>
      <c r="M24" s="23" t="s">
        <v>582</v>
      </c>
      <c r="N24" s="23" t="s">
        <v>583</v>
      </c>
    </row>
    <row r="25" spans="2:22" x14ac:dyDescent="0.2">
      <c r="B25" s="23"/>
      <c r="C25" s="4" t="s">
        <v>671</v>
      </c>
      <c r="D25" s="23">
        <f>AVERAGE(D5:D7)</f>
        <v>4.333333333333333</v>
      </c>
      <c r="E25" s="23">
        <f t="shared" ref="E25:N25" si="0">AVERAGE(E5:E7)</f>
        <v>4</v>
      </c>
      <c r="F25" s="23">
        <f t="shared" si="0"/>
        <v>2</v>
      </c>
      <c r="G25" s="23">
        <f t="shared" si="0"/>
        <v>2.3333333333333335</v>
      </c>
      <c r="H25" s="23">
        <f t="shared" si="0"/>
        <v>4.333333333333333</v>
      </c>
      <c r="I25" s="23">
        <f t="shared" si="0"/>
        <v>4</v>
      </c>
      <c r="J25" s="23">
        <f t="shared" si="0"/>
        <v>4.666666666666667</v>
      </c>
      <c r="K25" s="23">
        <f t="shared" si="0"/>
        <v>5</v>
      </c>
      <c r="L25" s="23">
        <f t="shared" si="0"/>
        <v>2.3333333333333335</v>
      </c>
      <c r="M25" s="23">
        <f t="shared" si="0"/>
        <v>3.6666666666666665</v>
      </c>
      <c r="N25" s="23">
        <f t="shared" si="0"/>
        <v>1.6666666666666667</v>
      </c>
      <c r="Q25" s="23"/>
      <c r="R25" s="23"/>
      <c r="S25" s="23"/>
      <c r="T25" s="23"/>
      <c r="U25" s="23"/>
      <c r="V25" s="23"/>
    </row>
    <row r="26" spans="2:22" x14ac:dyDescent="0.2">
      <c r="B26" s="23"/>
      <c r="C26" s="4" t="s">
        <v>672</v>
      </c>
      <c r="D26" s="23">
        <f>AVERAGE(D8:D10)</f>
        <v>5</v>
      </c>
      <c r="E26" s="23">
        <f t="shared" ref="E26:N26" si="1">AVERAGE(E8:E10)</f>
        <v>5</v>
      </c>
      <c r="F26" s="23">
        <f t="shared" si="1"/>
        <v>5</v>
      </c>
      <c r="G26" s="23">
        <f t="shared" si="1"/>
        <v>5</v>
      </c>
      <c r="H26" s="23">
        <f t="shared" si="1"/>
        <v>1.6666666666666667</v>
      </c>
      <c r="I26" s="23">
        <f t="shared" si="1"/>
        <v>3</v>
      </c>
      <c r="J26" s="23">
        <f t="shared" si="1"/>
        <v>2</v>
      </c>
      <c r="K26" s="23">
        <f t="shared" si="1"/>
        <v>5</v>
      </c>
      <c r="L26" s="23">
        <f t="shared" si="1"/>
        <v>1</v>
      </c>
      <c r="M26" s="23">
        <f t="shared" si="1"/>
        <v>3.6666666666666665</v>
      </c>
      <c r="N26" s="23">
        <f t="shared" si="1"/>
        <v>1.3333333333333333</v>
      </c>
      <c r="Q26" s="23"/>
      <c r="R26" s="23"/>
      <c r="S26" s="23"/>
      <c r="T26" s="23"/>
      <c r="U26" s="23"/>
      <c r="V26" s="23"/>
    </row>
    <row r="27" spans="2:22" x14ac:dyDescent="0.2">
      <c r="B27" s="23"/>
      <c r="C27" s="4" t="s">
        <v>673</v>
      </c>
      <c r="D27" s="23">
        <f>AVERAGE(D11:D12)</f>
        <v>4.5</v>
      </c>
      <c r="E27" s="23">
        <f t="shared" ref="E27:N27" si="2">AVERAGE(E11:E12)</f>
        <v>5</v>
      </c>
      <c r="F27" s="23">
        <f t="shared" si="2"/>
        <v>3.5</v>
      </c>
      <c r="G27" s="23">
        <f t="shared" si="2"/>
        <v>5</v>
      </c>
      <c r="H27" s="23">
        <f t="shared" si="2"/>
        <v>3.5</v>
      </c>
      <c r="I27" s="23">
        <f t="shared" si="2"/>
        <v>3</v>
      </c>
      <c r="J27" s="23">
        <f t="shared" si="2"/>
        <v>3</v>
      </c>
      <c r="K27" s="23">
        <f t="shared" si="2"/>
        <v>5</v>
      </c>
      <c r="L27" s="23">
        <f t="shared" si="2"/>
        <v>3</v>
      </c>
      <c r="M27" s="23">
        <f t="shared" si="2"/>
        <v>5</v>
      </c>
      <c r="N27" s="23">
        <f t="shared" si="2"/>
        <v>2</v>
      </c>
      <c r="Q27" s="23"/>
      <c r="R27" s="23"/>
      <c r="S27" s="23"/>
      <c r="T27" s="23"/>
      <c r="U27" s="23"/>
      <c r="V27" s="23"/>
    </row>
    <row r="28" spans="2:22" x14ac:dyDescent="0.2">
      <c r="Q28" s="23"/>
      <c r="R28" s="23"/>
      <c r="S28" s="23"/>
      <c r="T28" s="23"/>
      <c r="U28" s="23"/>
      <c r="V28" s="23"/>
    </row>
    <row r="29" spans="2:22" x14ac:dyDescent="0.2">
      <c r="B29" s="23"/>
      <c r="Q29" s="23"/>
      <c r="R29" s="23"/>
      <c r="S29" s="23"/>
      <c r="T29" s="23"/>
      <c r="U29" s="23"/>
      <c r="V29" s="23"/>
    </row>
    <row r="30" spans="2:22" x14ac:dyDescent="0.2">
      <c r="B30" s="23"/>
      <c r="Q30" s="23"/>
      <c r="R30" s="23"/>
      <c r="S30" s="23"/>
      <c r="T30" s="23"/>
      <c r="U30" s="23"/>
      <c r="V30" s="23"/>
    </row>
    <row r="31" spans="2:22" x14ac:dyDescent="0.2">
      <c r="B31" s="23"/>
      <c r="Q31" s="23"/>
      <c r="R31" s="23"/>
      <c r="S31" s="23"/>
      <c r="T31" s="23"/>
      <c r="U31" s="23"/>
      <c r="V31" s="23"/>
    </row>
    <row r="32" spans="2:22" x14ac:dyDescent="0.2">
      <c r="B32" s="23"/>
      <c r="Q32" s="23"/>
      <c r="R32" s="23"/>
      <c r="S32" s="23"/>
      <c r="T32" s="23"/>
      <c r="U32" s="23"/>
      <c r="V32" s="23"/>
    </row>
    <row r="33" spans="2:22" x14ac:dyDescent="0.2">
      <c r="B33" s="23"/>
      <c r="Q33" s="23"/>
      <c r="R33" s="23"/>
      <c r="S33" s="23"/>
      <c r="T33" s="23"/>
      <c r="U33" s="23"/>
      <c r="V33" s="23"/>
    </row>
    <row r="34" spans="2:22" x14ac:dyDescent="0.2">
      <c r="B34" s="23"/>
      <c r="Q34" s="23"/>
      <c r="R34" s="23"/>
      <c r="S34" s="23"/>
      <c r="T34" s="23"/>
      <c r="U34" s="23"/>
      <c r="V34" s="23"/>
    </row>
    <row r="35" spans="2:22" x14ac:dyDescent="0.2">
      <c r="B35" s="23"/>
      <c r="Q35" s="23"/>
      <c r="R35" s="23"/>
      <c r="S35" s="23"/>
      <c r="T35" s="23"/>
      <c r="U35" s="23"/>
      <c r="V35" s="23"/>
    </row>
    <row r="36" spans="2:22" x14ac:dyDescent="0.2">
      <c r="B36" s="23"/>
      <c r="Q36" s="23"/>
      <c r="R36" s="23"/>
      <c r="S36" s="23"/>
      <c r="T36" s="23"/>
      <c r="U36" s="23"/>
      <c r="V36" s="23"/>
    </row>
    <row r="37" spans="2:22" x14ac:dyDescent="0.2">
      <c r="B37" s="16" t="s">
        <v>677</v>
      </c>
      <c r="Q37" s="23"/>
      <c r="R37" s="23"/>
      <c r="S37" s="23"/>
      <c r="T37" s="23"/>
      <c r="U37" s="23"/>
      <c r="V37" s="23"/>
    </row>
    <row r="38" spans="2:22" x14ac:dyDescent="0.2">
      <c r="Q38" s="23"/>
      <c r="R38" s="23"/>
      <c r="S38" s="23"/>
      <c r="T38" s="23"/>
      <c r="U38" s="23"/>
      <c r="V38" s="23"/>
    </row>
    <row r="39" spans="2:22" x14ac:dyDescent="0.2">
      <c r="C39" s="4" t="s">
        <v>670</v>
      </c>
      <c r="D39" s="23" t="s">
        <v>655</v>
      </c>
      <c r="E39" s="23" t="s">
        <v>658</v>
      </c>
      <c r="F39" s="23" t="s">
        <v>659</v>
      </c>
      <c r="G39" s="23" t="s">
        <v>660</v>
      </c>
      <c r="H39" s="23" t="s">
        <v>577</v>
      </c>
      <c r="I39" s="23" t="s">
        <v>578</v>
      </c>
      <c r="J39" s="23" t="s">
        <v>579</v>
      </c>
      <c r="K39" s="23" t="s">
        <v>580</v>
      </c>
      <c r="L39" s="23" t="s">
        <v>581</v>
      </c>
      <c r="M39" s="23" t="s">
        <v>582</v>
      </c>
      <c r="N39" s="23" t="s">
        <v>583</v>
      </c>
      <c r="Q39" s="23"/>
      <c r="R39" s="23"/>
      <c r="S39" s="23"/>
      <c r="T39" s="23"/>
      <c r="U39" s="23"/>
      <c r="V39" s="23"/>
    </row>
    <row r="40" spans="2:22" x14ac:dyDescent="0.2">
      <c r="B40" s="23"/>
      <c r="C40" s="4" t="s">
        <v>343</v>
      </c>
      <c r="D40" s="23">
        <f>AVERAGE(D13:D15)</f>
        <v>2.3333333333333335</v>
      </c>
      <c r="E40" s="23">
        <f t="shared" ref="E40:N40" si="3">AVERAGE(E13:E15)</f>
        <v>3.6666666666666665</v>
      </c>
      <c r="F40" s="23">
        <f t="shared" si="3"/>
        <v>5</v>
      </c>
      <c r="G40" s="23">
        <f t="shared" si="3"/>
        <v>3.6666666666666665</v>
      </c>
      <c r="H40" s="23">
        <f t="shared" si="3"/>
        <v>5</v>
      </c>
      <c r="I40" s="23">
        <f t="shared" si="3"/>
        <v>4.333333333333333</v>
      </c>
      <c r="J40" s="23">
        <f t="shared" si="3"/>
        <v>2.3333333333333335</v>
      </c>
      <c r="K40" s="23">
        <f t="shared" si="3"/>
        <v>5</v>
      </c>
      <c r="L40" s="23">
        <f t="shared" si="3"/>
        <v>3</v>
      </c>
      <c r="M40" s="23">
        <f t="shared" si="3"/>
        <v>2</v>
      </c>
      <c r="N40" s="23">
        <f t="shared" si="3"/>
        <v>4.333333333333333</v>
      </c>
      <c r="Q40" s="23"/>
      <c r="R40" s="23"/>
      <c r="S40" s="23"/>
      <c r="T40" s="23"/>
      <c r="U40" s="23"/>
      <c r="V40" s="23"/>
    </row>
    <row r="41" spans="2:22" x14ac:dyDescent="0.2">
      <c r="B41" s="23"/>
      <c r="C41" s="4" t="s">
        <v>278</v>
      </c>
      <c r="D41" s="23">
        <f>AVERAGE(D16:D17)</f>
        <v>3</v>
      </c>
      <c r="E41" s="23">
        <f t="shared" ref="E41:N41" si="4">AVERAGE(E16:E17)</f>
        <v>3.5</v>
      </c>
      <c r="F41" s="23">
        <f t="shared" si="4"/>
        <v>3</v>
      </c>
      <c r="G41" s="23">
        <f t="shared" si="4"/>
        <v>5</v>
      </c>
      <c r="H41" s="23">
        <f t="shared" si="4"/>
        <v>2</v>
      </c>
      <c r="I41" s="23">
        <f t="shared" si="4"/>
        <v>4.5</v>
      </c>
      <c r="J41" s="23">
        <f t="shared" si="4"/>
        <v>1</v>
      </c>
      <c r="K41" s="23">
        <f t="shared" si="4"/>
        <v>3</v>
      </c>
      <c r="L41" s="23">
        <f t="shared" si="4"/>
        <v>5</v>
      </c>
      <c r="M41" s="23">
        <f t="shared" si="4"/>
        <v>5</v>
      </c>
      <c r="N41" s="23">
        <f t="shared" si="4"/>
        <v>5</v>
      </c>
      <c r="Q41" s="23"/>
      <c r="R41" s="23"/>
      <c r="S41" s="23"/>
      <c r="T41" s="23"/>
      <c r="U41" s="23"/>
      <c r="V41" s="23"/>
    </row>
    <row r="42" spans="2:22" x14ac:dyDescent="0.2">
      <c r="B42" s="23"/>
      <c r="C42" s="4" t="s">
        <v>385</v>
      </c>
      <c r="D42" s="23">
        <f>AVERAGE(D18:D20)</f>
        <v>4.333333333333333</v>
      </c>
      <c r="E42" s="23">
        <f t="shared" ref="E42:N42" si="5">AVERAGE(E18:E20)</f>
        <v>1.3333333333333333</v>
      </c>
      <c r="F42" s="23">
        <f t="shared" si="5"/>
        <v>5</v>
      </c>
      <c r="G42" s="23">
        <f t="shared" si="5"/>
        <v>1.6666666666666667</v>
      </c>
      <c r="H42" s="23">
        <f t="shared" si="5"/>
        <v>3.3333333333333335</v>
      </c>
      <c r="I42" s="23">
        <f t="shared" si="5"/>
        <v>2.6666666666666665</v>
      </c>
      <c r="J42" s="23">
        <f t="shared" si="5"/>
        <v>3</v>
      </c>
      <c r="K42" s="23">
        <f t="shared" si="5"/>
        <v>5</v>
      </c>
      <c r="L42" s="23">
        <f t="shared" si="5"/>
        <v>4.333333333333333</v>
      </c>
      <c r="M42" s="23">
        <f t="shared" si="5"/>
        <v>4.666666666666667</v>
      </c>
      <c r="N42" s="23">
        <f t="shared" si="5"/>
        <v>4</v>
      </c>
      <c r="Q42" s="23"/>
      <c r="R42" s="23"/>
      <c r="S42" s="23"/>
      <c r="T42" s="23"/>
      <c r="U42" s="23"/>
      <c r="V42" s="23"/>
    </row>
    <row r="43" spans="2:22" x14ac:dyDescent="0.2">
      <c r="B43" s="23"/>
      <c r="Q43" s="23"/>
      <c r="R43" s="23"/>
      <c r="S43" s="23"/>
      <c r="T43" s="23"/>
      <c r="U43" s="23"/>
      <c r="V43" s="23"/>
    </row>
    <row r="44" spans="2:22" x14ac:dyDescent="0.2">
      <c r="B44" s="23"/>
      <c r="D44" s="23"/>
      <c r="E44" s="23"/>
      <c r="F44" s="23"/>
      <c r="G44" s="23"/>
      <c r="H44" s="23"/>
      <c r="I44" s="23"/>
      <c r="J44" s="23"/>
      <c r="K44" s="23"/>
      <c r="L44" s="23"/>
      <c r="M44" s="23"/>
      <c r="N44" s="23"/>
      <c r="Q44" s="23"/>
      <c r="R44" s="23"/>
      <c r="S44" s="23"/>
      <c r="T44" s="23"/>
      <c r="U44" s="23"/>
      <c r="V44" s="23"/>
    </row>
    <row r="45" spans="2:22" x14ac:dyDescent="0.2">
      <c r="B45" s="23"/>
      <c r="D45" s="23"/>
      <c r="E45" s="23"/>
      <c r="F45" s="23"/>
      <c r="G45" s="23"/>
      <c r="H45" s="23"/>
      <c r="I45" s="23"/>
      <c r="J45" s="23"/>
      <c r="K45" s="23"/>
      <c r="L45" s="23"/>
      <c r="M45" s="23"/>
      <c r="N45" s="23"/>
      <c r="Q45" s="23"/>
      <c r="R45" s="23"/>
      <c r="S45" s="23"/>
      <c r="T45" s="23"/>
      <c r="U45" s="23"/>
      <c r="V45" s="23"/>
    </row>
    <row r="46" spans="2:22" x14ac:dyDescent="0.2">
      <c r="B46" s="23"/>
      <c r="D46" s="23"/>
      <c r="E46" s="23"/>
      <c r="F46" s="23"/>
      <c r="G46" s="23"/>
      <c r="H46" s="23"/>
      <c r="I46" s="23"/>
      <c r="J46" s="23"/>
      <c r="K46" s="23"/>
      <c r="L46" s="23"/>
      <c r="M46" s="23"/>
      <c r="N46" s="23"/>
      <c r="Q46" s="23"/>
      <c r="R46" s="23"/>
      <c r="S46" s="23"/>
      <c r="T46" s="23"/>
      <c r="U46" s="23"/>
      <c r="V46" s="23"/>
    </row>
    <row r="47" spans="2:22" x14ac:dyDescent="0.2">
      <c r="B47" s="23"/>
      <c r="D47" s="23"/>
      <c r="E47" s="23"/>
      <c r="F47" s="23"/>
      <c r="G47" s="23"/>
      <c r="H47" s="23"/>
      <c r="I47" s="23"/>
      <c r="J47" s="23"/>
      <c r="K47" s="23"/>
      <c r="L47" s="23"/>
      <c r="M47" s="23"/>
      <c r="N47" s="23"/>
      <c r="Q47" s="23"/>
      <c r="R47" s="23"/>
      <c r="S47" s="23"/>
      <c r="T47" s="23"/>
      <c r="U47" s="23"/>
      <c r="V47" s="23"/>
    </row>
    <row r="48" spans="2:22" x14ac:dyDescent="0.2">
      <c r="B48" s="16" t="s">
        <v>678</v>
      </c>
      <c r="D48" s="23"/>
      <c r="E48" s="23"/>
      <c r="F48" s="23"/>
      <c r="G48" s="23"/>
      <c r="H48" s="23"/>
      <c r="I48" s="23"/>
      <c r="J48" s="23"/>
      <c r="K48" s="23"/>
      <c r="L48" s="23"/>
      <c r="M48" s="23"/>
      <c r="N48" s="23"/>
      <c r="Q48" s="23"/>
      <c r="R48" s="23"/>
      <c r="S48" s="23"/>
      <c r="T48" s="23"/>
      <c r="U48" s="23"/>
      <c r="V48" s="23"/>
    </row>
    <row r="49" spans="2:22" x14ac:dyDescent="0.2">
      <c r="B49" s="23"/>
      <c r="C49" s="4" t="s">
        <v>670</v>
      </c>
      <c r="D49" s="23" t="s">
        <v>655</v>
      </c>
      <c r="E49" s="23" t="s">
        <v>658</v>
      </c>
      <c r="F49" s="23" t="s">
        <v>659</v>
      </c>
      <c r="G49" s="23" t="s">
        <v>660</v>
      </c>
      <c r="H49" s="23" t="s">
        <v>577</v>
      </c>
      <c r="I49" s="23" t="s">
        <v>578</v>
      </c>
      <c r="J49" s="23" t="s">
        <v>579</v>
      </c>
      <c r="K49" s="23" t="s">
        <v>580</v>
      </c>
      <c r="L49" s="23" t="s">
        <v>581</v>
      </c>
      <c r="M49" s="23" t="s">
        <v>582</v>
      </c>
      <c r="N49" s="23" t="s">
        <v>583</v>
      </c>
      <c r="Q49" s="23"/>
      <c r="R49" s="23"/>
      <c r="S49" s="23"/>
      <c r="T49" s="23"/>
      <c r="U49" s="23"/>
      <c r="V49" s="23"/>
    </row>
    <row r="50" spans="2:22" x14ac:dyDescent="0.2">
      <c r="B50" s="23"/>
      <c r="C50" s="4" t="s">
        <v>671</v>
      </c>
      <c r="D50" s="23">
        <f>AVERAGE(D5:D7,D13:D15)</f>
        <v>3.3333333333333335</v>
      </c>
      <c r="E50" s="23">
        <f t="shared" ref="E50:N50" si="6">AVERAGE(E5:E7,E13:E15)</f>
        <v>3.8333333333333335</v>
      </c>
      <c r="F50" s="23">
        <f t="shared" si="6"/>
        <v>3.5</v>
      </c>
      <c r="G50" s="23">
        <f t="shared" si="6"/>
        <v>3</v>
      </c>
      <c r="H50" s="23">
        <f t="shared" si="6"/>
        <v>4.666666666666667</v>
      </c>
      <c r="I50" s="23">
        <f t="shared" si="6"/>
        <v>4.166666666666667</v>
      </c>
      <c r="J50" s="23">
        <f t="shared" si="6"/>
        <v>3.5</v>
      </c>
      <c r="K50" s="23">
        <f t="shared" si="6"/>
        <v>5</v>
      </c>
      <c r="L50" s="23">
        <f t="shared" si="6"/>
        <v>2.6666666666666665</v>
      </c>
      <c r="M50" s="23">
        <f t="shared" si="6"/>
        <v>2.8333333333333335</v>
      </c>
      <c r="N50" s="23">
        <f t="shared" si="6"/>
        <v>3</v>
      </c>
      <c r="Q50" s="23"/>
      <c r="R50" s="23"/>
      <c r="S50" s="23"/>
      <c r="T50" s="23"/>
      <c r="U50" s="23"/>
      <c r="V50" s="23"/>
    </row>
    <row r="51" spans="2:22" x14ac:dyDescent="0.2">
      <c r="B51" s="23"/>
      <c r="C51" s="4" t="s">
        <v>672</v>
      </c>
      <c r="D51" s="23">
        <f>AVERAGE(D8:D10,D16:D17)</f>
        <v>4.2</v>
      </c>
      <c r="E51" s="23">
        <f t="shared" ref="E51:N51" si="7">AVERAGE(E8:E10,E16:E17)</f>
        <v>4.4000000000000004</v>
      </c>
      <c r="F51" s="23">
        <f t="shared" si="7"/>
        <v>4.2</v>
      </c>
      <c r="G51" s="23">
        <f t="shared" si="7"/>
        <v>5</v>
      </c>
      <c r="H51" s="23">
        <f t="shared" si="7"/>
        <v>1.8</v>
      </c>
      <c r="I51" s="23">
        <f t="shared" si="7"/>
        <v>3.6</v>
      </c>
      <c r="J51" s="23">
        <f t="shared" si="7"/>
        <v>1.6</v>
      </c>
      <c r="K51" s="23">
        <f t="shared" si="7"/>
        <v>4.2</v>
      </c>
      <c r="L51" s="23">
        <f t="shared" si="7"/>
        <v>2.6</v>
      </c>
      <c r="M51" s="23">
        <f t="shared" si="7"/>
        <v>4.2</v>
      </c>
      <c r="N51" s="23">
        <f t="shared" si="7"/>
        <v>2.8</v>
      </c>
      <c r="Q51" s="23"/>
      <c r="R51" s="23"/>
      <c r="S51" s="23"/>
      <c r="T51" s="23"/>
      <c r="U51" s="23"/>
      <c r="V51" s="23"/>
    </row>
    <row r="52" spans="2:22" x14ac:dyDescent="0.2">
      <c r="B52" s="23"/>
      <c r="C52" s="4" t="s">
        <v>673</v>
      </c>
      <c r="D52" s="23">
        <f>AVERAGE(D11:D12,D18:D20)</f>
        <v>4.4000000000000004</v>
      </c>
      <c r="E52" s="23">
        <f t="shared" ref="E52:N52" si="8">AVERAGE(E11:E12,E18:E20)</f>
        <v>2.8</v>
      </c>
      <c r="F52" s="23">
        <f t="shared" si="8"/>
        <v>4.4000000000000004</v>
      </c>
      <c r="G52" s="23">
        <f t="shared" si="8"/>
        <v>3</v>
      </c>
      <c r="H52" s="23">
        <f t="shared" si="8"/>
        <v>3.4</v>
      </c>
      <c r="I52" s="23">
        <f t="shared" si="8"/>
        <v>2.8</v>
      </c>
      <c r="J52" s="23">
        <f t="shared" si="8"/>
        <v>3</v>
      </c>
      <c r="K52" s="23">
        <f t="shared" si="8"/>
        <v>5</v>
      </c>
      <c r="L52" s="23">
        <f t="shared" si="8"/>
        <v>3.8</v>
      </c>
      <c r="M52" s="23">
        <f t="shared" si="8"/>
        <v>4.8</v>
      </c>
      <c r="N52" s="23">
        <f t="shared" si="8"/>
        <v>3.2</v>
      </c>
      <c r="Q52" s="23"/>
      <c r="R52" s="23"/>
      <c r="S52" s="23"/>
      <c r="T52" s="23"/>
      <c r="U52" s="23"/>
      <c r="V52" s="23"/>
    </row>
    <row r="53" spans="2:22" x14ac:dyDescent="0.2">
      <c r="B53" s="23"/>
      <c r="D53" s="23"/>
      <c r="E53" s="23"/>
      <c r="F53" s="23"/>
      <c r="G53" s="23"/>
      <c r="H53" s="23"/>
      <c r="I53" s="23"/>
      <c r="J53" s="23"/>
      <c r="K53" s="23"/>
      <c r="L53" s="23"/>
      <c r="M53" s="23"/>
      <c r="N53" s="23"/>
      <c r="Q53" s="23"/>
      <c r="R53" s="23"/>
      <c r="S53" s="23"/>
      <c r="T53" s="23"/>
      <c r="U53" s="23"/>
      <c r="V53" s="23"/>
    </row>
    <row r="54" spans="2:22" x14ac:dyDescent="0.2">
      <c r="B54" s="23"/>
    </row>
    <row r="55" spans="2:22" x14ac:dyDescent="0.2">
      <c r="B55" s="23"/>
      <c r="Q55" s="23"/>
      <c r="R55" s="23"/>
      <c r="S55" s="23"/>
      <c r="T55" s="23"/>
      <c r="U55" s="23"/>
      <c r="V55" s="23"/>
    </row>
    <row r="56" spans="2:22" x14ac:dyDescent="0.2">
      <c r="B56" s="23"/>
      <c r="Q56" s="23"/>
      <c r="R56" s="23"/>
      <c r="S56" s="23"/>
      <c r="T56" s="23"/>
      <c r="U56" s="23"/>
      <c r="V56" s="23"/>
    </row>
    <row r="57" spans="2:22" x14ac:dyDescent="0.2">
      <c r="B57" s="23"/>
      <c r="Q57" s="23"/>
      <c r="R57" s="23"/>
      <c r="S57" s="23"/>
      <c r="T57" s="23"/>
      <c r="U57" s="23"/>
      <c r="V57" s="23"/>
    </row>
    <row r="58" spans="2:22" x14ac:dyDescent="0.2">
      <c r="B58" s="23"/>
      <c r="Q58" s="23"/>
      <c r="R58" s="23"/>
      <c r="S58" s="23"/>
      <c r="T58" s="23"/>
      <c r="U58" s="23"/>
      <c r="V58" s="23"/>
    </row>
    <row r="59" spans="2:22" x14ac:dyDescent="0.2">
      <c r="B59" s="23"/>
      <c r="Q59" s="23"/>
      <c r="R59" s="23"/>
      <c r="S59" s="23"/>
      <c r="T59" s="23"/>
      <c r="U59" s="23"/>
      <c r="V59" s="23"/>
    </row>
    <row r="60" spans="2:22" x14ac:dyDescent="0.2">
      <c r="B60" s="23"/>
      <c r="Q60" s="23"/>
      <c r="R60" s="23"/>
      <c r="S60" s="23"/>
      <c r="T60" s="23"/>
      <c r="U60" s="23"/>
      <c r="V60" s="23"/>
    </row>
    <row r="61" spans="2:22" x14ac:dyDescent="0.2">
      <c r="B61" s="23"/>
      <c r="Q61" s="23"/>
      <c r="R61" s="23"/>
      <c r="S61" s="23"/>
      <c r="T61" s="23"/>
      <c r="U61" s="23"/>
      <c r="V61" s="23"/>
    </row>
    <row r="62" spans="2:22" x14ac:dyDescent="0.2">
      <c r="B62" s="23"/>
      <c r="Q62" s="23"/>
      <c r="R62" s="23"/>
      <c r="S62" s="23"/>
      <c r="T62" s="23"/>
      <c r="U62" s="23"/>
      <c r="V62" s="23"/>
    </row>
    <row r="63" spans="2:22" x14ac:dyDescent="0.2">
      <c r="B63" s="23"/>
      <c r="Q63" s="23"/>
      <c r="R63" s="23"/>
      <c r="S63" s="23"/>
      <c r="T63" s="23"/>
      <c r="U63" s="23"/>
      <c r="V63" s="23"/>
    </row>
    <row r="64" spans="2:22" x14ac:dyDescent="0.2">
      <c r="B64" s="23"/>
      <c r="Q64" s="23"/>
      <c r="R64" s="23"/>
      <c r="S64" s="23"/>
      <c r="T64" s="23"/>
      <c r="U64" s="23"/>
      <c r="V64" s="23"/>
    </row>
    <row r="65" spans="2:22" x14ac:dyDescent="0.2">
      <c r="B65" s="23"/>
      <c r="Q65" s="23"/>
      <c r="R65" s="23"/>
      <c r="S65" s="23"/>
      <c r="T65" s="23"/>
      <c r="U65" s="23"/>
      <c r="V65" s="23"/>
    </row>
    <row r="66" spans="2:22" x14ac:dyDescent="0.2">
      <c r="B66" s="23"/>
      <c r="Q66" s="23"/>
      <c r="R66" s="23"/>
      <c r="S66" s="23"/>
      <c r="T66" s="23"/>
      <c r="U66" s="23"/>
      <c r="V66" s="23"/>
    </row>
    <row r="67" spans="2:22" x14ac:dyDescent="0.2">
      <c r="B67" s="23"/>
      <c r="Q67" s="23"/>
      <c r="R67" s="23"/>
      <c r="S67" s="23"/>
      <c r="T67" s="23"/>
      <c r="U67" s="23"/>
      <c r="V67" s="23"/>
    </row>
    <row r="68" spans="2:22" x14ac:dyDescent="0.2">
      <c r="B68" s="23"/>
      <c r="Q68" s="23"/>
      <c r="R68" s="23"/>
      <c r="S68" s="23"/>
      <c r="T68" s="23"/>
      <c r="U68" s="23"/>
      <c r="V68" s="23"/>
    </row>
    <row r="69" spans="2:22" x14ac:dyDescent="0.2">
      <c r="B69" s="23"/>
      <c r="Q69" s="23"/>
      <c r="R69" s="23"/>
      <c r="S69" s="23"/>
      <c r="T69" s="23"/>
      <c r="U69" s="23"/>
      <c r="V69" s="23"/>
    </row>
    <row r="70" spans="2:22" x14ac:dyDescent="0.2">
      <c r="B70" s="23"/>
      <c r="Q70" s="23"/>
      <c r="R70" s="23"/>
      <c r="S70" s="23"/>
      <c r="T70" s="23"/>
      <c r="U70" s="23"/>
      <c r="V70" s="23"/>
    </row>
    <row r="71" spans="2:22" x14ac:dyDescent="0.2">
      <c r="B71" s="23"/>
      <c r="Q71" s="23"/>
      <c r="R71" s="23"/>
      <c r="S71" s="23"/>
      <c r="T71" s="23"/>
      <c r="U71" s="23"/>
      <c r="V71" s="23"/>
    </row>
    <row r="72" spans="2:22" x14ac:dyDescent="0.2">
      <c r="B72" s="23"/>
      <c r="Q72" s="23"/>
      <c r="R72" s="23"/>
      <c r="S72" s="23"/>
      <c r="T72" s="23"/>
      <c r="U72" s="23"/>
      <c r="V72" s="23"/>
    </row>
    <row r="73" spans="2:22" x14ac:dyDescent="0.2">
      <c r="B73" s="23"/>
      <c r="Q73" s="23"/>
      <c r="R73" s="23"/>
      <c r="S73" s="23"/>
      <c r="T73" s="23"/>
      <c r="U73" s="23"/>
      <c r="V73" s="23"/>
    </row>
    <row r="74" spans="2:22" x14ac:dyDescent="0.2">
      <c r="B74" s="23"/>
      <c r="Q74" s="23"/>
      <c r="R74" s="23"/>
      <c r="S74" s="23"/>
      <c r="T74" s="23"/>
      <c r="U74" s="23"/>
      <c r="V74" s="23"/>
    </row>
    <row r="75" spans="2:22" x14ac:dyDescent="0.2">
      <c r="B75" s="23"/>
      <c r="Q75" s="23"/>
      <c r="R75" s="23"/>
      <c r="S75" s="23"/>
      <c r="T75" s="23"/>
      <c r="U75" s="23"/>
      <c r="V75" s="23"/>
    </row>
    <row r="76" spans="2:22" x14ac:dyDescent="0.2">
      <c r="B76" s="4" t="s">
        <v>655</v>
      </c>
      <c r="C76" s="16" t="s">
        <v>592</v>
      </c>
    </row>
    <row r="78" spans="2:22" x14ac:dyDescent="0.2">
      <c r="D78" s="109" t="s">
        <v>618</v>
      </c>
      <c r="E78" s="109"/>
      <c r="F78" s="109"/>
      <c r="G78" s="109"/>
      <c r="H78" s="109"/>
      <c r="I78" s="109" t="s">
        <v>662</v>
      </c>
      <c r="J78" s="109" t="s">
        <v>663</v>
      </c>
      <c r="K78" s="109" t="s">
        <v>661</v>
      </c>
    </row>
    <row r="79" spans="2:22" x14ac:dyDescent="0.2">
      <c r="C79" s="4" t="s">
        <v>656</v>
      </c>
      <c r="D79" s="3">
        <v>1</v>
      </c>
      <c r="E79" s="3">
        <v>2</v>
      </c>
      <c r="F79" s="3">
        <v>3</v>
      </c>
      <c r="G79" s="3">
        <v>4</v>
      </c>
      <c r="H79" s="3">
        <v>5</v>
      </c>
      <c r="I79" s="109"/>
      <c r="J79" s="109"/>
      <c r="K79" s="109"/>
    </row>
    <row r="80" spans="2:22" x14ac:dyDescent="0.2">
      <c r="C80" s="4" t="s">
        <v>307</v>
      </c>
      <c r="D80" s="22">
        <f>COUNTIF(D5:D7,$D$79)</f>
        <v>0</v>
      </c>
      <c r="E80" s="22">
        <f>COUNTIF($D$5:$D$7,E79)</f>
        <v>0</v>
      </c>
      <c r="F80" s="22">
        <f>COUNTIF($D$5:$D$7,F79)</f>
        <v>1</v>
      </c>
      <c r="G80" s="22">
        <f>COUNTIF($D$5:$D$7,G79)</f>
        <v>0</v>
      </c>
      <c r="H80" s="22">
        <f>COUNTIF($D$5:$D$7,H79)</f>
        <v>2</v>
      </c>
      <c r="I80" s="3">
        <v>3</v>
      </c>
      <c r="J80" s="3">
        <f t="shared" ref="J80:J85" si="9">K80-I80</f>
        <v>0</v>
      </c>
      <c r="K80" s="3">
        <f t="shared" ref="K80:K85" si="10">COUNTIF($C$5:$C$20,C80)</f>
        <v>3</v>
      </c>
    </row>
    <row r="81" spans="3:22" x14ac:dyDescent="0.2">
      <c r="C81" s="4" t="s">
        <v>366</v>
      </c>
      <c r="D81" s="22">
        <f>COUNTIF($D$8:$D$10, D79)</f>
        <v>0</v>
      </c>
      <c r="E81" s="22">
        <f>COUNTIF($D$8:$D$10, E79)</f>
        <v>0</v>
      </c>
      <c r="F81" s="22">
        <f>COUNTIF($D$8:$D$10, F79)</f>
        <v>0</v>
      </c>
      <c r="G81" s="22">
        <f>COUNTIF($D$8:$D$10, G79)</f>
        <v>0</v>
      </c>
      <c r="H81" s="22">
        <f>COUNTIF($D$8:$D$10, H79)</f>
        <v>3</v>
      </c>
      <c r="I81" s="3">
        <f>SUM(D81:H81)</f>
        <v>3</v>
      </c>
      <c r="J81" s="3">
        <f t="shared" si="9"/>
        <v>0</v>
      </c>
      <c r="K81" s="3">
        <f t="shared" si="10"/>
        <v>3</v>
      </c>
    </row>
    <row r="82" spans="3:22" x14ac:dyDescent="0.2">
      <c r="C82" s="4" t="s">
        <v>327</v>
      </c>
      <c r="D82" s="22">
        <f>COUNTIF($D$11:$D$12,D79)</f>
        <v>0</v>
      </c>
      <c r="E82" s="22">
        <f>COUNTIF($D$11:$D$12,E79)</f>
        <v>0</v>
      </c>
      <c r="F82" s="22">
        <f>COUNTIF($D$11:$D$12,F79)</f>
        <v>0</v>
      </c>
      <c r="G82" s="22">
        <f>COUNTIF($D$11:$D$12,G79)</f>
        <v>1</v>
      </c>
      <c r="H82" s="22">
        <f>COUNTIF($D$11:$D$12,H79)</f>
        <v>1</v>
      </c>
      <c r="I82" s="3">
        <f>SUM(D82:H82)</f>
        <v>2</v>
      </c>
      <c r="J82" s="3">
        <f t="shared" si="9"/>
        <v>0</v>
      </c>
      <c r="K82" s="3">
        <f t="shared" si="10"/>
        <v>2</v>
      </c>
    </row>
    <row r="83" spans="3:22" x14ac:dyDescent="0.2">
      <c r="C83" s="4" t="s">
        <v>343</v>
      </c>
      <c r="D83" s="22">
        <f>COUNTIF($D$13:$D$15,D79)</f>
        <v>2</v>
      </c>
      <c r="E83" s="22">
        <f>COUNTIF($D$13:$D$15,E79)</f>
        <v>0</v>
      </c>
      <c r="F83" s="22">
        <f>COUNTIF($D$13:$D$15,F79)</f>
        <v>0</v>
      </c>
      <c r="G83" s="22">
        <f>COUNTIF($D$13:$D$15,G79)</f>
        <v>0</v>
      </c>
      <c r="H83" s="22">
        <f>COUNTIF($D$13:$D$15,H79)</f>
        <v>1</v>
      </c>
      <c r="I83" s="3">
        <f>SUM(D83:H83)</f>
        <v>3</v>
      </c>
      <c r="J83" s="3">
        <f t="shared" si="9"/>
        <v>0</v>
      </c>
      <c r="K83" s="3">
        <f t="shared" si="10"/>
        <v>3</v>
      </c>
    </row>
    <row r="84" spans="3:22" x14ac:dyDescent="0.2">
      <c r="C84" s="4" t="s">
        <v>278</v>
      </c>
      <c r="D84" s="22">
        <f>COUNTIF($D$16:$D$17,D79)</f>
        <v>1</v>
      </c>
      <c r="E84" s="22">
        <f>COUNTIF($D$16:$D$17,E79)</f>
        <v>0</v>
      </c>
      <c r="F84" s="22">
        <f>COUNTIF($D$16:$D$17,F79)</f>
        <v>0</v>
      </c>
      <c r="G84" s="22">
        <f>COUNTIF($D$16:$D$17,G79)</f>
        <v>0</v>
      </c>
      <c r="H84" s="22">
        <f>COUNTIF($D$16:$D$17,H79)</f>
        <v>1</v>
      </c>
      <c r="I84" s="3">
        <f>SUM(D84:H84)</f>
        <v>2</v>
      </c>
      <c r="J84" s="3">
        <f t="shared" si="9"/>
        <v>0</v>
      </c>
      <c r="K84" s="3">
        <f t="shared" si="10"/>
        <v>2</v>
      </c>
    </row>
    <row r="85" spans="3:22" x14ac:dyDescent="0.2">
      <c r="C85" s="4" t="s">
        <v>385</v>
      </c>
      <c r="D85" s="22">
        <f>COUNTIF($D$18:$D$20,D79)</f>
        <v>0</v>
      </c>
      <c r="E85" s="22">
        <f>COUNTIF($D$18:$D$20,E79)</f>
        <v>0</v>
      </c>
      <c r="F85" s="22">
        <f>COUNTIF($D$18:$D$20,F79)</f>
        <v>1</v>
      </c>
      <c r="G85" s="22">
        <f>COUNTIF($D$18:$D$20,G79)</f>
        <v>0</v>
      </c>
      <c r="H85" s="22">
        <f>COUNTIF($D$18:$D$20,H79)</f>
        <v>2</v>
      </c>
      <c r="I85" s="3">
        <f>SUM(D85:H85)</f>
        <v>3</v>
      </c>
      <c r="J85" s="3">
        <f t="shared" si="9"/>
        <v>0</v>
      </c>
      <c r="K85" s="3">
        <f t="shared" si="10"/>
        <v>3</v>
      </c>
    </row>
    <row r="86" spans="3:22" x14ac:dyDescent="0.2">
      <c r="C86" s="4" t="s">
        <v>664</v>
      </c>
      <c r="D86" s="3">
        <f t="shared" ref="D86:I86" si="11">SUM(D80:D85)</f>
        <v>3</v>
      </c>
      <c r="E86" s="3">
        <f t="shared" si="11"/>
        <v>0</v>
      </c>
      <c r="F86" s="3">
        <f t="shared" si="11"/>
        <v>2</v>
      </c>
      <c r="G86" s="3">
        <f t="shared" si="11"/>
        <v>1</v>
      </c>
      <c r="H86" s="3">
        <f t="shared" si="11"/>
        <v>10</v>
      </c>
      <c r="I86" s="3">
        <f t="shared" si="11"/>
        <v>16</v>
      </c>
      <c r="J86" s="3"/>
      <c r="K86" s="3">
        <f>SUM(K80:K85)</f>
        <v>16</v>
      </c>
    </row>
    <row r="92" spans="3:22" x14ac:dyDescent="0.2">
      <c r="Q92" s="23"/>
      <c r="R92" s="23"/>
      <c r="S92" s="23"/>
      <c r="T92" s="23"/>
      <c r="U92" s="23"/>
      <c r="V92" s="23"/>
    </row>
    <row r="93" spans="3:22" x14ac:dyDescent="0.2">
      <c r="Q93" s="23"/>
      <c r="R93" s="23"/>
      <c r="S93" s="23"/>
      <c r="T93" s="23"/>
      <c r="U93" s="23"/>
      <c r="V93" s="23"/>
    </row>
    <row r="94" spans="3:22" x14ac:dyDescent="0.2">
      <c r="Q94" s="23"/>
      <c r="R94" s="23"/>
      <c r="S94" s="23"/>
      <c r="T94" s="23"/>
      <c r="U94" s="23"/>
      <c r="V94" s="23"/>
    </row>
    <row r="95" spans="3:22" x14ac:dyDescent="0.2">
      <c r="Q95" s="23"/>
      <c r="R95" s="23"/>
      <c r="S95" s="23"/>
      <c r="T95" s="23"/>
      <c r="U95" s="23"/>
      <c r="V95" s="23"/>
    </row>
    <row r="97" spans="3:18" x14ac:dyDescent="0.2">
      <c r="C97" s="4" t="s">
        <v>665</v>
      </c>
      <c r="D97" s="17"/>
      <c r="E97" s="17"/>
      <c r="F97" s="17"/>
      <c r="G97" s="17"/>
      <c r="H97" s="17"/>
      <c r="I97" s="17"/>
      <c r="L97" s="4" t="s">
        <v>669</v>
      </c>
      <c r="M97" s="17"/>
      <c r="N97" s="17"/>
      <c r="O97" s="17"/>
      <c r="P97" s="17"/>
    </row>
    <row r="98" spans="3:18" x14ac:dyDescent="0.2">
      <c r="D98" s="17" t="s">
        <v>618</v>
      </c>
      <c r="E98" s="17"/>
      <c r="F98" s="17"/>
      <c r="G98" s="17"/>
      <c r="H98" s="17"/>
      <c r="I98" s="17"/>
      <c r="Q98" s="4"/>
      <c r="R98" s="4"/>
    </row>
    <row r="99" spans="3:18" x14ac:dyDescent="0.2">
      <c r="C99" s="24" t="s">
        <v>657</v>
      </c>
      <c r="D99" s="25">
        <v>1</v>
      </c>
      <c r="E99" s="25">
        <v>2</v>
      </c>
      <c r="F99" s="25">
        <v>3</v>
      </c>
      <c r="G99" s="25">
        <v>4</v>
      </c>
      <c r="H99" s="25">
        <v>5</v>
      </c>
      <c r="I99" s="25" t="s">
        <v>667</v>
      </c>
      <c r="K99" s="4" t="s">
        <v>668</v>
      </c>
      <c r="L99" s="4" t="s">
        <v>670</v>
      </c>
      <c r="M99" s="25">
        <v>1</v>
      </c>
      <c r="N99" s="25">
        <v>2</v>
      </c>
      <c r="O99" s="25">
        <v>3</v>
      </c>
      <c r="P99" s="25">
        <v>4</v>
      </c>
      <c r="Q99" s="25">
        <v>5</v>
      </c>
      <c r="R99" s="4"/>
    </row>
    <row r="100" spans="3:18" x14ac:dyDescent="0.2">
      <c r="C100" s="24" t="s">
        <v>307</v>
      </c>
      <c r="D100" s="17">
        <f>COUNTIF($D$5:$N$6,D99)</f>
        <v>5</v>
      </c>
      <c r="E100" s="17">
        <f>COUNTIF($D$5:$N$6,E99)</f>
        <v>3</v>
      </c>
      <c r="F100" s="17">
        <f>COUNTIF($D$5:$N$6,F99)</f>
        <v>3</v>
      </c>
      <c r="G100" s="17">
        <f>COUNTIF($D$5:$N$6,G99)</f>
        <v>1</v>
      </c>
      <c r="H100" s="17">
        <f>COUNTIF($D$5:$N$6,H99)</f>
        <v>10</v>
      </c>
      <c r="I100" s="17">
        <f t="shared" ref="I100:I105" si="12">SUM(D100:H100)</f>
        <v>22</v>
      </c>
      <c r="J100" s="110" t="s">
        <v>666</v>
      </c>
      <c r="L100" s="25" t="s">
        <v>671</v>
      </c>
      <c r="M100" s="17">
        <f t="shared" ref="M100:Q102" si="13">D100+D103</f>
        <v>9</v>
      </c>
      <c r="N100" s="17">
        <f t="shared" si="13"/>
        <v>4</v>
      </c>
      <c r="O100" s="17">
        <f t="shared" si="13"/>
        <v>7</v>
      </c>
      <c r="P100" s="17">
        <f t="shared" si="13"/>
        <v>1</v>
      </c>
      <c r="Q100" s="17">
        <f t="shared" si="13"/>
        <v>23</v>
      </c>
      <c r="R100" s="4"/>
    </row>
    <row r="101" spans="3:18" x14ac:dyDescent="0.2">
      <c r="C101" s="24" t="s">
        <v>366</v>
      </c>
      <c r="D101" s="17">
        <f>COUNTIF($D$8:$N$9, D99)</f>
        <v>5</v>
      </c>
      <c r="E101" s="17">
        <f>COUNTIF($D$8:$N$9, E99)</f>
        <v>4</v>
      </c>
      <c r="F101" s="17">
        <f>COUNTIF($D$8:$N$9, F99)</f>
        <v>2</v>
      </c>
      <c r="G101" s="17">
        <f>COUNTIF($D$8:$N$9, G99)</f>
        <v>0</v>
      </c>
      <c r="H101" s="17">
        <f>COUNTIF($D$8:$N$9, H99)</f>
        <v>11</v>
      </c>
      <c r="I101" s="17">
        <f t="shared" si="12"/>
        <v>22</v>
      </c>
      <c r="J101" s="110"/>
      <c r="L101" s="25" t="s">
        <v>672</v>
      </c>
      <c r="M101" s="17">
        <f t="shared" si="13"/>
        <v>9</v>
      </c>
      <c r="N101" s="17">
        <f t="shared" si="13"/>
        <v>8</v>
      </c>
      <c r="O101" s="17">
        <f t="shared" si="13"/>
        <v>2</v>
      </c>
      <c r="P101" s="17">
        <f t="shared" si="13"/>
        <v>2</v>
      </c>
      <c r="Q101" s="17">
        <f t="shared" si="13"/>
        <v>23</v>
      </c>
      <c r="R101" s="4"/>
    </row>
    <row r="102" spans="3:18" x14ac:dyDescent="0.2">
      <c r="C102" s="24" t="s">
        <v>327</v>
      </c>
      <c r="D102" s="17">
        <f>COUNTIF($D$11:$N$12, D99)</f>
        <v>2</v>
      </c>
      <c r="E102" s="17">
        <f>COUNTIF($D$11:$N$12, E99)</f>
        <v>5</v>
      </c>
      <c r="F102" s="17">
        <f>COUNTIF($D$11:$N$12, F99)</f>
        <v>0</v>
      </c>
      <c r="G102" s="17">
        <f>COUNTIF($D$11:$N$12, G99)</f>
        <v>2</v>
      </c>
      <c r="H102" s="17">
        <f>COUNTIF($D$11:$N$12, H99)</f>
        <v>13</v>
      </c>
      <c r="I102" s="17">
        <f t="shared" si="12"/>
        <v>22</v>
      </c>
      <c r="J102" s="110"/>
      <c r="L102" s="25" t="s">
        <v>673</v>
      </c>
      <c r="M102" s="17">
        <f t="shared" si="13"/>
        <v>5</v>
      </c>
      <c r="N102" s="17">
        <f t="shared" si="13"/>
        <v>9</v>
      </c>
      <c r="O102" s="17">
        <f t="shared" si="13"/>
        <v>4</v>
      </c>
      <c r="P102" s="17">
        <f t="shared" si="13"/>
        <v>3</v>
      </c>
      <c r="Q102" s="17">
        <f t="shared" si="13"/>
        <v>23</v>
      </c>
      <c r="R102" s="4"/>
    </row>
    <row r="103" spans="3:18" x14ac:dyDescent="0.2">
      <c r="C103" s="24" t="s">
        <v>343</v>
      </c>
      <c r="D103" s="17">
        <f>COUNTIF($D$13:$N$14,D99)</f>
        <v>4</v>
      </c>
      <c r="E103" s="17">
        <f>COUNTIF($D$13:$N$14,E99)</f>
        <v>1</v>
      </c>
      <c r="F103" s="17">
        <f>COUNTIF($D$13:$N$14,F99)</f>
        <v>4</v>
      </c>
      <c r="G103" s="17">
        <f>COUNTIF($D$13:$N$14,G99)</f>
        <v>0</v>
      </c>
      <c r="H103" s="17">
        <f>COUNTIF($D$13:$N$14,H99)</f>
        <v>13</v>
      </c>
      <c r="I103" s="17">
        <f t="shared" si="12"/>
        <v>22</v>
      </c>
      <c r="J103" s="110"/>
      <c r="Q103" s="4"/>
      <c r="R103" s="4"/>
    </row>
    <row r="104" spans="3:18" x14ac:dyDescent="0.2">
      <c r="C104" s="24" t="s">
        <v>278</v>
      </c>
      <c r="D104" s="17">
        <f>COUNTIF($D$16:$N$17, D99)</f>
        <v>4</v>
      </c>
      <c r="E104" s="17">
        <f>COUNTIF($D$16:$N$17, E99)</f>
        <v>4</v>
      </c>
      <c r="F104" s="17">
        <f>COUNTIF($D$16:$N$17, F99)</f>
        <v>0</v>
      </c>
      <c r="G104" s="17">
        <f>COUNTIF($D$16:$N$17, G99)</f>
        <v>2</v>
      </c>
      <c r="H104" s="17">
        <f>COUNTIF($D$16:$N$17, H99)</f>
        <v>12</v>
      </c>
      <c r="I104" s="17">
        <f t="shared" si="12"/>
        <v>22</v>
      </c>
      <c r="J104" s="110"/>
      <c r="Q104" s="4"/>
      <c r="R104" s="4"/>
    </row>
    <row r="105" spans="3:18" x14ac:dyDescent="0.2">
      <c r="C105" s="24" t="s">
        <v>385</v>
      </c>
      <c r="D105" s="17">
        <f>COUNTIF($D$18:$N$19, D99)</f>
        <v>3</v>
      </c>
      <c r="E105" s="17">
        <f>COUNTIF($D$18:$N$19, E99)</f>
        <v>4</v>
      </c>
      <c r="F105" s="17">
        <f>COUNTIF($D$18:$N$19, F99)</f>
        <v>4</v>
      </c>
      <c r="G105" s="17">
        <f>COUNTIF($D$18:$N$19, G99)</f>
        <v>1</v>
      </c>
      <c r="H105" s="17">
        <f>COUNTIF($D$18:$N$19, H99)</f>
        <v>10</v>
      </c>
      <c r="I105" s="17">
        <f t="shared" si="12"/>
        <v>22</v>
      </c>
      <c r="J105" s="110"/>
      <c r="Q105" s="4"/>
      <c r="R105" s="4"/>
    </row>
    <row r="106" spans="3:18" x14ac:dyDescent="0.2">
      <c r="C106" s="4" t="s">
        <v>667</v>
      </c>
      <c r="D106" s="17">
        <f>SUM(D99:D105)</f>
        <v>24</v>
      </c>
      <c r="E106" s="17">
        <f>SUM(E99:E105)</f>
        <v>23</v>
      </c>
      <c r="F106" s="17">
        <f>SUM(F99:F105)</f>
        <v>16</v>
      </c>
      <c r="G106" s="17">
        <f>SUM(G99:G105)</f>
        <v>10</v>
      </c>
      <c r="H106" s="17">
        <f>SUM(H99:H105)</f>
        <v>74</v>
      </c>
      <c r="I106" s="17"/>
      <c r="Q106" s="4"/>
      <c r="R106" s="4"/>
    </row>
    <row r="107" spans="3:18" x14ac:dyDescent="0.2">
      <c r="D107" s="17"/>
      <c r="E107" s="17"/>
      <c r="F107" s="17"/>
      <c r="G107" s="17"/>
      <c r="H107" s="17"/>
      <c r="I107" s="17"/>
      <c r="Q107" s="4"/>
      <c r="R107" s="4"/>
    </row>
  </sheetData>
  <mergeCells count="5">
    <mergeCell ref="I78:I79"/>
    <mergeCell ref="K78:K79"/>
    <mergeCell ref="D78:H78"/>
    <mergeCell ref="J78:J79"/>
    <mergeCell ref="J100:J105"/>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RCQScoreOrderedxCdE</vt:lpstr>
      <vt:lpstr>PromRefXCdE</vt:lpstr>
      <vt:lpstr>PromValXCdE</vt:lpstr>
      <vt:lpstr>RCQScoreOrderedTwoCS</vt:lpstr>
      <vt:lpstr>RCQScoreSummaryRef</vt:lpstr>
      <vt:lpstr>ScSumTCSVal</vt:lpstr>
      <vt:lpstr>RCQScore</vt:lpstr>
      <vt:lpstr>Original data</vt:lpstr>
      <vt:lpstr>Question list</vt:lpstr>
      <vt:lpstr>DA by Question</vt:lpstr>
      <vt:lpstr>Data Analysis</vt:lpstr>
      <vt:lpstr>Data pies</vt:lpstr>
      <vt:lpstr>preguntas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Olga Lucero Vega Marquez</cp:lastModifiedBy>
  <dcterms:created xsi:type="dcterms:W3CDTF">2017-12-11T19:52:53Z</dcterms:created>
  <dcterms:modified xsi:type="dcterms:W3CDTF">2018-02-02T22:27:19Z</dcterms:modified>
</cp:coreProperties>
</file>