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wen Ou\Desktop\dash_development\Interactive-SCSA_Dash\"/>
    </mc:Choice>
  </mc:AlternateContent>
  <xr:revisionPtr revIDLastSave="0" documentId="13_ncr:1_{56FDB7BE-2CAC-4F47-80FE-887CCB1460DC}" xr6:coauthVersionLast="47" xr6:coauthVersionMax="47" xr10:uidLastSave="{00000000-0000-0000-0000-000000000000}"/>
  <bookViews>
    <workbookView xWindow="57480" yWindow="-120" windowWidth="38640" windowHeight="21240" tabRatio="745" activeTab="2" xr2:uid="{A628798E-305C-4246-A75A-2AB1A71444C5}"/>
  </bookViews>
  <sheets>
    <sheet name="End use test" sheetId="14" r:id="rId1"/>
    <sheet name="Fuel dist urban" sheetId="16" r:id="rId2"/>
    <sheet name="Production" sheetId="2" r:id="rId3"/>
    <sheet name="Chemicals" sheetId="5" r:id="rId4"/>
    <sheet name="End use" sheetId="3" state="hidden" r:id="rId5"/>
    <sheet name="Feedstock" sheetId="15" r:id="rId6"/>
    <sheet name="Units" sheetId="10" r:id="rId7"/>
    <sheet name="Fuel specs" sheetId="11" r:id="rId8"/>
    <sheet name="Mass" sheetId="6" r:id="rId9"/>
    <sheet name="Volume" sheetId="7" r:id="rId10"/>
    <sheet name="Energy" sheetId="8" r:id="rId11"/>
    <sheet name="Length" sheetId="9" r:id="rId12"/>
    <sheet name="Transportation" sheetId="12" r:id="rId13"/>
  </sheets>
  <externalReferences>
    <externalReference r:id="rId14"/>
    <externalReference r:id="rId15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#REF!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" i="5" l="1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3" i="5"/>
  <c r="D5" i="16"/>
  <c r="E5" i="16"/>
  <c r="F5" i="16"/>
  <c r="G5" i="16"/>
  <c r="D6" i="16"/>
  <c r="E6" i="16"/>
  <c r="F6" i="16"/>
  <c r="G6" i="16"/>
  <c r="D7" i="16"/>
  <c r="E7" i="16"/>
  <c r="F7" i="16"/>
  <c r="G7" i="16"/>
  <c r="D8" i="16"/>
  <c r="E8" i="16"/>
  <c r="F8" i="16"/>
  <c r="G8" i="16"/>
  <c r="D9" i="16"/>
  <c r="E9" i="16"/>
  <c r="F9" i="16"/>
  <c r="G9" i="16"/>
  <c r="D10" i="16"/>
  <c r="E10" i="16"/>
  <c r="F10" i="16"/>
  <c r="G10" i="16"/>
  <c r="D11" i="16"/>
  <c r="E11" i="16"/>
  <c r="F11" i="16"/>
  <c r="G11" i="16"/>
  <c r="D12" i="16"/>
  <c r="E12" i="16"/>
  <c r="F12" i="16"/>
  <c r="G12" i="16"/>
  <c r="D13" i="16"/>
  <c r="E13" i="16"/>
  <c r="F13" i="16"/>
  <c r="G13" i="16"/>
  <c r="D14" i="16"/>
  <c r="E14" i="16"/>
  <c r="F14" i="16"/>
  <c r="G14" i="16"/>
  <c r="D15" i="16"/>
  <c r="E15" i="16"/>
  <c r="F15" i="16"/>
  <c r="G15" i="16"/>
  <c r="D16" i="16"/>
  <c r="E16" i="16"/>
  <c r="F16" i="16"/>
  <c r="G16" i="16"/>
  <c r="D17" i="16"/>
  <c r="E17" i="16"/>
  <c r="F17" i="16"/>
  <c r="G17" i="16"/>
  <c r="D18" i="16"/>
  <c r="E18" i="16"/>
  <c r="F18" i="16"/>
  <c r="G18" i="16"/>
  <c r="D19" i="16"/>
  <c r="E19" i="16"/>
  <c r="F19" i="16"/>
  <c r="G19" i="16"/>
  <c r="D20" i="16"/>
  <c r="E20" i="16"/>
  <c r="F20" i="16"/>
  <c r="G20" i="16"/>
  <c r="G4" i="16"/>
  <c r="F4" i="16"/>
  <c r="E4" i="16"/>
  <c r="D4" i="16"/>
  <c r="D22" i="16" l="1"/>
  <c r="E22" i="16"/>
  <c r="F22" i="16"/>
  <c r="G22" i="16"/>
  <c r="D23" i="16"/>
  <c r="E23" i="16"/>
  <c r="F23" i="16"/>
  <c r="G23" i="16"/>
  <c r="D24" i="16"/>
  <c r="E24" i="16"/>
  <c r="F24" i="16"/>
  <c r="G24" i="16"/>
  <c r="D25" i="16"/>
  <c r="E25" i="16"/>
  <c r="F25" i="16"/>
  <c r="G25" i="16"/>
  <c r="D26" i="16"/>
  <c r="E26" i="16"/>
  <c r="F26" i="16"/>
  <c r="G26" i="16"/>
  <c r="D27" i="16"/>
  <c r="E27" i="16"/>
  <c r="F27" i="16"/>
  <c r="G27" i="16"/>
  <c r="D28" i="16"/>
  <c r="E28" i="16"/>
  <c r="F28" i="16"/>
  <c r="G28" i="16"/>
  <c r="G21" i="16"/>
  <c r="F21" i="16"/>
  <c r="E21" i="16"/>
  <c r="D21" i="16"/>
  <c r="AX5" i="14" l="1"/>
  <c r="AX6" i="14"/>
  <c r="AX7" i="14"/>
  <c r="AX8" i="14"/>
  <c r="AX9" i="14"/>
  <c r="AX10" i="14"/>
  <c r="AX11" i="14"/>
  <c r="AX12" i="14"/>
  <c r="AX13" i="14"/>
  <c r="AX14" i="14"/>
  <c r="AX15" i="14"/>
  <c r="AX16" i="14"/>
  <c r="AX17" i="14"/>
  <c r="AX18" i="14"/>
  <c r="AX19" i="14"/>
  <c r="AX20" i="14"/>
  <c r="AU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R5" i="14"/>
  <c r="AR6" i="14"/>
  <c r="AR7" i="14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O5" i="14"/>
  <c r="AO6" i="14"/>
  <c r="AO7" i="14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X4" i="14"/>
  <c r="AU4" i="14"/>
  <c r="AR4" i="14"/>
  <c r="AO4" i="14"/>
  <c r="AW5" i="14"/>
  <c r="AW6" i="14"/>
  <c r="AW7" i="14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T5" i="14"/>
  <c r="AT6" i="14"/>
  <c r="AT7" i="14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W4" i="14"/>
  <c r="AT4" i="14"/>
  <c r="AQ6" i="14"/>
  <c r="AQ10" i="14"/>
  <c r="AQ14" i="14"/>
  <c r="AQ15" i="14"/>
  <c r="AQ16" i="14"/>
  <c r="AQ20" i="14"/>
  <c r="AN21" i="14"/>
  <c r="AQ21" i="14" s="1"/>
  <c r="AN20" i="14"/>
  <c r="AN19" i="14"/>
  <c r="AQ19" i="14" s="1"/>
  <c r="AN18" i="14"/>
  <c r="AQ18" i="14" s="1"/>
  <c r="AN17" i="14"/>
  <c r="AQ17" i="14" s="1"/>
  <c r="AN16" i="14"/>
  <c r="AN15" i="14"/>
  <c r="AN14" i="14"/>
  <c r="AN13" i="14"/>
  <c r="AQ13" i="14" s="1"/>
  <c r="AN12" i="14"/>
  <c r="AQ12" i="14" s="1"/>
  <c r="AN11" i="14"/>
  <c r="AQ11" i="14" s="1"/>
  <c r="AN10" i="14"/>
  <c r="AN9" i="14"/>
  <c r="AQ9" i="14" s="1"/>
  <c r="AN8" i="14"/>
  <c r="AQ8" i="14" s="1"/>
  <c r="AN7" i="14"/>
  <c r="AQ7" i="14" s="1"/>
  <c r="AN6" i="14"/>
  <c r="AN5" i="14"/>
  <c r="AQ5" i="14" s="1"/>
  <c r="AN4" i="14"/>
  <c r="AQ4" i="14" s="1"/>
  <c r="AY21" i="14" l="1"/>
  <c r="AV21" i="14"/>
  <c r="AY20" i="14"/>
  <c r="AV20" i="14"/>
  <c r="AY19" i="14"/>
  <c r="AV19" i="14"/>
  <c r="AY18" i="14"/>
  <c r="AV18" i="14"/>
  <c r="AY17" i="14"/>
  <c r="AV17" i="14"/>
  <c r="AY16" i="14"/>
  <c r="AV16" i="14"/>
  <c r="AY15" i="14"/>
  <c r="AV15" i="14"/>
  <c r="AY14" i="14"/>
  <c r="AV14" i="14"/>
  <c r="AY13" i="14"/>
  <c r="AV13" i="14"/>
  <c r="AY12" i="14"/>
  <c r="AV12" i="14"/>
  <c r="AY11" i="14"/>
  <c r="AV11" i="14"/>
  <c r="AY10" i="14"/>
  <c r="AV10" i="14"/>
  <c r="AY9" i="14"/>
  <c r="AV9" i="14"/>
  <c r="AY8" i="14"/>
  <c r="AV8" i="14"/>
  <c r="AY7" i="14"/>
  <c r="AV7" i="14"/>
  <c r="AY6" i="14"/>
  <c r="AV6" i="14"/>
  <c r="AY5" i="14"/>
  <c r="AV5" i="14"/>
  <c r="AY4" i="14"/>
  <c r="AV4" i="14"/>
  <c r="AM21" i="14" l="1"/>
  <c r="AM20" i="14"/>
  <c r="AM19" i="14"/>
  <c r="AM18" i="14"/>
  <c r="AM17" i="14"/>
  <c r="AM16" i="14"/>
  <c r="AM15" i="14"/>
  <c r="AM14" i="14"/>
  <c r="AM13" i="14"/>
  <c r="AM12" i="14"/>
  <c r="AM11" i="14"/>
  <c r="AM10" i="14"/>
  <c r="AM9" i="14"/>
  <c r="AM8" i="14"/>
  <c r="AM7" i="14"/>
  <c r="AM6" i="14"/>
  <c r="AM5" i="14"/>
  <c r="AM4" i="14"/>
  <c r="AS21" i="14"/>
  <c r="AS20" i="14"/>
  <c r="AS19" i="14"/>
  <c r="AS18" i="14"/>
  <c r="AS17" i="14"/>
  <c r="AS16" i="14"/>
  <c r="AS15" i="14"/>
  <c r="AS14" i="14"/>
  <c r="AS13" i="14"/>
  <c r="AS12" i="14"/>
  <c r="AS11" i="14"/>
  <c r="AS10" i="14"/>
  <c r="AS9" i="14"/>
  <c r="AS8" i="14"/>
  <c r="AS7" i="14"/>
  <c r="AS6" i="14"/>
  <c r="AS5" i="14"/>
  <c r="AS4" i="14"/>
  <c r="I10" i="8"/>
  <c r="H10" i="8"/>
  <c r="G10" i="8"/>
  <c r="F10" i="8"/>
  <c r="E10" i="8"/>
  <c r="D10" i="8"/>
  <c r="C10" i="8"/>
  <c r="B10" i="8"/>
  <c r="J9" i="8"/>
  <c r="J8" i="8"/>
  <c r="J6" i="8"/>
  <c r="J4" i="8"/>
  <c r="J5" i="8"/>
  <c r="J3" i="8"/>
  <c r="J2" i="8"/>
  <c r="AP5" i="14" l="1"/>
  <c r="AP6" i="14"/>
  <c r="AP7" i="14"/>
  <c r="AP8" i="14"/>
  <c r="AP9" i="14"/>
  <c r="AP4" i="14"/>
  <c r="AJ9" i="14"/>
  <c r="AJ8" i="14"/>
  <c r="AJ7" i="14"/>
  <c r="AJ6" i="14"/>
  <c r="AJ5" i="14"/>
  <c r="AJ4" i="14"/>
  <c r="AP21" i="14"/>
  <c r="AP20" i="14"/>
  <c r="AP19" i="14"/>
  <c r="AP18" i="14"/>
  <c r="AP17" i="14"/>
  <c r="AP16" i="14"/>
  <c r="AP15" i="14"/>
  <c r="AP14" i="14"/>
  <c r="AP13" i="14"/>
  <c r="AP12" i="14"/>
  <c r="AP11" i="14"/>
  <c r="AP10" i="14"/>
  <c r="AJ11" i="14"/>
  <c r="AJ12" i="14"/>
  <c r="AJ13" i="14"/>
  <c r="AJ14" i="14"/>
  <c r="AJ15" i="14"/>
  <c r="AJ16" i="14"/>
  <c r="AJ17" i="14"/>
  <c r="AJ18" i="14"/>
  <c r="AJ19" i="14"/>
  <c r="AJ20" i="14"/>
  <c r="AJ21" i="14"/>
  <c r="AJ10" i="14"/>
  <c r="AF20" i="14"/>
  <c r="AG20" i="14"/>
  <c r="AE20" i="14" l="1"/>
  <c r="AD20" i="14"/>
  <c r="Q20" i="3"/>
  <c r="P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  <author>tc={AEEC40CA-3288-4896-9A88-AB2AB3314A84}</author>
    <author>tc={18F5452D-DD29-49E9-AA32-C6698F56C629}</author>
    <author>tc={2C8587DB-B33F-47F4-B13B-33B4A46987E0}</author>
    <author>tc={7C7F111C-24AE-475B-B4AD-4A8AD1795C98}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T2" authorId="4" shapeId="0" xr:uid="{AEEC40CA-3288-4896-9A88-AB2AB3314A8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V2" authorId="5" shapeId="0" xr:uid="{18F5452D-DD29-49E9-AA32-C6698F56C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W2" authorId="6" shapeId="0" xr:uid="{2C8587DB-B33F-47F4-B13B-33B4A46987E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Z2" authorId="7" shapeId="0" xr:uid="{7C7F111C-24AE-475B-B4AD-4A8AD1795C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tc={4344998C-BEB8-4ECE-8A72-0F44640DAAC9}</author>
    <author>tc={359B2A39-4F3E-48A6-B6AE-D35BCCC7B69C}</author>
  </authors>
  <commentList>
    <comment ref="AA1" authorId="0" shapeId="0" xr:uid="{4344998C-BEB8-4ECE-8A72-0F44640DAAC9}">
      <text>
        <t>[Threaded comment]
Your version of Excel allows you to read this threaded comment; however, any edits to it will get removed if the file is opened in a newer version of Excel. Learn more: https://go.microsoft.com/fwlink/?linkid=870924
Comment:
    ZSM-5 as surrogate</t>
      </text>
    </comment>
    <comment ref="AB1" authorId="1" shapeId="0" xr:uid="{359B2A39-4F3E-48A6-B6AE-D35BCCC7B6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Source: Life cycle greenhouse gas emissions analysis of catalysts for hydrotreating of fast pyrolysis bio-oil | Elsevier Enhanced Reader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  <author>tc={D2BC83AE-6558-47F4-9655-79E589A783CC}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  <comment ref="AF1" authorId="7" shapeId="0" xr:uid="{D2BC83AE-6558-47F4-9655-79E589A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WWT polymer.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<sst xmlns="http://schemas.openxmlformats.org/spreadsheetml/2006/main" count="982" uniqueCount="351">
  <si>
    <t>Diesel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</si>
  <si>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</si>
  <si>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</si>
  <si>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</si>
  <si>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</si>
  <si>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</si>
  <si>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</si>
  <si>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</si>
  <si>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</si>
  <si>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</si>
  <si>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</si>
  <si>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</si>
  <si>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</si>
  <si>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</si>
  <si>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</si>
  <si>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</si>
  <si>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</si>
  <si>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</si>
  <si>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</si>
  <si>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</si>
  <si>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</si>
  <si>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</si>
  <si>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</si>
  <si>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</si>
  <si>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</si>
  <si>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</si>
  <si>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</si>
  <si>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</si>
  <si>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</si>
  <si>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</si>
  <si>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</si>
  <si>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</si>
  <si>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</si>
  <si>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</si>
  <si>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</si>
  <si>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</si>
  <si>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</si>
  <si>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</si>
  <si>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</si>
  <si>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</si>
  <si>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</si>
  <si>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</si>
  <si>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</si>
  <si>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</si>
  <si>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</si>
  <si>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</si>
  <si>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</si>
  <si>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</si>
  <si>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</si>
  <si>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</si>
  <si>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</si>
  <si>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</si>
  <si>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</si>
  <si>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</si>
  <si>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</si>
  <si>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</si>
  <si>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</si>
  <si>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</si>
  <si>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</si>
  <si>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</si>
  <si>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</si>
  <si>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</si>
  <si>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</si>
  <si>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</si>
  <si>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</si>
  <si>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</si>
  <si>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</si>
  <si>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</si>
  <si>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</si>
  <si>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</si>
  <si>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</si>
  <si>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</si>
  <si>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</si>
  <si>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</si>
  <si>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</si>
  <si>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</si>
  <si>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</si>
  <si>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</si>
  <si>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</si>
  <si>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</si>
  <si>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</si>
  <si>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</si>
  <si>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</si>
  <si>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</si>
  <si>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</si>
  <si>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</si>
  <si>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</si>
  <si>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</si>
  <si>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</si>
  <si>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</si>
  <si>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</si>
  <si>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</si>
  <si>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</si>
  <si>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</si>
  <si>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</si>
  <si>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</si>
  <si>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</si>
  <si>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</si>
  <si>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</si>
  <si>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</si>
  <si>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</si>
  <si>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</si>
  <si>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</si>
  <si>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</si>
  <si>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</si>
  <si>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</si>
  <si>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</si>
  <si>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</si>
  <si>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</si>
  <si>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</si>
  <si>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</si>
  <si>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</si>
  <si>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</si>
  <si>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</si>
  <si>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</si>
  <si>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</si>
  <si>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</si>
  <si>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</si>
  <si>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</si>
  <si>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</si>
  <si>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</si>
  <si>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</si>
  <si>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</si>
  <si>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</si>
  <si>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</si>
  <si>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</si>
  <si>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</si>
  <si>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</si>
  <si>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</si>
  <si>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</si>
  <si>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</si>
  <si>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</si>
  <si>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</si>
  <si>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</si>
  <si>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</si>
  <si>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</si>
  <si>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</si>
  <si>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</si>
  <si>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</si>
  <si>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</si>
  <si>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</si>
  <si>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</si>
  <si>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</si>
  <si>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</si>
  <si>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</si>
  <si>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</si>
  <si>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</si>
  <si>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</si>
  <si>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</si>
  <si>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</si>
  <si>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</si>
  <si>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</si>
  <si>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</si>
  <si>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</si>
  <si>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</si>
  <si>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</si>
  <si>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</si>
  <si>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</si>
  <si>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</si>
  <si>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</si>
  <si>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</si>
  <si>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</si>
  <si>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</si>
  <si>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</si>
  <si>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</si>
  <si>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</si>
  <si>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</si>
  <si>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</si>
  <si>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</si>
  <si>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</si>
  <si>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</si>
  <si>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</si>
  <si>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</si>
  <si>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</si>
  <si>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</si>
  <si>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</si>
  <si>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</si>
  <si>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</si>
  <si>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Willow</t>
  </si>
  <si>
    <t>Poplar</t>
  </si>
  <si>
    <t>Switchgrass</t>
  </si>
  <si>
    <t>Miscanthus</t>
  </si>
  <si>
    <t>Clean Pine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</si>
  <si>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</si>
  <si>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</si>
  <si>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</si>
  <si>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</si>
  <si>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</si>
  <si>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</si>
  <si>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</si>
  <si>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</si>
  <si>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</si>
  <si>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</si>
  <si>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</si>
  <si>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</si>
  <si>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</si>
  <si>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</si>
  <si>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</si>
  <si>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</si>
  <si>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</si>
  <si>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</si>
  <si>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</si>
  <si>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</si>
  <si>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</si>
  <si>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</si>
  <si>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</si>
  <si>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</si>
  <si>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</si>
  <si>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</si>
  <si>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</si>
  <si>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</si>
  <si>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</si>
  <si>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</si>
  <si>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</si>
  <si>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</si>
  <si>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</si>
  <si>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</si>
  <si>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</si>
  <si>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</si>
  <si>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</si>
  <si>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</si>
  <si>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</si>
  <si>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</si>
  <si>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</si>
  <si>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</si>
  <si>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</si>
  <si>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</si>
  <si>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</si>
  <si>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</si>
  <si>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</si>
  <si>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</si>
  <si>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</si>
  <si>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</si>
  <si>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</si>
  <si>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</si>
  <si>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</si>
  <si>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</si>
  <si>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</si>
  <si>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</si>
  <si>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</si>
  <si>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</si>
  <si>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</si>
  <si>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</si>
  <si>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</si>
  <si>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</si>
  <si>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</si>
  <si>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</si>
  <si>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</si>
  <si>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</si>
  <si>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</si>
  <si>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</si>
  <si>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</si>
  <si>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</si>
  <si>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</si>
  <si>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</si>
  <si>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</si>
  <si>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</si>
  <si>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</si>
  <si>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</si>
  <si>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</si>
  <si>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</si>
  <si>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</si>
  <si>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</si>
  <si>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</si>
  <si>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</si>
  <si>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Adipic acid</t>
  </si>
  <si>
    <t>Sequestration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</si>
  <si>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</si>
  <si>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</si>
  <si>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</si>
  <si>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</si>
  <si>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</si>
  <si>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</si>
  <si>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</si>
  <si>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</si>
  <si>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CO2 sequestration</t>
  </si>
  <si>
    <t>Sludge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</si>
  <si>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</si>
  <si>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</si>
  <si>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</si>
  <si>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</si>
  <si>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</si>
  <si>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</si>
  <si>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</si>
  <si>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</si>
  <si>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Biocrude</t>
  </si>
  <si>
    <t>Electricity_Renewable</t>
  </si>
  <si>
    <t>Renewable Natural Gas</t>
  </si>
  <si>
    <t>RNG tab, intermediate NG from landfill gas</t>
  </si>
  <si>
    <t>Biogenic CO2 calculated by carbon balance</t>
  </si>
  <si>
    <t>metric ton</t>
  </si>
  <si>
    <t>GGE</t>
  </si>
  <si>
    <t>Renewable Diesel - Biochem (Acids)</t>
  </si>
  <si>
    <t>Electricity_Coal</t>
  </si>
  <si>
    <t>(NH4)2HPO4</t>
  </si>
  <si>
    <t>Concrete</t>
  </si>
  <si>
    <t>Steel</t>
  </si>
  <si>
    <t>Plastic</t>
  </si>
  <si>
    <t>Cast Iron</t>
  </si>
  <si>
    <t>Ag_inputs</t>
  </si>
  <si>
    <t>Algae</t>
  </si>
  <si>
    <t>H3PO4</t>
  </si>
  <si>
    <t>HT Catlysts (HTL)</t>
  </si>
  <si>
    <t>Hydrcracking catalyst  (HTL)</t>
  </si>
  <si>
    <t>Silica</t>
  </si>
  <si>
    <t>Clay</t>
  </si>
  <si>
    <t>Dehydration Catalyst</t>
  </si>
  <si>
    <t>Oligomerization Catalyst</t>
  </si>
  <si>
    <t>One step HDO/HI Catalyst</t>
  </si>
  <si>
    <t>Hydrotalcite</t>
  </si>
  <si>
    <t>Ketonization Catalyst (ZrO2)</t>
  </si>
  <si>
    <t>Condensation Catalyst (Niobic Acid)</t>
  </si>
  <si>
    <t>Formic acid</t>
  </si>
  <si>
    <t>H2O2</t>
  </si>
  <si>
    <t>Catalysts and Other Chemicals</t>
  </si>
  <si>
    <t>Toluene Diisocyanate</t>
  </si>
  <si>
    <t>Diethanolamine</t>
  </si>
  <si>
    <t>Surfactant</t>
  </si>
  <si>
    <t>Polyurethane</t>
  </si>
  <si>
    <t>Hydrogen for CAP</t>
  </si>
  <si>
    <t>Nitrogen Gas</t>
  </si>
  <si>
    <t>Ag_Inputs</t>
  </si>
  <si>
    <t>Ca(NO3)2</t>
  </si>
  <si>
    <t>Renewable Diesel - Algae (BDO)</t>
  </si>
  <si>
    <t>Renewable Diesel - Algae (Acids)</t>
  </si>
  <si>
    <t>MgO</t>
  </si>
  <si>
    <t>NaCl</t>
  </si>
  <si>
    <t>4.2) Urban Emissions</t>
  </si>
  <si>
    <t>Urban VOC</t>
  </si>
  <si>
    <t>Urban CO</t>
  </si>
  <si>
    <t>Urban NOx</t>
  </si>
  <si>
    <t>Urban PM10</t>
  </si>
  <si>
    <t>Urban PM2.5</t>
  </si>
  <si>
    <t>Urban SOx</t>
  </si>
  <si>
    <t>Urban BC</t>
  </si>
  <si>
    <t>Urban OC</t>
  </si>
  <si>
    <t>Electric</t>
  </si>
  <si>
    <t>Utility/ Industrial Boiler (&gt;100 mmBTU/hr input)</t>
  </si>
  <si>
    <t>Small Industrial Boiler (10-100 mmBTU/hr input)</t>
  </si>
  <si>
    <t>Algae, converted to mmBTU</t>
  </si>
  <si>
    <t>Functional Unit</t>
  </si>
  <si>
    <t>Algae Biomass</t>
  </si>
  <si>
    <t>from EF: Heavy Heavy-Duty Truck: grams per MMBtu</t>
  </si>
  <si>
    <t>Renewable Diesel - Biochem (BDO)</t>
  </si>
  <si>
    <t>Polymer</t>
  </si>
  <si>
    <t>EtOH</t>
  </si>
  <si>
    <t>(NH4)2SO4</t>
  </si>
  <si>
    <t>Coal-Based Activated Carbon</t>
  </si>
  <si>
    <t>Need to adjust a cell in GREET and copy/paste manually</t>
  </si>
  <si>
    <t>ZnZr</t>
  </si>
  <si>
    <t>Ru/C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</si>
</sst>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  <numFmt numFmtId="17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3" fontId="2" fillId="0" borderId="0" xfId="1" applyNumberFormat="1" applyFont="1" applyFill="1" applyBorder="1" applyAlignment="1"/>
    <xf numFmtId="0" fontId="2" fillId="0" borderId="0" xfId="0" applyFont="1" applyAlignment="1">
      <alignment horizontal="right" wrapText="1"/>
    </xf>
    <xf numFmtId="164" fontId="0" fillId="0" borderId="0" xfId="0" applyNumberFormat="1"/>
    <xf numFmtId="3" fontId="2" fillId="0" borderId="0" xfId="1" applyNumberFormat="1" applyFont="1" applyBorder="1" applyAlignme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0" fontId="0" fillId="0" borderId="5" xfId="0" applyBorder="1"/>
    <xf numFmtId="0" fontId="3" fillId="0" borderId="6" xfId="0" applyFont="1" applyBorder="1" applyAlignment="1">
      <alignment horizontal="right" wrapText="1"/>
    </xf>
    <xf numFmtId="0" fontId="3" fillId="0" borderId="7" xfId="0" applyFont="1" applyBorder="1" applyAlignment="1">
      <alignment horizontal="right" wrapText="1"/>
    </xf>
    <xf numFmtId="0" fontId="3" fillId="0" borderId="1" xfId="0" applyFont="1" applyBorder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/>
    <xf numFmtId="165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1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9" xfId="0" applyNumberFormat="1" applyBorder="1" applyAlignment="1">
      <alignment horizontal="center"/>
    </xf>
    <xf numFmtId="0" fontId="0" fillId="0" borderId="2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3" fillId="0" borderId="0" xfId="0" applyFont="1" applyAlignment="1">
      <alignment horizontal="right" wrapText="1"/>
    </xf>
    <xf numFmtId="164" fontId="0" fillId="3" borderId="0" xfId="0" applyNumberFormat="1" applyFill="1"/>
    <xf numFmtId="165" fontId="0" fillId="0" borderId="0" xfId="0" applyNumberFormat="1"/>
    <xf numFmtId="0" fontId="4" fillId="0" borderId="0" xfId="0" applyFont="1"/>
    <xf numFmtId="0" fontId="0" fillId="5" borderId="0" xfId="0" applyFill="1"/>
    <xf numFmtId="0" fontId="2" fillId="0" borderId="9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3" fontId="2" fillId="0" borderId="2" xfId="1" applyNumberFormat="1" applyFont="1" applyFill="1" applyBorder="1" applyAlignment="1"/>
    <xf numFmtId="3" fontId="2" fillId="0" borderId="9" xfId="1" applyNumberFormat="1" applyFont="1" applyFill="1" applyBorder="1" applyAlignment="1"/>
    <xf numFmtId="3" fontId="2" fillId="0" borderId="4" xfId="1" applyNumberFormat="1" applyFont="1" applyFill="1" applyBorder="1" applyAlignment="1"/>
    <xf numFmtId="0" fontId="3" fillId="0" borderId="11" xfId="0" applyFont="1" applyBorder="1" applyAlignment="1">
      <alignment horizontal="right" wrapText="1"/>
    </xf>
    <xf numFmtId="0" fontId="3" fillId="0" borderId="10" xfId="0" applyFont="1" applyBorder="1"/>
    <xf numFmtId="3" fontId="2" fillId="6" borderId="0" xfId="0" applyNumberFormat="1" applyFont="1" applyFill="1"/>
    <xf numFmtId="3" fontId="2" fillId="3" borderId="0" xfId="0" applyNumberFormat="1" applyFont="1" applyFill="1"/>
    <xf numFmtId="3" fontId="2" fillId="7" borderId="8" xfId="0" applyNumberFormat="1" applyFont="1" applyFill="1" applyBorder="1"/>
    <xf numFmtId="0" fontId="2" fillId="0" borderId="8" xfId="0" applyFont="1" applyBorder="1"/>
    <xf numFmtId="3" fontId="2" fillId="5" borderId="0" xfId="0" applyNumberFormat="1" applyFont="1" applyFill="1"/>
    <xf numFmtId="3" fontId="2" fillId="8" borderId="0" xfId="0" applyNumberFormat="1" applyFont="1" applyFill="1"/>
    <xf numFmtId="3" fontId="2" fillId="0" borderId="2" xfId="0" applyNumberFormat="1" applyFont="1" applyBorder="1"/>
    <xf numFmtId="0" fontId="2" fillId="3" borderId="0" xfId="0" applyFont="1" applyFill="1"/>
    <xf numFmtId="1" fontId="2" fillId="5" borderId="0" xfId="0" applyNumberFormat="1" applyFont="1" applyFill="1"/>
    <xf numFmtId="3" fontId="2" fillId="3" borderId="2" xfId="0" applyNumberFormat="1" applyFont="1" applyFill="1" applyBorder="1"/>
    <xf numFmtId="0" fontId="3" fillId="0" borderId="12" xfId="0" applyFont="1" applyBorder="1"/>
    <xf numFmtId="3" fontId="2" fillId="0" borderId="9" xfId="0" applyNumberFormat="1" applyFont="1" applyBorder="1"/>
    <xf numFmtId="3" fontId="2" fillId="3" borderId="9" xfId="0" applyNumberFormat="1" applyFont="1" applyFill="1" applyBorder="1"/>
    <xf numFmtId="0" fontId="2" fillId="0" borderId="9" xfId="0" applyFont="1" applyBorder="1"/>
    <xf numFmtId="0" fontId="2" fillId="5" borderId="9" xfId="0" applyFont="1" applyFill="1" applyBorder="1"/>
    <xf numFmtId="3" fontId="2" fillId="0" borderId="4" xfId="0" applyNumberFormat="1" applyFont="1" applyBorder="1"/>
    <xf numFmtId="0" fontId="3" fillId="0" borderId="5" xfId="2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164" fontId="2" fillId="0" borderId="0" xfId="1" applyNumberFormat="1" applyFont="1" applyFill="1" applyBorder="1" applyAlignment="1"/>
    <xf numFmtId="0" fontId="0" fillId="9" borderId="0" xfId="0" applyFill="1"/>
    <xf numFmtId="0" fontId="2" fillId="9" borderId="0" xfId="0" applyFont="1" applyFill="1" applyAlignment="1">
      <alignment horizontal="right" wrapText="1"/>
    </xf>
    <xf numFmtId="0" fontId="3" fillId="9" borderId="0" xfId="0" applyFont="1" applyFill="1" applyAlignment="1">
      <alignment horizontal="right" wrapText="1"/>
    </xf>
    <xf numFmtId="0" fontId="3" fillId="0" borderId="0" xfId="0" applyFont="1" applyAlignment="1">
      <alignment horizontal="center"/>
    </xf>
    <xf numFmtId="3" fontId="2" fillId="4" borderId="0" xfId="0" applyNumberFormat="1" applyFont="1" applyFill="1"/>
    <xf numFmtId="0" fontId="0" fillId="10" borderId="0" xfId="0" applyFill="1"/>
    <xf numFmtId="0" fontId="2" fillId="11" borderId="0" xfId="0" applyFont="1" applyFill="1" applyAlignment="1">
      <alignment horizontal="right" wrapText="1"/>
    </xf>
    <xf numFmtId="0" fontId="0" fillId="11" borderId="0" xfId="0" applyFill="1"/>
    <xf numFmtId="0" fontId="0" fillId="0" borderId="10" xfId="0" applyBorder="1"/>
    <xf numFmtId="0" fontId="0" fillId="5" borderId="0" xfId="0" applyFill="1" applyAlignment="1">
      <alignment horizontal="left"/>
    </xf>
    <xf numFmtId="0" fontId="0" fillId="5" borderId="10" xfId="0" applyFill="1" applyBorder="1" applyAlignment="1">
      <alignment horizontal="left"/>
    </xf>
    <xf numFmtId="0" fontId="2" fillId="0" borderId="6" xfId="0" applyFont="1" applyBorder="1"/>
    <xf numFmtId="0" fontId="0" fillId="0" borderId="6" xfId="0" applyBorder="1"/>
    <xf numFmtId="0" fontId="0" fillId="12" borderId="0" xfId="0" applyFill="1"/>
    <xf numFmtId="0" fontId="2" fillId="12" borderId="0" xfId="0" applyFont="1" applyFill="1" applyAlignment="1">
      <alignment horizontal="right"/>
    </xf>
    <xf numFmtId="0" fontId="3" fillId="13" borderId="6" xfId="0" applyFont="1" applyFill="1" applyBorder="1" applyAlignment="1">
      <alignment horizontal="right" wrapText="1"/>
    </xf>
    <xf numFmtId="0" fontId="2" fillId="0" borderId="10" xfId="0" applyFont="1" applyBorder="1"/>
    <xf numFmtId="0" fontId="2" fillId="0" borderId="12" xfId="0" applyFont="1" applyBorder="1"/>
    <xf numFmtId="165" fontId="2" fillId="5" borderId="0" xfId="0" applyNumberFormat="1" applyFont="1" applyFill="1" applyAlignment="1">
      <alignment horizontal="right"/>
    </xf>
    <xf numFmtId="165" fontId="2" fillId="5" borderId="9" xfId="0" applyNumberFormat="1" applyFont="1" applyFill="1" applyBorder="1" applyAlignment="1">
      <alignment horizontal="right"/>
    </xf>
    <xf numFmtId="174" fontId="2" fillId="5" borderId="9" xfId="0" applyNumberFormat="1" applyFont="1" applyFill="1" applyBorder="1" applyAlignment="1">
      <alignment horizontal="right"/>
    </xf>
    <xf numFmtId="11" fontId="2" fillId="5" borderId="0" xfId="0" applyNumberFormat="1" applyFont="1" applyFill="1" applyAlignment="1">
      <alignment horizontal="right"/>
    </xf>
    <xf numFmtId="0" fontId="3" fillId="14" borderId="7" xfId="0" applyFont="1" applyFill="1" applyBorder="1" applyAlignment="1">
      <alignment horizontal="right" wrapText="1"/>
    </xf>
    <xf numFmtId="0" fontId="2" fillId="14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3" fontId="2" fillId="5" borderId="9" xfId="0" applyNumberFormat="1" applyFont="1" applyFill="1" applyBorder="1" applyAlignment="1">
      <alignment horizontal="right"/>
    </xf>
    <xf numFmtId="165" fontId="2" fillId="5" borderId="4" xfId="0" applyNumberFormat="1" applyFont="1" applyFill="1" applyBorder="1" applyAlignment="1">
      <alignment horizontal="right"/>
    </xf>
    <xf numFmtId="0" fontId="2" fillId="5" borderId="0" xfId="0" applyFont="1" applyFill="1" applyAlignment="1">
      <alignment horizontal="right"/>
    </xf>
    <xf numFmtId="170" fontId="0" fillId="5" borderId="0" xfId="0" applyNumberFormat="1" applyFill="1"/>
    <xf numFmtId="11" fontId="0" fillId="5" borderId="0" xfId="0" applyNumberFormat="1" applyFill="1"/>
    <xf numFmtId="166" fontId="0" fillId="5" borderId="0" xfId="0" applyNumberFormat="1" applyFill="1"/>
    <xf numFmtId="0" fontId="0" fillId="15" borderId="0" xfId="0" applyFill="1"/>
    <xf numFmtId="0" fontId="4" fillId="15" borderId="0" xfId="0" applyFont="1" applyFill="1"/>
    <xf numFmtId="0" fontId="3" fillId="16" borderId="6" xfId="0" applyFont="1" applyFill="1" applyBorder="1" applyAlignment="1">
      <alignment horizontal="right" wrapText="1"/>
    </xf>
    <xf numFmtId="0" fontId="0" fillId="16" borderId="0" xfId="0" applyFill="1"/>
    <xf numFmtId="0" fontId="3" fillId="16" borderId="0" xfId="0" applyFont="1" applyFill="1" applyAlignment="1">
      <alignment horizontal="right" wrapText="1"/>
    </xf>
    <xf numFmtId="0" fontId="2" fillId="16" borderId="0" xfId="0" applyFont="1" applyFill="1" applyAlignment="1">
      <alignment horizontal="right" wrapText="1"/>
    </xf>
    <xf numFmtId="165" fontId="0" fillId="16" borderId="0" xfId="0" applyNumberFormat="1" applyFill="1"/>
    <xf numFmtId="164" fontId="2" fillId="16" borderId="0" xfId="1" applyNumberFormat="1" applyFont="1" applyFill="1" applyBorder="1" applyAlignment="1"/>
    <xf numFmtId="3" fontId="2" fillId="16" borderId="0" xfId="1" applyNumberFormat="1" applyFont="1" applyFill="1" applyBorder="1" applyAlignment="1"/>
    <xf numFmtId="168" fontId="0" fillId="16" borderId="0" xfId="0" applyNumberFormat="1" applyFill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11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0" fillId="16" borderId="0" xfId="0" applyFill="1" applyAlignment="1">
      <alignment wrapText="1"/>
    </xf>
    <xf numFmtId="0" fontId="0" fillId="17" borderId="0" xfId="0" applyFill="1"/>
    <xf numFmtId="0" fontId="0" fillId="18" borderId="0" xfId="0" applyFill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Ou, Longwen" id="{8E567C9D-2604-44CA-B4D4-53F9B4196B19}" userId="Ou, Longwen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  <threadedComment ref="T2" personId="{52F93C99-6E2F-47FF-A86C-9CFC6703D7FF}" id="{AEEC40CA-3288-4896-9A88-AB2AB3314A8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V2" personId="{52F93C99-6E2F-47FF-A86C-9CFC6703D7FF}" id="{18F5452D-DD29-49E9-AA32-C6698F56C629}">
    <text>Emsisions factors are for large turbines. 
Calculated turbine results in g/kWh in Electric sheet are based on the inputs here. 
Also, turbine results in g/kWh are inputted separately into Electric sheet.</text>
  </threadedComment>
  <threadedComment ref="W2" personId="{52F93C99-6E2F-47FF-A86C-9CFC6703D7FF}" id="{2C8587DB-B33F-47F4-B13B-33B4A46987E0}">
    <text xml:space="preserve">Calculated CC turbine results in g/kWh in Electric sheet are based on the inputs here. 
Also, CC turbine results in g/kWh are inputted separately into Electric sheet.
</text>
  </threadedComment>
  <threadedComment ref="Z2" personId="{865AB77A-77F7-42CA-A3DE-E71A2578FA95}" id="{7C7F111C-24AE-475B-B4AD-4A8AD1795C98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" dT="2023-02-10T05:48:42.89" personId="{E68499E2-350F-4BF2-80B7-ADA89A480BB6}" id="{4344998C-BEB8-4ECE-8A72-0F44640DAAC9}">
    <text>ZSM-5 as surrogate</text>
  </threadedComment>
  <threadedComment ref="AB1" dT="2023-02-10T05:50:24.14" personId="{E68499E2-350F-4BF2-80B7-ADA89A480BB6}" id="{359B2A39-4F3E-48A6-B6AE-D35BCCC7B69C}">
    <text xml:space="preserve">Source: Life cycle greenhouse gas emissions analysis of catalysts for hydrotreating of fast pyrolysis bio-oil | Elsevier Enhanced Reader </text>
    <extLst>
      <x:ext xmlns:xltc2="http://schemas.microsoft.com/office/spreadsheetml/2020/threadedcomments2" uri="{F7C98A9C-CBB3-438F-8F68-D28B6AF4A901}">
        <xltc2:checksum>591062682</xltc2:checksum>
        <xltc2:hyperlink startIndex="8" length="128" url="https://reader.elsevier.com/reader/sd/pii/S0961953416300198?token=197C119E27C335F9678717D6D7609BE9B44D3B43386B54E1F704E6FA0D6C10F3D4B2186A94D0C193546B89BEFA4A65E7&amp;originRegion=us-east-1&amp;originCreation=20230210053151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  <threadedComment ref="AF1" dT="2022-12-20T15:55:59.18" personId="{8E567C9D-2604-44CA-B4D4-53F9B4196B19}" id="{D2BC83AE-6558-47F4-9655-79E589A783CC}">
    <text>Same as WWT polymer.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sheetPr>
    <tabColor theme="5"/>
  </sheetPr>
  <dimension ref="A1:AY23"/>
  <sheetViews>
    <sheetView workbookViewId="0">
      <pane xSplit="1" topLeftCell="B1" activePane="topRight" state="frozen"/>
      <selection pane="topRight" activeCell="D26" sqref="D26"/>
    </sheetView>
  </sheetViews>
  <sheetFormatPr defaultRowHeight="14.5" x14ac:dyDescent="0.35"/>
  <cols>
    <col min="1" max="1" width="25.1796875" bestFit="1" customWidth="1"/>
    <col min="9" max="9" width="9.1796875" style="85"/>
    <col min="30" max="33" width="8.7265625" style="113"/>
    <col min="35" max="36" width="8.7265625" style="113"/>
    <col min="38" max="39" width="8.7265625" style="113"/>
    <col min="41" max="41" width="13.7265625" style="113" customWidth="1"/>
    <col min="42" max="42" width="8.7265625" style="113"/>
    <col min="44" max="45" width="8.7265625" style="113"/>
    <col min="47" max="48" width="8.7265625" style="113"/>
    <col min="50" max="51" width="8.7265625" style="113"/>
  </cols>
  <sheetData>
    <row r="1" spans="1:51" s="120" customFormat="1" ht="55" customHeight="1" x14ac:dyDescent="0.35">
      <c r="B1" s="121" t="s">
        <v>0</v>
      </c>
      <c r="C1" s="121" t="s">
        <v>0</v>
      </c>
      <c r="D1" s="121" t="s">
        <v>0</v>
      </c>
      <c r="E1" s="121" t="s">
        <v>0</v>
      </c>
      <c r="F1" s="121" t="s">
        <v>0</v>
      </c>
      <c r="G1" s="122" t="s">
        <v>0</v>
      </c>
      <c r="H1" s="122" t="s">
        <v>0</v>
      </c>
      <c r="I1" s="122" t="s">
        <v>0</v>
      </c>
      <c r="J1" s="121" t="s">
        <v>8</v>
      </c>
      <c r="K1" s="121" t="s">
        <v>8</v>
      </c>
      <c r="L1" s="121" t="s">
        <v>8</v>
      </c>
      <c r="M1" s="121" t="s">
        <v>8</v>
      </c>
      <c r="N1" s="121" t="s">
        <v>8</v>
      </c>
      <c r="O1" s="121" t="s">
        <v>8</v>
      </c>
      <c r="P1" s="121" t="s">
        <v>8</v>
      </c>
      <c r="Q1" s="121" t="s">
        <v>8</v>
      </c>
      <c r="R1" s="121" t="s">
        <v>8</v>
      </c>
      <c r="S1" s="121" t="s">
        <v>8</v>
      </c>
      <c r="T1" s="121" t="s">
        <v>287</v>
      </c>
      <c r="U1" s="121" t="s">
        <v>287</v>
      </c>
      <c r="V1" s="121" t="s">
        <v>287</v>
      </c>
      <c r="W1" s="121" t="s">
        <v>287</v>
      </c>
      <c r="X1" s="121" t="s">
        <v>287</v>
      </c>
      <c r="Y1" s="121" t="s">
        <v>287</v>
      </c>
      <c r="Z1" s="121" t="s">
        <v>287</v>
      </c>
      <c r="AA1" s="121" t="s">
        <v>287</v>
      </c>
      <c r="AB1" s="121" t="s">
        <v>287</v>
      </c>
      <c r="AC1" s="121" t="s">
        <v>287</v>
      </c>
      <c r="AD1" s="123" t="s">
        <v>261</v>
      </c>
      <c r="AE1" s="123" t="s">
        <v>37</v>
      </c>
      <c r="AF1" s="112" t="s">
        <v>265</v>
      </c>
      <c r="AG1" s="124" t="s">
        <v>264</v>
      </c>
      <c r="AH1" s="121" t="s">
        <v>151</v>
      </c>
      <c r="AI1" s="123" t="s">
        <v>151</v>
      </c>
      <c r="AJ1" s="123" t="s">
        <v>151</v>
      </c>
      <c r="AK1" s="121" t="s">
        <v>208</v>
      </c>
      <c r="AL1" s="123" t="s">
        <v>208</v>
      </c>
      <c r="AM1" s="123" t="s">
        <v>208</v>
      </c>
      <c r="AN1" s="121" t="s">
        <v>343</v>
      </c>
      <c r="AO1" s="123" t="s">
        <v>343</v>
      </c>
      <c r="AP1" s="123" t="s">
        <v>343</v>
      </c>
      <c r="AQ1" s="121" t="s">
        <v>292</v>
      </c>
      <c r="AR1" s="123" t="s">
        <v>292</v>
      </c>
      <c r="AS1" s="123" t="s">
        <v>292</v>
      </c>
      <c r="AT1" s="121" t="s">
        <v>323</v>
      </c>
      <c r="AU1" s="123" t="s">
        <v>323</v>
      </c>
      <c r="AV1" s="123" t="s">
        <v>323</v>
      </c>
      <c r="AW1" s="121" t="s">
        <v>324</v>
      </c>
      <c r="AX1" s="123" t="s">
        <v>324</v>
      </c>
      <c r="AY1" s="123" t="s">
        <v>324</v>
      </c>
    </row>
    <row r="2" spans="1:51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84" t="s">
        <v>270</v>
      </c>
      <c r="H2" s="84" t="s">
        <v>271</v>
      </c>
      <c r="I2" s="84" t="s">
        <v>269</v>
      </c>
      <c r="J2" s="46" t="s">
        <v>337</v>
      </c>
      <c r="K2" s="46" t="s">
        <v>338</v>
      </c>
      <c r="L2" s="46" t="s">
        <v>69</v>
      </c>
      <c r="M2" s="46" t="s">
        <v>70</v>
      </c>
      <c r="N2" s="46" t="s">
        <v>71</v>
      </c>
      <c r="O2" s="46" t="s">
        <v>12</v>
      </c>
      <c r="P2" s="46" t="s">
        <v>74</v>
      </c>
      <c r="Q2" s="46" t="s">
        <v>72</v>
      </c>
      <c r="R2" s="46" t="s">
        <v>73</v>
      </c>
      <c r="S2" s="46" t="s">
        <v>284</v>
      </c>
      <c r="T2" s="46" t="s">
        <v>337</v>
      </c>
      <c r="U2" s="46" t="s">
        <v>338</v>
      </c>
      <c r="V2" s="46" t="s">
        <v>69</v>
      </c>
      <c r="W2" s="46" t="s">
        <v>70</v>
      </c>
      <c r="X2" s="46" t="s">
        <v>71</v>
      </c>
      <c r="Y2" s="46" t="s">
        <v>12</v>
      </c>
      <c r="Z2" s="46" t="s">
        <v>74</v>
      </c>
      <c r="AA2" s="46" t="s">
        <v>72</v>
      </c>
      <c r="AB2" s="46" t="s">
        <v>73</v>
      </c>
      <c r="AC2" s="46" t="s">
        <v>284</v>
      </c>
      <c r="AD2" s="114" t="s">
        <v>78</v>
      </c>
      <c r="AE2" s="114" t="s">
        <v>79</v>
      </c>
      <c r="AF2" s="114" t="s">
        <v>266</v>
      </c>
      <c r="AG2" s="114" t="s">
        <v>266</v>
      </c>
      <c r="AH2" s="46" t="s">
        <v>269</v>
      </c>
      <c r="AI2" s="114" t="s">
        <v>272</v>
      </c>
      <c r="AJ2" s="114" t="s">
        <v>273</v>
      </c>
      <c r="AK2" s="46" t="s">
        <v>269</v>
      </c>
      <c r="AL2" s="114" t="s">
        <v>272</v>
      </c>
      <c r="AM2" s="114" t="s">
        <v>273</v>
      </c>
      <c r="AN2" s="46" t="s">
        <v>269</v>
      </c>
      <c r="AO2" s="114" t="s">
        <v>272</v>
      </c>
      <c r="AP2" s="114" t="s">
        <v>273</v>
      </c>
      <c r="AQ2" s="46" t="s">
        <v>269</v>
      </c>
      <c r="AR2" s="114" t="s">
        <v>272</v>
      </c>
      <c r="AS2" s="114" t="s">
        <v>273</v>
      </c>
      <c r="AT2" s="46" t="s">
        <v>269</v>
      </c>
      <c r="AU2" s="114" t="s">
        <v>272</v>
      </c>
      <c r="AV2" s="114" t="s">
        <v>273</v>
      </c>
      <c r="AW2" s="46" t="s">
        <v>269</v>
      </c>
      <c r="AX2" s="114" t="s">
        <v>272</v>
      </c>
      <c r="AY2" s="114" t="s">
        <v>273</v>
      </c>
    </row>
    <row r="3" spans="1:51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84" t="s">
        <v>96</v>
      </c>
      <c r="H3" s="84" t="s">
        <v>96</v>
      </c>
      <c r="I3" s="84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2" t="s">
        <v>96</v>
      </c>
      <c r="P3" s="2" t="s">
        <v>96</v>
      </c>
      <c r="Q3" s="2" t="s">
        <v>96</v>
      </c>
      <c r="R3" s="2" t="s">
        <v>96</v>
      </c>
      <c r="S3" s="2" t="s">
        <v>96</v>
      </c>
      <c r="T3" s="2" t="s">
        <v>96</v>
      </c>
      <c r="U3" s="2" t="s">
        <v>96</v>
      </c>
      <c r="V3" s="2" t="s">
        <v>96</v>
      </c>
      <c r="W3" s="2" t="s">
        <v>96</v>
      </c>
      <c r="X3" s="2" t="s">
        <v>96</v>
      </c>
      <c r="Y3" s="2" t="s">
        <v>96</v>
      </c>
      <c r="Z3" s="2" t="s">
        <v>96</v>
      </c>
      <c r="AA3" s="2" t="s">
        <v>96</v>
      </c>
      <c r="AB3" s="2" t="s">
        <v>96</v>
      </c>
      <c r="AC3" s="2" t="s">
        <v>96</v>
      </c>
      <c r="AD3" s="114" t="s">
        <v>80</v>
      </c>
      <c r="AE3" s="114" t="s">
        <v>80</v>
      </c>
      <c r="AF3" s="115" t="s">
        <v>80</v>
      </c>
      <c r="AG3" s="115" t="s">
        <v>80</v>
      </c>
      <c r="AH3" s="2" t="s">
        <v>96</v>
      </c>
      <c r="AI3" s="115" t="s">
        <v>96</v>
      </c>
      <c r="AJ3" s="115" t="s">
        <v>96</v>
      </c>
      <c r="AK3" s="2" t="s">
        <v>96</v>
      </c>
      <c r="AL3" s="115" t="s">
        <v>96</v>
      </c>
      <c r="AM3" s="115" t="s">
        <v>96</v>
      </c>
      <c r="AN3" s="2" t="s">
        <v>96</v>
      </c>
      <c r="AO3" s="115" t="s">
        <v>96</v>
      </c>
      <c r="AP3" s="115" t="s">
        <v>96</v>
      </c>
      <c r="AQ3" s="2" t="s">
        <v>96</v>
      </c>
      <c r="AR3" s="115" t="s">
        <v>96</v>
      </c>
      <c r="AS3" s="115" t="s">
        <v>96</v>
      </c>
      <c r="AT3" s="2" t="s">
        <v>96</v>
      </c>
      <c r="AU3" s="115" t="s">
        <v>96</v>
      </c>
      <c r="AV3" s="115" t="s">
        <v>96</v>
      </c>
      <c r="AW3" s="2" t="s">
        <v>96</v>
      </c>
      <c r="AX3" s="115" t="s">
        <v>96</v>
      </c>
      <c r="AY3" s="115" t="s">
        <v>96</v>
      </c>
    </row>
    <row r="4" spans="1:51" x14ac:dyDescent="0.35">
      <c r="A4" t="s">
        <v>2</v>
      </c>
      <c r="B4" s="2">
        <v>1000000</v>
      </c>
      <c r="C4" s="2">
        <v>1000000</v>
      </c>
      <c r="D4" s="2">
        <v>1000000</v>
      </c>
      <c r="E4" s="2">
        <v>1000000</v>
      </c>
      <c r="F4" s="2">
        <v>1000000</v>
      </c>
      <c r="G4" s="2">
        <v>1000000</v>
      </c>
      <c r="H4" s="2">
        <v>1000000</v>
      </c>
      <c r="I4" s="2">
        <v>1000000</v>
      </c>
      <c r="J4" s="2">
        <v>1000000</v>
      </c>
      <c r="K4" s="2">
        <v>1000000</v>
      </c>
      <c r="L4" s="2">
        <v>1000000</v>
      </c>
      <c r="M4" s="2">
        <v>1000000</v>
      </c>
      <c r="N4" s="2">
        <v>1000000</v>
      </c>
      <c r="O4" s="2">
        <v>1000000</v>
      </c>
      <c r="P4" s="2">
        <v>1000000</v>
      </c>
      <c r="Q4" s="2">
        <v>1000000</v>
      </c>
      <c r="R4" s="2">
        <v>1000000</v>
      </c>
      <c r="S4" s="2">
        <v>1000000</v>
      </c>
      <c r="T4" s="2">
        <v>1000000</v>
      </c>
      <c r="U4" s="2">
        <v>1000000</v>
      </c>
      <c r="V4" s="2">
        <v>1000000</v>
      </c>
      <c r="W4" s="2">
        <v>1000000</v>
      </c>
      <c r="X4" s="2">
        <v>1000000</v>
      </c>
      <c r="Y4" s="2">
        <v>1000000</v>
      </c>
      <c r="Z4" s="2">
        <v>1000000</v>
      </c>
      <c r="AA4" s="2">
        <v>1000000</v>
      </c>
      <c r="AB4" s="2">
        <v>1000000</v>
      </c>
      <c r="AC4" s="2">
        <v>1000000</v>
      </c>
      <c r="AD4" s="114"/>
      <c r="AE4" s="114"/>
      <c r="AF4" s="115"/>
      <c r="AG4" s="115"/>
      <c r="AH4" s="2">
        <v>1000000</v>
      </c>
      <c r="AI4" s="113">
        <v>9339.5518419730979</v>
      </c>
      <c r="AJ4" s="113">
        <f t="shared" ref="AJ4:AJ10" si="0">AH4+AI4</f>
        <v>1009339.5518419731</v>
      </c>
      <c r="AK4" s="2">
        <v>1000000</v>
      </c>
      <c r="AL4" s="113">
        <v>1253.7917044079659</v>
      </c>
      <c r="AM4" s="113">
        <f>AK4+AL4</f>
        <v>1001253.791704408</v>
      </c>
      <c r="AN4" s="2">
        <f>AK4</f>
        <v>1000000</v>
      </c>
      <c r="AO4" s="113">
        <f>AL4</f>
        <v>1253.7917044079659</v>
      </c>
      <c r="AP4" s="113">
        <f>AN4+AO4</f>
        <v>1001253.791704408</v>
      </c>
      <c r="AQ4" s="2">
        <f>AN4</f>
        <v>1000000</v>
      </c>
      <c r="AR4" s="113">
        <f>AL4</f>
        <v>1253.7917044079659</v>
      </c>
      <c r="AS4" s="113">
        <f>AQ4+AR4</f>
        <v>1001253.791704408</v>
      </c>
      <c r="AT4" s="2">
        <f>AK4</f>
        <v>1000000</v>
      </c>
      <c r="AU4" s="113">
        <f>AL4</f>
        <v>1253.7917044079659</v>
      </c>
      <c r="AV4" s="113">
        <f>AT4+AU4</f>
        <v>1001253.791704408</v>
      </c>
      <c r="AW4" s="2">
        <f>AK4</f>
        <v>1000000</v>
      </c>
      <c r="AX4" s="113">
        <f>AL4</f>
        <v>1253.7917044079659</v>
      </c>
      <c r="AY4" s="113">
        <f>AW4+AX4</f>
        <v>1001253.791704408</v>
      </c>
    </row>
    <row r="5" spans="1:51" x14ac:dyDescent="0.35">
      <c r="A5" t="s">
        <v>3</v>
      </c>
      <c r="B5" s="2">
        <v>1000000</v>
      </c>
      <c r="C5" s="2">
        <v>1000000</v>
      </c>
      <c r="D5" s="2">
        <v>1000000</v>
      </c>
      <c r="E5" s="2">
        <v>1000000</v>
      </c>
      <c r="F5" s="2">
        <v>1000000</v>
      </c>
      <c r="G5" s="2">
        <v>1000000</v>
      </c>
      <c r="H5" s="2">
        <v>1000000</v>
      </c>
      <c r="I5" s="2">
        <v>1000000</v>
      </c>
      <c r="J5" s="2">
        <v>1000000</v>
      </c>
      <c r="K5" s="2">
        <v>1000000</v>
      </c>
      <c r="L5" s="2">
        <v>1000000</v>
      </c>
      <c r="M5" s="2">
        <v>1000000</v>
      </c>
      <c r="N5" s="2">
        <v>1000000</v>
      </c>
      <c r="O5" s="2">
        <v>1000000</v>
      </c>
      <c r="P5" s="2">
        <v>1000000</v>
      </c>
      <c r="Q5" s="2">
        <v>1000000</v>
      </c>
      <c r="R5" s="2">
        <v>1000000</v>
      </c>
      <c r="S5" s="2">
        <v>1000000</v>
      </c>
      <c r="T5" s="2">
        <v>1000000</v>
      </c>
      <c r="U5" s="2">
        <v>1000000</v>
      </c>
      <c r="V5" s="2">
        <v>1000000</v>
      </c>
      <c r="W5" s="2">
        <v>1000000</v>
      </c>
      <c r="X5" s="2">
        <v>1000000</v>
      </c>
      <c r="Y5" s="2">
        <v>1000000</v>
      </c>
      <c r="Z5" s="2">
        <v>1000000</v>
      </c>
      <c r="AA5" s="2">
        <v>1000000</v>
      </c>
      <c r="AB5" s="2">
        <v>1000000</v>
      </c>
      <c r="AC5" s="2">
        <v>1000000</v>
      </c>
      <c r="AD5" s="114"/>
      <c r="AE5" s="114"/>
      <c r="AF5" s="115"/>
      <c r="AG5" s="115"/>
      <c r="AH5" s="2">
        <v>0</v>
      </c>
      <c r="AI5" s="113">
        <v>8169.6873553428004</v>
      </c>
      <c r="AJ5" s="113">
        <f t="shared" si="0"/>
        <v>8169.6873553428004</v>
      </c>
      <c r="AK5" s="2">
        <v>0</v>
      </c>
      <c r="AL5" s="113">
        <v>1202.5975456032124</v>
      </c>
      <c r="AM5" s="113">
        <f t="shared" ref="AM5:AM9" si="1">AK5+AL5</f>
        <v>1202.5975456032124</v>
      </c>
      <c r="AN5" s="2">
        <f t="shared" ref="AN5:AN21" si="2">AK5</f>
        <v>0</v>
      </c>
      <c r="AO5" s="113">
        <f t="shared" ref="AO5:AO20" si="3">AL5</f>
        <v>1202.5975456032124</v>
      </c>
      <c r="AP5" s="113">
        <f t="shared" ref="AP5:AP9" si="4">AN5+AO5</f>
        <v>1202.5975456032124</v>
      </c>
      <c r="AQ5" s="2">
        <f t="shared" ref="AQ5:AQ21" si="5">AN5</f>
        <v>0</v>
      </c>
      <c r="AR5" s="113">
        <f t="shared" ref="AR5:AR20" si="6">AL5</f>
        <v>1202.5975456032124</v>
      </c>
      <c r="AS5" s="113">
        <f t="shared" ref="AS5:AS9" si="7">AQ5+AR5</f>
        <v>1202.5975456032124</v>
      </c>
      <c r="AT5" s="2">
        <f t="shared" ref="AT5:AT21" si="8">AK5</f>
        <v>0</v>
      </c>
      <c r="AU5" s="113">
        <f t="shared" ref="AU5:AU20" si="9">AL5</f>
        <v>1202.5975456032124</v>
      </c>
      <c r="AV5" s="113">
        <f t="shared" ref="AV5:AV9" si="10">AT5+AU5</f>
        <v>1202.5975456032124</v>
      </c>
      <c r="AW5" s="2">
        <f t="shared" ref="AW5:AW21" si="11">AK5</f>
        <v>0</v>
      </c>
      <c r="AX5" s="113">
        <f t="shared" ref="AX5:AX20" si="12">AL5</f>
        <v>1202.5975456032124</v>
      </c>
      <c r="AY5" s="113">
        <f t="shared" ref="AY5:AY9" si="13">AW5+AX5</f>
        <v>1202.5975456032124</v>
      </c>
    </row>
    <row r="6" spans="1:51" x14ac:dyDescent="0.35">
      <c r="A6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114"/>
      <c r="AE6" s="114"/>
      <c r="AF6" s="115"/>
      <c r="AG6" s="115"/>
      <c r="AH6" s="2">
        <v>0</v>
      </c>
      <c r="AI6" s="113">
        <v>1989.4630119087635</v>
      </c>
      <c r="AJ6" s="113">
        <f t="shared" si="0"/>
        <v>1989.4630119087635</v>
      </c>
      <c r="AK6" s="2">
        <v>0</v>
      </c>
      <c r="AL6" s="113">
        <v>9.9730961197564767</v>
      </c>
      <c r="AM6" s="113">
        <f t="shared" si="1"/>
        <v>9.9730961197564767</v>
      </c>
      <c r="AN6" s="2">
        <f t="shared" si="2"/>
        <v>0</v>
      </c>
      <c r="AO6" s="113">
        <f t="shared" si="3"/>
        <v>9.9730961197564767</v>
      </c>
      <c r="AP6" s="113">
        <f t="shared" si="4"/>
        <v>9.9730961197564767</v>
      </c>
      <c r="AQ6" s="2">
        <f t="shared" si="5"/>
        <v>0</v>
      </c>
      <c r="AR6" s="113">
        <f t="shared" si="6"/>
        <v>9.9730961197564767</v>
      </c>
      <c r="AS6" s="113">
        <f t="shared" si="7"/>
        <v>9.9730961197564767</v>
      </c>
      <c r="AT6" s="2">
        <f t="shared" si="8"/>
        <v>0</v>
      </c>
      <c r="AU6" s="113">
        <f t="shared" si="9"/>
        <v>9.9730961197564767</v>
      </c>
      <c r="AV6" s="113">
        <f t="shared" si="10"/>
        <v>9.9730961197564767</v>
      </c>
      <c r="AW6" s="2">
        <f t="shared" si="11"/>
        <v>0</v>
      </c>
      <c r="AX6" s="113">
        <f t="shared" si="12"/>
        <v>9.9730961197564767</v>
      </c>
      <c r="AY6" s="113">
        <f t="shared" si="13"/>
        <v>9.9730961197564767</v>
      </c>
    </row>
    <row r="7" spans="1:51" x14ac:dyDescent="0.35">
      <c r="A7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1000000</v>
      </c>
      <c r="K7" s="2">
        <v>1000000</v>
      </c>
      <c r="L7" s="2">
        <v>1000000</v>
      </c>
      <c r="M7" s="2">
        <v>1000000</v>
      </c>
      <c r="N7" s="2">
        <v>1000000</v>
      </c>
      <c r="O7" s="2">
        <v>1000000</v>
      </c>
      <c r="P7" s="2">
        <v>1000000</v>
      </c>
      <c r="Q7" s="2">
        <v>1000000</v>
      </c>
      <c r="R7" s="2">
        <v>1000000</v>
      </c>
      <c r="S7" s="2">
        <v>1000000</v>
      </c>
      <c r="T7" s="2">
        <v>1000000</v>
      </c>
      <c r="U7" s="2">
        <v>1000000</v>
      </c>
      <c r="V7" s="2">
        <v>1000000</v>
      </c>
      <c r="W7" s="2">
        <v>1000000</v>
      </c>
      <c r="X7" s="2">
        <v>1000000</v>
      </c>
      <c r="Y7" s="2">
        <v>1000000</v>
      </c>
      <c r="Z7" s="2">
        <v>1000000</v>
      </c>
      <c r="AA7" s="2">
        <v>1000000</v>
      </c>
      <c r="AB7" s="2">
        <v>1000000</v>
      </c>
      <c r="AC7" s="2">
        <v>1000000</v>
      </c>
      <c r="AD7" s="114"/>
      <c r="AE7" s="114"/>
      <c r="AF7" s="115"/>
      <c r="AG7" s="115"/>
      <c r="AH7" s="2">
        <v>0</v>
      </c>
      <c r="AI7" s="113">
        <v>2794.9003158789556</v>
      </c>
      <c r="AJ7" s="113">
        <f t="shared" si="0"/>
        <v>2794.9003158789556</v>
      </c>
      <c r="AK7" s="2">
        <v>0</v>
      </c>
      <c r="AL7" s="113">
        <v>126.35657670942828</v>
      </c>
      <c r="AM7" s="113">
        <f t="shared" si="1"/>
        <v>126.35657670942828</v>
      </c>
      <c r="AN7" s="2">
        <f t="shared" si="2"/>
        <v>0</v>
      </c>
      <c r="AO7" s="113">
        <f t="shared" si="3"/>
        <v>126.35657670942828</v>
      </c>
      <c r="AP7" s="113">
        <f t="shared" si="4"/>
        <v>126.35657670942828</v>
      </c>
      <c r="AQ7" s="2">
        <f t="shared" si="5"/>
        <v>0</v>
      </c>
      <c r="AR7" s="113">
        <f t="shared" si="6"/>
        <v>126.35657670942828</v>
      </c>
      <c r="AS7" s="113">
        <f t="shared" si="7"/>
        <v>126.35657670942828</v>
      </c>
      <c r="AT7" s="2">
        <f t="shared" si="8"/>
        <v>0</v>
      </c>
      <c r="AU7" s="113">
        <f t="shared" si="9"/>
        <v>126.35657670942828</v>
      </c>
      <c r="AV7" s="113">
        <f t="shared" si="10"/>
        <v>126.35657670942828</v>
      </c>
      <c r="AW7" s="2">
        <f t="shared" si="11"/>
        <v>0</v>
      </c>
      <c r="AX7" s="113">
        <f t="shared" si="12"/>
        <v>126.35657670942828</v>
      </c>
      <c r="AY7" s="113">
        <f t="shared" si="13"/>
        <v>126.35657670942828</v>
      </c>
    </row>
    <row r="8" spans="1:51" x14ac:dyDescent="0.35">
      <c r="A8" t="s">
        <v>6</v>
      </c>
      <c r="B8" s="2">
        <v>1000000</v>
      </c>
      <c r="C8" s="2">
        <v>1000000</v>
      </c>
      <c r="D8" s="2">
        <v>1000000</v>
      </c>
      <c r="E8" s="2">
        <v>1000000</v>
      </c>
      <c r="F8" s="2">
        <v>1000000</v>
      </c>
      <c r="G8" s="2">
        <v>1000000</v>
      </c>
      <c r="H8" s="2">
        <v>1000000</v>
      </c>
      <c r="I8" s="2">
        <v>1000000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114"/>
      <c r="AE8" s="114"/>
      <c r="AF8" s="115"/>
      <c r="AG8" s="115"/>
      <c r="AH8" s="2">
        <v>0</v>
      </c>
      <c r="AI8" s="113">
        <v>3385.324027555082</v>
      </c>
      <c r="AJ8" s="113">
        <f t="shared" si="0"/>
        <v>3385.324027555082</v>
      </c>
      <c r="AK8" s="2">
        <v>0</v>
      </c>
      <c r="AL8" s="113">
        <v>1066.2678727740276</v>
      </c>
      <c r="AM8" s="113">
        <f t="shared" si="1"/>
        <v>1066.2678727740276</v>
      </c>
      <c r="AN8" s="2">
        <f t="shared" si="2"/>
        <v>0</v>
      </c>
      <c r="AO8" s="113">
        <f t="shared" si="3"/>
        <v>1066.2678727740276</v>
      </c>
      <c r="AP8" s="113">
        <f t="shared" si="4"/>
        <v>1066.2678727740276</v>
      </c>
      <c r="AQ8" s="2">
        <f t="shared" si="5"/>
        <v>0</v>
      </c>
      <c r="AR8" s="113">
        <f t="shared" si="6"/>
        <v>1066.2678727740276</v>
      </c>
      <c r="AS8" s="113">
        <f t="shared" si="7"/>
        <v>1066.2678727740276</v>
      </c>
      <c r="AT8" s="2">
        <f t="shared" si="8"/>
        <v>0</v>
      </c>
      <c r="AU8" s="113">
        <f t="shared" si="9"/>
        <v>1066.2678727740276</v>
      </c>
      <c r="AV8" s="113">
        <f t="shared" si="10"/>
        <v>1066.2678727740276</v>
      </c>
      <c r="AW8" s="2">
        <f t="shared" si="11"/>
        <v>0</v>
      </c>
      <c r="AX8" s="113">
        <f t="shared" si="12"/>
        <v>1066.2678727740276</v>
      </c>
      <c r="AY8" s="113">
        <f t="shared" si="13"/>
        <v>1066.2678727740276</v>
      </c>
    </row>
    <row r="9" spans="1:51" x14ac:dyDescent="0.35">
      <c r="A9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114"/>
      <c r="AE9" s="114"/>
      <c r="AF9" s="115"/>
      <c r="AG9" s="115"/>
      <c r="AH9" s="2">
        <v>0</v>
      </c>
      <c r="AI9" s="113">
        <v>0.53885408384714351</v>
      </c>
      <c r="AJ9" s="113">
        <f t="shared" si="0"/>
        <v>0.53885408384714351</v>
      </c>
      <c r="AK9" s="2">
        <v>0</v>
      </c>
      <c r="AL9" s="113">
        <v>2.362854580449477E-2</v>
      </c>
      <c r="AM9" s="113">
        <f t="shared" si="1"/>
        <v>2.362854580449477E-2</v>
      </c>
      <c r="AN9" s="2">
        <f t="shared" si="2"/>
        <v>0</v>
      </c>
      <c r="AO9" s="113">
        <f t="shared" si="3"/>
        <v>2.362854580449477E-2</v>
      </c>
      <c r="AP9" s="113">
        <f t="shared" si="4"/>
        <v>2.362854580449477E-2</v>
      </c>
      <c r="AQ9" s="2">
        <f t="shared" si="5"/>
        <v>0</v>
      </c>
      <c r="AR9" s="113">
        <f t="shared" si="6"/>
        <v>2.362854580449477E-2</v>
      </c>
      <c r="AS9" s="113">
        <f t="shared" si="7"/>
        <v>2.362854580449477E-2</v>
      </c>
      <c r="AT9" s="2">
        <f t="shared" si="8"/>
        <v>0</v>
      </c>
      <c r="AU9" s="113">
        <f t="shared" si="9"/>
        <v>2.362854580449477E-2</v>
      </c>
      <c r="AV9" s="113">
        <f t="shared" si="10"/>
        <v>2.362854580449477E-2</v>
      </c>
      <c r="AW9" s="2">
        <f t="shared" si="11"/>
        <v>0</v>
      </c>
      <c r="AX9" s="113">
        <f t="shared" si="12"/>
        <v>2.362854580449477E-2</v>
      </c>
      <c r="AY9" s="113">
        <f t="shared" si="13"/>
        <v>2.362854580449477E-2</v>
      </c>
    </row>
    <row r="10" spans="1:51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>
        <v>5.812353466897128</v>
      </c>
      <c r="H10">
        <v>7.3235653682903816</v>
      </c>
      <c r="I10">
        <v>41.750349867302681</v>
      </c>
      <c r="J10" s="3">
        <v>2.54</v>
      </c>
      <c r="K10" s="3">
        <v>2.54</v>
      </c>
      <c r="L10" s="3">
        <v>1.056</v>
      </c>
      <c r="M10" s="3">
        <v>0.26700000000000002</v>
      </c>
      <c r="N10" s="3">
        <v>1.056</v>
      </c>
      <c r="O10" s="3">
        <v>130.05799999999999</v>
      </c>
      <c r="P10" s="3">
        <v>2.5</v>
      </c>
      <c r="Q10" s="47">
        <v>100</v>
      </c>
      <c r="R10" s="48">
        <v>2.54</v>
      </c>
      <c r="S10" s="48">
        <v>0.69313283805047743</v>
      </c>
      <c r="T10" s="3">
        <v>2.54</v>
      </c>
      <c r="U10" s="3">
        <v>2.54</v>
      </c>
      <c r="V10" s="3">
        <v>1.056</v>
      </c>
      <c r="W10" s="3">
        <v>0.26700000000000002</v>
      </c>
      <c r="X10" s="3">
        <v>1.056</v>
      </c>
      <c r="Y10" s="3">
        <v>130.05799999999999</v>
      </c>
      <c r="Z10" s="3">
        <v>2.5</v>
      </c>
      <c r="AA10" s="47">
        <v>100</v>
      </c>
      <c r="AB10" s="48">
        <v>2.54</v>
      </c>
      <c r="AC10" s="48">
        <v>0.69313283805047743</v>
      </c>
      <c r="AD10" s="116">
        <v>0</v>
      </c>
      <c r="AE10" s="116"/>
      <c r="AH10">
        <v>53.59747463028841</v>
      </c>
      <c r="AI10" s="113">
        <v>0.12683831523481029</v>
      </c>
      <c r="AJ10" s="113">
        <f t="shared" si="0"/>
        <v>53.724312945523224</v>
      </c>
      <c r="AK10">
        <v>40.352647182660228</v>
      </c>
      <c r="AL10" s="113">
        <v>1.424806237772471E-2</v>
      </c>
      <c r="AM10" s="113">
        <f>AK10+AL10</f>
        <v>40.366895245037952</v>
      </c>
      <c r="AN10" s="2">
        <f t="shared" si="2"/>
        <v>40.352647182660228</v>
      </c>
      <c r="AO10" s="113">
        <f t="shared" si="3"/>
        <v>1.424806237772471E-2</v>
      </c>
      <c r="AP10" s="113">
        <f>AN10+AO10</f>
        <v>40.366895245037952</v>
      </c>
      <c r="AQ10" s="2">
        <f t="shared" si="5"/>
        <v>40.352647182660228</v>
      </c>
      <c r="AR10" s="113">
        <f t="shared" si="6"/>
        <v>1.424806237772471E-2</v>
      </c>
      <c r="AS10" s="113">
        <f>AQ10+AR10</f>
        <v>40.366895245037952</v>
      </c>
      <c r="AT10" s="2">
        <f t="shared" si="8"/>
        <v>40.352647182660228</v>
      </c>
      <c r="AU10" s="113">
        <f t="shared" si="9"/>
        <v>1.424806237772471E-2</v>
      </c>
      <c r="AV10" s="113">
        <f>AT10+AU10</f>
        <v>40.366895245037952</v>
      </c>
      <c r="AW10" s="2">
        <f t="shared" si="11"/>
        <v>40.352647182660228</v>
      </c>
      <c r="AX10" s="113">
        <f t="shared" si="12"/>
        <v>1.424806237772471E-2</v>
      </c>
      <c r="AY10" s="113">
        <f>AW10+AX10</f>
        <v>40.366895245037952</v>
      </c>
    </row>
    <row r="11" spans="1:51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>
        <v>161.77639496566306</v>
      </c>
      <c r="H11">
        <v>203.83825765673546</v>
      </c>
      <c r="I11">
        <v>993.80073264760836</v>
      </c>
      <c r="J11" s="3">
        <v>22.21</v>
      </c>
      <c r="K11" s="3">
        <v>24.97</v>
      </c>
      <c r="L11" s="3">
        <v>41.286000000000001</v>
      </c>
      <c r="M11" s="3">
        <v>14.532999999999999</v>
      </c>
      <c r="N11" s="3">
        <v>41.286000000000001</v>
      </c>
      <c r="O11" s="3">
        <v>660.91099999999994</v>
      </c>
      <c r="P11" s="3">
        <v>26</v>
      </c>
      <c r="Q11" s="47">
        <v>50</v>
      </c>
      <c r="R11" s="48">
        <v>22.21</v>
      </c>
      <c r="S11" s="48">
        <v>0.90594065365540077</v>
      </c>
      <c r="T11" s="3">
        <v>22.21</v>
      </c>
      <c r="U11" s="3">
        <v>24.97</v>
      </c>
      <c r="V11" s="3">
        <v>41.286000000000001</v>
      </c>
      <c r="W11" s="3">
        <v>14.532999999999999</v>
      </c>
      <c r="X11" s="3">
        <v>41.286000000000001</v>
      </c>
      <c r="Y11" s="3">
        <v>660.91099999999994</v>
      </c>
      <c r="Z11" s="3">
        <v>26</v>
      </c>
      <c r="AA11" s="47">
        <v>50</v>
      </c>
      <c r="AB11" s="48">
        <v>22.21</v>
      </c>
      <c r="AC11" s="48">
        <v>0.90594065365540077</v>
      </c>
      <c r="AD11" s="116">
        <v>0</v>
      </c>
      <c r="AE11" s="116"/>
      <c r="AH11">
        <v>639.10415070792988</v>
      </c>
      <c r="AI11" s="113">
        <v>0.54395091021563391</v>
      </c>
      <c r="AJ11" s="113">
        <f t="shared" ref="AJ11:AJ21" si="14">AH11+AI11</f>
        <v>639.64810161814546</v>
      </c>
      <c r="AK11">
        <v>993.80073264760836</v>
      </c>
      <c r="AL11" s="113">
        <v>0.19647676496293282</v>
      </c>
      <c r="AM11" s="113">
        <f t="shared" ref="AM11:AM21" si="15">AK11+AL11</f>
        <v>993.99720941257124</v>
      </c>
      <c r="AN11" s="2">
        <f t="shared" si="2"/>
        <v>993.80073264760836</v>
      </c>
      <c r="AO11" s="113">
        <f t="shared" si="3"/>
        <v>0.19647676496293282</v>
      </c>
      <c r="AP11" s="113">
        <f t="shared" ref="AP11:AP21" si="16">AN11+AO11</f>
        <v>993.99720941257124</v>
      </c>
      <c r="AQ11" s="2">
        <f t="shared" si="5"/>
        <v>993.80073264760836</v>
      </c>
      <c r="AR11" s="113">
        <f t="shared" si="6"/>
        <v>0.19647676496293282</v>
      </c>
      <c r="AS11" s="113">
        <f t="shared" ref="AS11:AS21" si="17">AQ11+AR11</f>
        <v>993.99720941257124</v>
      </c>
      <c r="AT11" s="2">
        <f t="shared" si="8"/>
        <v>993.80073264760836</v>
      </c>
      <c r="AU11" s="113">
        <f t="shared" si="9"/>
        <v>0.19647676496293282</v>
      </c>
      <c r="AV11" s="113">
        <f t="shared" ref="AV11:AV21" si="18">AT11+AU11</f>
        <v>993.99720941257124</v>
      </c>
      <c r="AW11" s="2">
        <f t="shared" si="11"/>
        <v>993.80073264760836</v>
      </c>
      <c r="AX11" s="113">
        <f t="shared" si="12"/>
        <v>0.19647676496293282</v>
      </c>
      <c r="AY11" s="113">
        <f t="shared" ref="AY11:AY21" si="19">AW11+AX11</f>
        <v>993.99720941257124</v>
      </c>
    </row>
    <row r="12" spans="1:51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>
        <v>101.53518337732018</v>
      </c>
      <c r="H12">
        <v>127.93433105542343</v>
      </c>
      <c r="I12">
        <v>27.387619255967515</v>
      </c>
      <c r="J12" s="3">
        <v>36.4</v>
      </c>
      <c r="K12" s="3">
        <v>41.05</v>
      </c>
      <c r="L12" s="3">
        <v>31.969000000000001</v>
      </c>
      <c r="M12" s="3">
        <v>17.425000000000001</v>
      </c>
      <c r="N12" s="3">
        <v>31.969000000000001</v>
      </c>
      <c r="O12" s="3">
        <v>752.81600000000003</v>
      </c>
      <c r="P12" s="3">
        <v>48.900001525878899</v>
      </c>
      <c r="Q12" s="47">
        <v>100</v>
      </c>
      <c r="R12" s="48">
        <v>13.296832</v>
      </c>
      <c r="S12" s="48">
        <v>1.1815451225985358</v>
      </c>
      <c r="T12" s="3">
        <v>36.4</v>
      </c>
      <c r="U12" s="3">
        <v>41.05</v>
      </c>
      <c r="V12" s="3">
        <v>31.969000000000001</v>
      </c>
      <c r="W12" s="3">
        <v>17.425000000000001</v>
      </c>
      <c r="X12" s="3">
        <v>31.969000000000001</v>
      </c>
      <c r="Y12" s="3">
        <v>752.81600000000003</v>
      </c>
      <c r="Z12" s="3">
        <v>48.900001525878899</v>
      </c>
      <c r="AA12" s="47">
        <v>100</v>
      </c>
      <c r="AB12" s="48">
        <v>13.296832</v>
      </c>
      <c r="AC12" s="48">
        <v>1.1815451225985358</v>
      </c>
      <c r="AD12" s="116">
        <v>0</v>
      </c>
      <c r="AE12" s="116"/>
      <c r="AH12">
        <v>19.208734314891956</v>
      </c>
      <c r="AI12" s="113">
        <v>1.4670490677357695</v>
      </c>
      <c r="AJ12" s="113">
        <f t="shared" si="14"/>
        <v>20.675783382627724</v>
      </c>
      <c r="AK12">
        <v>27.387619255967515</v>
      </c>
      <c r="AL12" s="113">
        <v>0.13480292599982197</v>
      </c>
      <c r="AM12" s="113">
        <f t="shared" si="15"/>
        <v>27.522422181967336</v>
      </c>
      <c r="AN12" s="2">
        <f t="shared" si="2"/>
        <v>27.387619255967515</v>
      </c>
      <c r="AO12" s="113">
        <f t="shared" si="3"/>
        <v>0.13480292599982197</v>
      </c>
      <c r="AP12" s="113">
        <f t="shared" si="16"/>
        <v>27.522422181967336</v>
      </c>
      <c r="AQ12" s="2">
        <f t="shared" si="5"/>
        <v>27.387619255967515</v>
      </c>
      <c r="AR12" s="113">
        <f t="shared" si="6"/>
        <v>0.13480292599982197</v>
      </c>
      <c r="AS12" s="113">
        <f t="shared" si="17"/>
        <v>27.522422181967336</v>
      </c>
      <c r="AT12" s="2">
        <f t="shared" si="8"/>
        <v>27.387619255967515</v>
      </c>
      <c r="AU12" s="113">
        <f t="shared" si="9"/>
        <v>0.13480292599982197</v>
      </c>
      <c r="AV12" s="113">
        <f t="shared" si="18"/>
        <v>27.522422181967336</v>
      </c>
      <c r="AW12" s="2">
        <f t="shared" si="11"/>
        <v>27.387619255967515</v>
      </c>
      <c r="AX12" s="113">
        <f t="shared" si="12"/>
        <v>0.13480292599982197</v>
      </c>
      <c r="AY12" s="113">
        <f t="shared" si="19"/>
        <v>27.522422181967336</v>
      </c>
    </row>
    <row r="13" spans="1:51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>
        <v>5.4409986926760716</v>
      </c>
      <c r="H13">
        <v>6.8556583527718491</v>
      </c>
      <c r="I13">
        <v>9.458769751780995</v>
      </c>
      <c r="J13" s="3">
        <v>3.5070000000000001</v>
      </c>
      <c r="K13" s="3">
        <v>3.5070000000000001</v>
      </c>
      <c r="L13" s="3">
        <v>3.5750000000000002</v>
      </c>
      <c r="M13" s="3">
        <v>0.13300000000000001</v>
      </c>
      <c r="N13" s="3">
        <v>3.5750000000000002</v>
      </c>
      <c r="O13" s="3">
        <v>7.1970000000000001</v>
      </c>
      <c r="P13" s="3">
        <v>3.7000000476837154</v>
      </c>
      <c r="Q13" s="47">
        <v>90</v>
      </c>
      <c r="R13" s="48">
        <v>3.2150660000000002</v>
      </c>
      <c r="S13" s="48">
        <v>0.8673107910743153</v>
      </c>
      <c r="T13" s="3">
        <v>3.5070000000000001</v>
      </c>
      <c r="U13" s="3">
        <v>3.5070000000000001</v>
      </c>
      <c r="V13" s="3">
        <v>3.5750000000000002</v>
      </c>
      <c r="W13" s="3">
        <v>0.13300000000000001</v>
      </c>
      <c r="X13" s="3">
        <v>3.5750000000000002</v>
      </c>
      <c r="Y13" s="3">
        <v>7.1970000000000001</v>
      </c>
      <c r="Z13" s="3">
        <v>3.7000000476837154</v>
      </c>
      <c r="AA13" s="47">
        <v>90</v>
      </c>
      <c r="AB13" s="48">
        <v>3.2150660000000002</v>
      </c>
      <c r="AC13" s="48">
        <v>0.8673107910743153</v>
      </c>
      <c r="AD13" s="116">
        <v>0</v>
      </c>
      <c r="AE13" s="116"/>
      <c r="AH13">
        <v>8.0441472410106218</v>
      </c>
      <c r="AI13" s="113">
        <v>7.2523053711609858E-2</v>
      </c>
      <c r="AJ13" s="113">
        <f t="shared" si="14"/>
        <v>8.1166702947222316</v>
      </c>
      <c r="AK13">
        <v>9.458769751780995</v>
      </c>
      <c r="AL13" s="113">
        <v>7.5690024594833967E-3</v>
      </c>
      <c r="AM13" s="113">
        <f t="shared" si="15"/>
        <v>9.4663387542404784</v>
      </c>
      <c r="AN13" s="2">
        <f t="shared" si="2"/>
        <v>9.458769751780995</v>
      </c>
      <c r="AO13" s="113">
        <f t="shared" si="3"/>
        <v>7.5690024594833967E-3</v>
      </c>
      <c r="AP13" s="113">
        <f t="shared" si="16"/>
        <v>9.4663387542404784</v>
      </c>
      <c r="AQ13" s="2">
        <f t="shared" si="5"/>
        <v>9.458769751780995</v>
      </c>
      <c r="AR13" s="113">
        <f t="shared" si="6"/>
        <v>7.5690024594833967E-3</v>
      </c>
      <c r="AS13" s="113">
        <f t="shared" si="17"/>
        <v>9.4663387542404784</v>
      </c>
      <c r="AT13" s="2">
        <f t="shared" si="8"/>
        <v>9.458769751780995</v>
      </c>
      <c r="AU13" s="113">
        <f t="shared" si="9"/>
        <v>7.5690024594833967E-3</v>
      </c>
      <c r="AV13" s="113">
        <f t="shared" si="18"/>
        <v>9.4663387542404784</v>
      </c>
      <c r="AW13" s="2">
        <f t="shared" si="11"/>
        <v>9.458769751780995</v>
      </c>
      <c r="AX13" s="113">
        <f t="shared" si="12"/>
        <v>7.5690024594833967E-3</v>
      </c>
      <c r="AY13" s="113">
        <f t="shared" si="19"/>
        <v>9.4663387542404784</v>
      </c>
    </row>
    <row r="14" spans="1:51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>
        <v>0.92824869708043045</v>
      </c>
      <c r="H14">
        <v>1.1695933583213423</v>
      </c>
      <c r="I14">
        <v>1.8922698715311803</v>
      </c>
      <c r="J14" s="3">
        <v>3.5070000000000001</v>
      </c>
      <c r="K14" s="3">
        <v>3.5070000000000001</v>
      </c>
      <c r="L14" s="3">
        <v>3.5750000000000002</v>
      </c>
      <c r="M14" s="3">
        <v>0.13300000000000001</v>
      </c>
      <c r="N14" s="3">
        <v>3.5750000000000002</v>
      </c>
      <c r="O14" s="3">
        <v>7.1970000000000001</v>
      </c>
      <c r="P14" s="3">
        <v>3.7000000476837154</v>
      </c>
      <c r="Q14" s="47">
        <v>90</v>
      </c>
      <c r="R14" s="48">
        <v>3.2150660000000002</v>
      </c>
      <c r="S14" s="48">
        <v>0.8357673392710282</v>
      </c>
      <c r="T14" s="3">
        <v>3.5070000000000001</v>
      </c>
      <c r="U14" s="3">
        <v>3.5070000000000001</v>
      </c>
      <c r="V14" s="3">
        <v>3.5750000000000002</v>
      </c>
      <c r="W14" s="3">
        <v>0.13300000000000001</v>
      </c>
      <c r="X14" s="3">
        <v>3.5750000000000002</v>
      </c>
      <c r="Y14" s="3">
        <v>7.1970000000000001</v>
      </c>
      <c r="Z14" s="3">
        <v>3.7000000476837154</v>
      </c>
      <c r="AA14" s="47">
        <v>90</v>
      </c>
      <c r="AB14" s="48">
        <v>3.2150660000000002</v>
      </c>
      <c r="AC14" s="48">
        <v>0.8357673392710282</v>
      </c>
      <c r="AD14" s="116">
        <v>0</v>
      </c>
      <c r="AE14" s="116"/>
      <c r="AH14">
        <v>1.728649515788488</v>
      </c>
      <c r="AI14" s="113">
        <v>4.8091315083300508E-2</v>
      </c>
      <c r="AJ14" s="113">
        <f t="shared" si="14"/>
        <v>1.7767408308717885</v>
      </c>
      <c r="AK14">
        <v>1.8922698715311803</v>
      </c>
      <c r="AL14" s="113">
        <v>2.2203423357761371E-3</v>
      </c>
      <c r="AM14" s="113">
        <f t="shared" si="15"/>
        <v>1.8944902138669564</v>
      </c>
      <c r="AN14" s="2">
        <f t="shared" si="2"/>
        <v>1.8922698715311803</v>
      </c>
      <c r="AO14" s="113">
        <f t="shared" si="3"/>
        <v>2.2203423357761371E-3</v>
      </c>
      <c r="AP14" s="113">
        <f t="shared" si="16"/>
        <v>1.8944902138669564</v>
      </c>
      <c r="AQ14" s="2">
        <f t="shared" si="5"/>
        <v>1.8922698715311803</v>
      </c>
      <c r="AR14" s="113">
        <f t="shared" si="6"/>
        <v>2.2203423357761371E-3</v>
      </c>
      <c r="AS14" s="113">
        <f t="shared" si="17"/>
        <v>1.8944902138669564</v>
      </c>
      <c r="AT14" s="2">
        <f t="shared" si="8"/>
        <v>1.8922698715311803</v>
      </c>
      <c r="AU14" s="113">
        <f t="shared" si="9"/>
        <v>2.2203423357761371E-3</v>
      </c>
      <c r="AV14" s="113">
        <f t="shared" si="18"/>
        <v>1.8944902138669564</v>
      </c>
      <c r="AW14" s="2">
        <f t="shared" si="11"/>
        <v>1.8922698715311803</v>
      </c>
      <c r="AX14" s="113">
        <f t="shared" si="12"/>
        <v>2.2203423357761371E-3</v>
      </c>
      <c r="AY14" s="113">
        <f t="shared" si="19"/>
        <v>1.8944902138669564</v>
      </c>
    </row>
    <row r="15" spans="1:51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>
        <v>0.54469976387990127</v>
      </c>
      <c r="H15">
        <v>0.54469976387990127</v>
      </c>
      <c r="I15">
        <v>0.54469976387990116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3">
        <v>0.26856561546286878</v>
      </c>
      <c r="O15" s="3">
        <v>0.26856561546286878</v>
      </c>
      <c r="P15" s="3">
        <v>0.26856561546286878</v>
      </c>
      <c r="Q15" s="47">
        <v>30</v>
      </c>
      <c r="R15" s="48">
        <v>0.32149299999999997</v>
      </c>
      <c r="S15" s="48">
        <v>1.9495254065752064E-2</v>
      </c>
      <c r="T15" s="3">
        <v>0.26856561546286878</v>
      </c>
      <c r="U15" s="3">
        <v>0.26856561546286878</v>
      </c>
      <c r="V15" s="3">
        <v>0.26856561546286878</v>
      </c>
      <c r="W15" s="3">
        <v>0.26856561546286878</v>
      </c>
      <c r="X15" s="3">
        <v>0.26856561546286878</v>
      </c>
      <c r="Y15" s="3">
        <v>0.26856561546286878</v>
      </c>
      <c r="Z15" s="3">
        <v>0.26856561546286878</v>
      </c>
      <c r="AA15" s="47">
        <v>30</v>
      </c>
      <c r="AB15" s="48">
        <v>0.32149299999999997</v>
      </c>
      <c r="AC15" s="48">
        <v>1.9495254065752064E-2</v>
      </c>
      <c r="AD15" s="116">
        <v>0</v>
      </c>
      <c r="AE15" s="116"/>
      <c r="AH15">
        <v>0.47886752155609885</v>
      </c>
      <c r="AI15" s="113">
        <v>0.25121575444697092</v>
      </c>
      <c r="AJ15" s="113">
        <f t="shared" si="14"/>
        <v>0.73008327600306977</v>
      </c>
      <c r="AK15">
        <v>0</v>
      </c>
      <c r="AL15" s="113">
        <v>5.86909788230092E-3</v>
      </c>
      <c r="AM15" s="113">
        <f t="shared" si="15"/>
        <v>5.86909788230092E-3</v>
      </c>
      <c r="AN15" s="2">
        <f t="shared" si="2"/>
        <v>0</v>
      </c>
      <c r="AO15" s="113">
        <f t="shared" si="3"/>
        <v>5.86909788230092E-3</v>
      </c>
      <c r="AP15" s="113">
        <f t="shared" si="16"/>
        <v>5.86909788230092E-3</v>
      </c>
      <c r="AQ15" s="2">
        <f t="shared" si="5"/>
        <v>0</v>
      </c>
      <c r="AR15" s="113">
        <f t="shared" si="6"/>
        <v>5.86909788230092E-3</v>
      </c>
      <c r="AS15" s="113">
        <f t="shared" si="17"/>
        <v>5.86909788230092E-3</v>
      </c>
      <c r="AT15" s="2">
        <f t="shared" si="8"/>
        <v>0</v>
      </c>
      <c r="AU15" s="113">
        <f t="shared" si="9"/>
        <v>5.86909788230092E-3</v>
      </c>
      <c r="AV15" s="113">
        <f t="shared" si="18"/>
        <v>5.86909788230092E-3</v>
      </c>
      <c r="AW15" s="2">
        <f t="shared" si="11"/>
        <v>0</v>
      </c>
      <c r="AX15" s="113">
        <f t="shared" si="12"/>
        <v>5.86909788230092E-3</v>
      </c>
      <c r="AY15" s="113">
        <f t="shared" si="19"/>
        <v>5.86909788230092E-3</v>
      </c>
    </row>
    <row r="16" spans="1:51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>
        <v>3.1580812470205132E-2</v>
      </c>
      <c r="H16">
        <v>3.9791823712458464E-2</v>
      </c>
      <c r="I16">
        <v>0.51210428280035414</v>
      </c>
      <c r="J16" s="3">
        <v>0.57865500000000003</v>
      </c>
      <c r="K16" s="3">
        <v>0.57865500000000003</v>
      </c>
      <c r="L16" s="3">
        <v>0.103675</v>
      </c>
      <c r="M16" s="3">
        <v>3.8569999999999998E-3</v>
      </c>
      <c r="N16" s="3">
        <v>0.103675</v>
      </c>
      <c r="O16" s="3">
        <v>1.4394</v>
      </c>
      <c r="P16" s="3">
        <v>3.5150000452995296</v>
      </c>
      <c r="Q16" s="3">
        <v>14.85</v>
      </c>
      <c r="R16" s="48">
        <v>0.53048589000000002</v>
      </c>
      <c r="S16" s="48"/>
      <c r="T16" s="3">
        <v>0.57865500000000003</v>
      </c>
      <c r="U16" s="3">
        <v>0.57865500000000003</v>
      </c>
      <c r="V16" s="3">
        <v>0.103675</v>
      </c>
      <c r="W16" s="3">
        <v>3.8569999999999998E-3</v>
      </c>
      <c r="X16" s="3">
        <v>0.103675</v>
      </c>
      <c r="Y16" s="3">
        <v>1.4394</v>
      </c>
      <c r="Z16" s="3">
        <v>3.5150000452995296</v>
      </c>
      <c r="AA16" s="3">
        <v>14.85</v>
      </c>
      <c r="AB16" s="48">
        <v>0.53048589000000002</v>
      </c>
      <c r="AC16" s="48"/>
      <c r="AD16" s="116">
        <v>0</v>
      </c>
      <c r="AE16" s="116"/>
      <c r="AH16">
        <v>0.47390947465623479</v>
      </c>
      <c r="AI16" s="113">
        <v>4.2349995275388881E-3</v>
      </c>
      <c r="AJ16" s="113">
        <f t="shared" si="14"/>
        <v>0.47814447418377365</v>
      </c>
      <c r="AK16">
        <v>0.51210428280035414</v>
      </c>
      <c r="AL16" s="113">
        <v>2.1219130796210544E-4</v>
      </c>
      <c r="AM16" s="113">
        <f t="shared" si="15"/>
        <v>0.51231647410831627</v>
      </c>
      <c r="AN16" s="2">
        <f t="shared" si="2"/>
        <v>0.51210428280035414</v>
      </c>
      <c r="AO16" s="113">
        <f t="shared" si="3"/>
        <v>2.1219130796210544E-4</v>
      </c>
      <c r="AP16" s="113">
        <f t="shared" si="16"/>
        <v>0.51231647410831627</v>
      </c>
      <c r="AQ16" s="2">
        <f t="shared" si="5"/>
        <v>0.51210428280035414</v>
      </c>
      <c r="AR16" s="113">
        <f t="shared" si="6"/>
        <v>2.1219130796210544E-4</v>
      </c>
      <c r="AS16" s="113">
        <f t="shared" si="17"/>
        <v>0.51231647410831627</v>
      </c>
      <c r="AT16" s="2">
        <f t="shared" si="8"/>
        <v>0.51210428280035414</v>
      </c>
      <c r="AU16" s="113">
        <f t="shared" si="9"/>
        <v>2.1219130796210544E-4</v>
      </c>
      <c r="AV16" s="113">
        <f t="shared" si="18"/>
        <v>0.51231647410831627</v>
      </c>
      <c r="AW16" s="2">
        <f t="shared" si="11"/>
        <v>0.51210428280035414</v>
      </c>
      <c r="AX16" s="113">
        <f t="shared" si="12"/>
        <v>2.1219130796210544E-4</v>
      </c>
      <c r="AY16" s="113">
        <f t="shared" si="19"/>
        <v>0.51231647410831627</v>
      </c>
    </row>
    <row r="17" spans="1:51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>
        <v>5.8681168095304902E-2</v>
      </c>
      <c r="H17">
        <v>7.3938271800084179E-2</v>
      </c>
      <c r="I17">
        <v>7.6630038890183744E-2</v>
      </c>
      <c r="J17" s="3">
        <v>1.5009959999999998</v>
      </c>
      <c r="K17" s="3">
        <v>1.5009959999999998</v>
      </c>
      <c r="L17" s="3">
        <v>2.431</v>
      </c>
      <c r="M17" s="3">
        <v>9.0440000000000006E-2</v>
      </c>
      <c r="N17" s="3">
        <v>2.431</v>
      </c>
      <c r="O17" s="3">
        <v>3.0803159999999998</v>
      </c>
      <c r="P17" s="3">
        <v>0.18500000238418576</v>
      </c>
      <c r="Q17" s="3">
        <v>38.519999999999996</v>
      </c>
      <c r="R17" s="48">
        <v>1.3760482479999998</v>
      </c>
      <c r="S17" s="48"/>
      <c r="T17" s="3">
        <v>1.5009959999999998</v>
      </c>
      <c r="U17" s="3">
        <v>1.5009959999999998</v>
      </c>
      <c r="V17" s="3">
        <v>2.431</v>
      </c>
      <c r="W17" s="3">
        <v>9.0440000000000006E-2</v>
      </c>
      <c r="X17" s="3">
        <v>2.431</v>
      </c>
      <c r="Y17" s="3">
        <v>3.0803159999999998</v>
      </c>
      <c r="Z17" s="3">
        <v>0.18500000238418576</v>
      </c>
      <c r="AA17" s="3">
        <v>38.519999999999996</v>
      </c>
      <c r="AB17" s="48">
        <v>1.3760482479999998</v>
      </c>
      <c r="AC17" s="48"/>
      <c r="AD17" s="116">
        <v>0</v>
      </c>
      <c r="AE17" s="116"/>
      <c r="AH17">
        <v>0.24585827527712426</v>
      </c>
      <c r="AI17" s="113">
        <v>2.0560277799938402E-2</v>
      </c>
      <c r="AJ17" s="113">
        <f t="shared" si="14"/>
        <v>0.26641855307706264</v>
      </c>
      <c r="AK17">
        <v>7.6630038890183744E-2</v>
      </c>
      <c r="AL17" s="113">
        <v>3.8366125882774188E-4</v>
      </c>
      <c r="AM17" s="113">
        <f t="shared" si="15"/>
        <v>7.7013700149011488E-2</v>
      </c>
      <c r="AN17" s="2">
        <f t="shared" si="2"/>
        <v>7.6630038890183744E-2</v>
      </c>
      <c r="AO17" s="113">
        <f t="shared" si="3"/>
        <v>3.8366125882774188E-4</v>
      </c>
      <c r="AP17" s="113">
        <f t="shared" si="16"/>
        <v>7.7013700149011488E-2</v>
      </c>
      <c r="AQ17" s="2">
        <f t="shared" si="5"/>
        <v>7.6630038890183744E-2</v>
      </c>
      <c r="AR17" s="113">
        <f t="shared" si="6"/>
        <v>3.8366125882774188E-4</v>
      </c>
      <c r="AS17" s="113">
        <f t="shared" si="17"/>
        <v>7.7013700149011488E-2</v>
      </c>
      <c r="AT17" s="2">
        <f t="shared" si="8"/>
        <v>7.6630038890183744E-2</v>
      </c>
      <c r="AU17" s="113">
        <f t="shared" si="9"/>
        <v>3.8366125882774188E-4</v>
      </c>
      <c r="AV17" s="113">
        <f t="shared" si="18"/>
        <v>7.7013700149011488E-2</v>
      </c>
      <c r="AW17" s="2">
        <f t="shared" si="11"/>
        <v>7.6630038890183744E-2</v>
      </c>
      <c r="AX17" s="113">
        <f t="shared" si="12"/>
        <v>3.8366125882774188E-4</v>
      </c>
      <c r="AY17" s="113">
        <f t="shared" si="19"/>
        <v>7.7013700149011488E-2</v>
      </c>
    </row>
    <row r="18" spans="1:51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>
        <v>0.79687952050913158</v>
      </c>
      <c r="H18">
        <v>1.0040681958415056</v>
      </c>
      <c r="I18">
        <v>25.825694196902546</v>
      </c>
      <c r="J18" s="3">
        <v>1.06</v>
      </c>
      <c r="K18" s="3">
        <v>1.06</v>
      </c>
      <c r="L18" s="3">
        <v>1.056</v>
      </c>
      <c r="M18" s="3">
        <v>1.1419999999999999</v>
      </c>
      <c r="N18" s="3">
        <v>1.056</v>
      </c>
      <c r="O18" s="3">
        <v>392.35399999999998</v>
      </c>
      <c r="P18" s="3">
        <v>49</v>
      </c>
      <c r="Q18" s="47">
        <v>2.85</v>
      </c>
      <c r="R18" s="48">
        <v>1.06</v>
      </c>
      <c r="S18" s="48"/>
      <c r="T18" s="3">
        <v>1.06</v>
      </c>
      <c r="U18" s="3">
        <v>1.06</v>
      </c>
      <c r="V18" s="3">
        <v>1.056</v>
      </c>
      <c r="W18" s="3">
        <v>1.1419999999999999</v>
      </c>
      <c r="X18" s="3">
        <v>1.056</v>
      </c>
      <c r="Y18" s="3">
        <v>392.35399999999998</v>
      </c>
      <c r="Z18" s="3">
        <v>49</v>
      </c>
      <c r="AA18" s="47">
        <v>2.85</v>
      </c>
      <c r="AB18" s="48">
        <v>1.06</v>
      </c>
      <c r="AC18" s="48"/>
      <c r="AD18" s="116">
        <v>0</v>
      </c>
      <c r="AE18" s="116"/>
      <c r="AH18">
        <v>3.4141251927898666</v>
      </c>
      <c r="AI18" s="113">
        <v>1.0961495941820574</v>
      </c>
      <c r="AJ18" s="113">
        <f t="shared" si="14"/>
        <v>4.510274786971924</v>
      </c>
      <c r="AK18">
        <v>25.825694196902546</v>
      </c>
      <c r="AL18" s="113">
        <v>0.11480309838857856</v>
      </c>
      <c r="AM18" s="113">
        <f t="shared" si="15"/>
        <v>25.940497295291124</v>
      </c>
      <c r="AN18" s="2">
        <f t="shared" si="2"/>
        <v>25.825694196902546</v>
      </c>
      <c r="AO18" s="113">
        <f t="shared" si="3"/>
        <v>0.11480309838857856</v>
      </c>
      <c r="AP18" s="113">
        <f t="shared" si="16"/>
        <v>25.940497295291124</v>
      </c>
      <c r="AQ18" s="2">
        <f t="shared" si="5"/>
        <v>25.825694196902546</v>
      </c>
      <c r="AR18" s="113">
        <f t="shared" si="6"/>
        <v>0.11480309838857856</v>
      </c>
      <c r="AS18" s="113">
        <f t="shared" si="17"/>
        <v>25.940497295291124</v>
      </c>
      <c r="AT18" s="2">
        <f t="shared" si="8"/>
        <v>25.825694196902546</v>
      </c>
      <c r="AU18" s="113">
        <f t="shared" si="9"/>
        <v>0.11480309838857856</v>
      </c>
      <c r="AV18" s="113">
        <f t="shared" si="18"/>
        <v>25.940497295291124</v>
      </c>
      <c r="AW18" s="2">
        <f t="shared" si="11"/>
        <v>25.825694196902546</v>
      </c>
      <c r="AX18" s="113">
        <f t="shared" si="12"/>
        <v>0.11480309838857856</v>
      </c>
      <c r="AY18" s="113">
        <f t="shared" si="19"/>
        <v>25.940497295291124</v>
      </c>
    </row>
    <row r="19" spans="1:51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>
        <v>0.10695653375963685</v>
      </c>
      <c r="H19">
        <v>0.13476523253714243</v>
      </c>
      <c r="I19">
        <v>0.18877324129794976</v>
      </c>
      <c r="J19" s="3">
        <v>0.75</v>
      </c>
      <c r="K19" s="3">
        <v>0.35</v>
      </c>
      <c r="L19" s="3">
        <v>0.10199999999999999</v>
      </c>
      <c r="M19" s="3">
        <v>0.11899999999999999</v>
      </c>
      <c r="N19" s="3">
        <v>0.10199999999999999</v>
      </c>
      <c r="O19" s="3">
        <v>0.111</v>
      </c>
      <c r="P19" s="3">
        <v>1.1000000238418579</v>
      </c>
      <c r="Q19" s="47">
        <v>0</v>
      </c>
      <c r="R19" s="48">
        <v>0.40123199999999998</v>
      </c>
      <c r="S19" s="48"/>
      <c r="T19" s="3">
        <v>0.75</v>
      </c>
      <c r="U19" s="3">
        <v>0.35</v>
      </c>
      <c r="V19" s="3">
        <v>0.10199999999999999</v>
      </c>
      <c r="W19" s="3">
        <v>0.11899999999999999</v>
      </c>
      <c r="X19" s="3">
        <v>0.10199999999999999</v>
      </c>
      <c r="Y19" s="3">
        <v>0.111</v>
      </c>
      <c r="Z19" s="3">
        <v>1.1000000238418579</v>
      </c>
      <c r="AA19" s="47">
        <v>0</v>
      </c>
      <c r="AB19" s="48">
        <v>0.40123199999999998</v>
      </c>
      <c r="AC19" s="48"/>
      <c r="AD19" s="116">
        <v>0</v>
      </c>
      <c r="AE19" s="116"/>
      <c r="AH19">
        <v>0.91142919415811929</v>
      </c>
      <c r="AI19" s="113">
        <v>1.2419532449195709E-2</v>
      </c>
      <c r="AJ19" s="113">
        <f t="shared" si="14"/>
        <v>0.92384872660731499</v>
      </c>
      <c r="AK19">
        <v>0.18877324129794976</v>
      </c>
      <c r="AL19" s="113">
        <v>3.7018497329376407E-4</v>
      </c>
      <c r="AM19" s="113">
        <f t="shared" si="15"/>
        <v>0.18914342627124353</v>
      </c>
      <c r="AN19" s="2">
        <f t="shared" si="2"/>
        <v>0.18877324129794976</v>
      </c>
      <c r="AO19" s="113">
        <f t="shared" si="3"/>
        <v>3.7018497329376407E-4</v>
      </c>
      <c r="AP19" s="113">
        <f t="shared" si="16"/>
        <v>0.18914342627124353</v>
      </c>
      <c r="AQ19" s="2">
        <f t="shared" si="5"/>
        <v>0.18877324129794976</v>
      </c>
      <c r="AR19" s="113">
        <f t="shared" si="6"/>
        <v>3.7018497329376407E-4</v>
      </c>
      <c r="AS19" s="113">
        <f t="shared" si="17"/>
        <v>0.18914342627124353</v>
      </c>
      <c r="AT19" s="2">
        <f t="shared" si="8"/>
        <v>0.18877324129794976</v>
      </c>
      <c r="AU19" s="113">
        <f t="shared" si="9"/>
        <v>3.7018497329376407E-4</v>
      </c>
      <c r="AV19" s="113">
        <f t="shared" si="18"/>
        <v>0.18914342627124353</v>
      </c>
      <c r="AW19" s="2">
        <f t="shared" si="11"/>
        <v>0.18877324129794976</v>
      </c>
      <c r="AX19" s="113">
        <f t="shared" si="12"/>
        <v>3.7018497329376407E-4</v>
      </c>
      <c r="AY19" s="113">
        <f t="shared" si="19"/>
        <v>0.18914342627124353</v>
      </c>
    </row>
    <row r="20" spans="1:51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>
        <v>77924.526172916216</v>
      </c>
      <c r="H20">
        <v>77853.149247499474</v>
      </c>
      <c r="I20">
        <v>77309.419608181983</v>
      </c>
      <c r="J20" s="4">
        <v>59366.949503269869</v>
      </c>
      <c r="K20" s="4">
        <v>59362.612360412735</v>
      </c>
      <c r="L20" s="4">
        <v>59341.609065174642</v>
      </c>
      <c r="M20" s="4">
        <v>59385.872043746065</v>
      </c>
      <c r="N20" s="1">
        <v>59341.609065174642</v>
      </c>
      <c r="O20" s="4">
        <v>56889.786903269873</v>
      </c>
      <c r="P20" s="4">
        <v>59229.283455650831</v>
      </c>
      <c r="Q20" s="4">
        <v>59014.60666993654</v>
      </c>
      <c r="R20" s="1">
        <v>59366.949503269869</v>
      </c>
      <c r="S20" s="1">
        <v>59412.682265174597</v>
      </c>
      <c r="T20" s="4">
        <v>59366.949503269869</v>
      </c>
      <c r="U20" s="4">
        <v>59362.612360412735</v>
      </c>
      <c r="V20" s="4">
        <v>59341.609065174642</v>
      </c>
      <c r="W20" s="4">
        <v>59385.872043746065</v>
      </c>
      <c r="X20" s="1">
        <v>59341.609065174642</v>
      </c>
      <c r="Y20" s="4">
        <v>56889.786903269873</v>
      </c>
      <c r="Z20" s="4">
        <v>59229.283455650831</v>
      </c>
      <c r="AA20" s="4">
        <v>59014.60666993654</v>
      </c>
      <c r="AB20" s="1">
        <v>59366.949503269869</v>
      </c>
      <c r="AC20" s="1">
        <v>59412.682265174597</v>
      </c>
      <c r="AD20" s="117">
        <f>12/106*44/12</f>
        <v>0.41509433962264147</v>
      </c>
      <c r="AE20" s="118">
        <f>12*7/(12*7+8*1)*44/12</f>
        <v>3.3478260869565215</v>
      </c>
      <c r="AF20" s="113">
        <f>-12*6/(12*6+10*1+4*16)*44/12</f>
        <v>-1.8082191780821917</v>
      </c>
      <c r="AG20" s="119">
        <f>-12*6/(12*6+8*1+5*16)*44/12</f>
        <v>-1.6500000000000001</v>
      </c>
      <c r="AH20">
        <v>71783.505317547926</v>
      </c>
      <c r="AI20" s="113">
        <v>633.15471120171344</v>
      </c>
      <c r="AJ20" s="113">
        <f t="shared" si="14"/>
        <v>72416.66002874964</v>
      </c>
      <c r="AK20">
        <v>74856.053349714566</v>
      </c>
      <c r="AL20" s="113">
        <v>92.811588579119217</v>
      </c>
      <c r="AM20" s="113">
        <f t="shared" si="15"/>
        <v>74948.864938293686</v>
      </c>
      <c r="AN20" s="2">
        <f t="shared" si="2"/>
        <v>74856.053349714566</v>
      </c>
      <c r="AO20" s="113">
        <f t="shared" si="3"/>
        <v>92.811588579119217</v>
      </c>
      <c r="AP20" s="113">
        <f t="shared" si="16"/>
        <v>74948.864938293686</v>
      </c>
      <c r="AQ20" s="2">
        <f t="shared" si="5"/>
        <v>74856.053349714566</v>
      </c>
      <c r="AR20" s="113">
        <f t="shared" si="6"/>
        <v>92.811588579119217</v>
      </c>
      <c r="AS20" s="113">
        <f t="shared" si="17"/>
        <v>74948.864938293686</v>
      </c>
      <c r="AT20" s="2">
        <f t="shared" si="8"/>
        <v>74856.053349714566</v>
      </c>
      <c r="AU20" s="113">
        <f t="shared" si="9"/>
        <v>92.811588579119217</v>
      </c>
      <c r="AV20" s="113">
        <f t="shared" si="18"/>
        <v>74948.864938293686</v>
      </c>
      <c r="AW20" s="2">
        <f t="shared" si="11"/>
        <v>74856.053349714566</v>
      </c>
      <c r="AX20" s="113">
        <f t="shared" si="12"/>
        <v>92.811588579119217</v>
      </c>
      <c r="AY20" s="113">
        <f t="shared" si="19"/>
        <v>74948.864938293686</v>
      </c>
    </row>
    <row r="21" spans="1:51" x14ac:dyDescent="0.35">
      <c r="A21" s="8" t="s">
        <v>26</v>
      </c>
      <c r="G21">
        <v>0</v>
      </c>
      <c r="H21">
        <v>0</v>
      </c>
      <c r="I21" s="85">
        <v>0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>
        <v>-59412.682265174641</v>
      </c>
      <c r="U21" s="45">
        <v>-59412.682265174641</v>
      </c>
      <c r="V21" s="45">
        <v>-59412.682265174641</v>
      </c>
      <c r="W21" s="45">
        <v>-59412.682265174641</v>
      </c>
      <c r="X21" s="45">
        <v>-59412.682265174641</v>
      </c>
      <c r="Y21" s="45">
        <v>-59412.682265174641</v>
      </c>
      <c r="Z21" s="45">
        <v>-59412.682265174641</v>
      </c>
      <c r="AA21" s="45">
        <v>-59412.682265174641</v>
      </c>
      <c r="AB21" s="45">
        <v>-59412.682265174641</v>
      </c>
      <c r="AC21" s="45">
        <v>-59412.682265174641</v>
      </c>
      <c r="AH21">
        <v>-72964.246146966863</v>
      </c>
      <c r="AJ21" s="113">
        <f t="shared" si="14"/>
        <v>-72964.246146966863</v>
      </c>
      <c r="AK21">
        <v>-76614.526624731123</v>
      </c>
      <c r="AM21" s="113">
        <f t="shared" si="15"/>
        <v>-76614.526624731123</v>
      </c>
      <c r="AN21" s="2">
        <f t="shared" si="2"/>
        <v>-76614.526624731123</v>
      </c>
      <c r="AP21" s="113">
        <f t="shared" si="16"/>
        <v>-76614.526624731123</v>
      </c>
      <c r="AQ21" s="2">
        <f t="shared" si="5"/>
        <v>-76614.526624731123</v>
      </c>
      <c r="AS21" s="113">
        <f t="shared" si="17"/>
        <v>-76614.526624731123</v>
      </c>
      <c r="AT21" s="2">
        <f t="shared" si="8"/>
        <v>-76614.526624731123</v>
      </c>
      <c r="AV21" s="113">
        <f t="shared" si="18"/>
        <v>-76614.526624731123</v>
      </c>
      <c r="AW21" s="2">
        <f t="shared" si="11"/>
        <v>-76614.526624731123</v>
      </c>
      <c r="AY21" s="113">
        <f t="shared" si="19"/>
        <v>-76614.526624731123</v>
      </c>
    </row>
    <row r="22" spans="1:51" x14ac:dyDescent="0.35">
      <c r="A22" s="8"/>
      <c r="P22" s="45"/>
    </row>
    <row r="23" spans="1:51" x14ac:dyDescent="0.35">
      <c r="A23" t="s">
        <v>9</v>
      </c>
      <c r="B23" t="s">
        <v>15</v>
      </c>
      <c r="C23" t="s">
        <v>15</v>
      </c>
      <c r="D23" t="s">
        <v>15</v>
      </c>
      <c r="E23" t="s">
        <v>15</v>
      </c>
      <c r="F23" t="s">
        <v>15</v>
      </c>
      <c r="G23" t="s">
        <v>342</v>
      </c>
      <c r="H23" t="s">
        <v>342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S23" t="s">
        <v>15</v>
      </c>
      <c r="T23" s="17" t="s">
        <v>289</v>
      </c>
      <c r="U23" s="17"/>
      <c r="V23" s="17"/>
      <c r="W23" s="17"/>
      <c r="X23" s="17"/>
      <c r="Y23" s="17"/>
      <c r="Z23" s="17"/>
      <c r="AA23" s="17"/>
      <c r="AB23" s="17"/>
      <c r="AC23" s="17"/>
      <c r="AD23" s="113" t="s">
        <v>77</v>
      </c>
      <c r="AI23" s="113" t="s">
        <v>274</v>
      </c>
      <c r="AK23" s="50"/>
      <c r="AN23" s="50"/>
      <c r="AO23" s="113" t="s">
        <v>274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18" t="s">
        <v>83</v>
      </c>
      <c r="B1" s="40" t="s">
        <v>84</v>
      </c>
      <c r="C1" s="40" t="s">
        <v>85</v>
      </c>
      <c r="D1" s="40" t="s">
        <v>86</v>
      </c>
      <c r="E1" s="40" t="s">
        <v>87</v>
      </c>
      <c r="F1" s="41" t="s">
        <v>88</v>
      </c>
    </row>
    <row r="2" spans="1:6" x14ac:dyDescent="0.35">
      <c r="A2" s="42" t="s">
        <v>84</v>
      </c>
      <c r="B2" s="17">
        <v>1</v>
      </c>
      <c r="C2" s="27">
        <v>9.9999999999999995E-7</v>
      </c>
      <c r="D2" s="28">
        <v>1E-3</v>
      </c>
      <c r="E2" s="29">
        <v>3.7854109999999998E-3</v>
      </c>
      <c r="F2" s="30">
        <v>2.8316846999999999E-2</v>
      </c>
    </row>
    <row r="3" spans="1:6" x14ac:dyDescent="0.35">
      <c r="A3" s="42" t="s">
        <v>85</v>
      </c>
      <c r="B3" s="19">
        <v>1000000</v>
      </c>
      <c r="C3" s="19">
        <v>1</v>
      </c>
      <c r="D3" s="19">
        <v>1000.0000000000001</v>
      </c>
      <c r="E3" s="19">
        <v>3785.4110000000001</v>
      </c>
      <c r="F3" s="21">
        <v>28316.847000000002</v>
      </c>
    </row>
    <row r="4" spans="1:6" x14ac:dyDescent="0.35">
      <c r="A4" s="42" t="s">
        <v>86</v>
      </c>
      <c r="B4" s="19">
        <v>1000</v>
      </c>
      <c r="C4" s="20">
        <v>1E-3</v>
      </c>
      <c r="D4" s="19">
        <v>1</v>
      </c>
      <c r="E4" s="20">
        <v>3.7854109999999999</v>
      </c>
      <c r="F4" s="23">
        <v>28.316846999999999</v>
      </c>
    </row>
    <row r="5" spans="1:6" x14ac:dyDescent="0.35">
      <c r="A5" s="42" t="s">
        <v>87</v>
      </c>
      <c r="B5" s="31">
        <v>264.17210707106841</v>
      </c>
      <c r="C5" s="22">
        <v>2.6417210707106839E-4</v>
      </c>
      <c r="D5" s="20">
        <v>0.26417210707106842</v>
      </c>
      <c r="E5" s="19">
        <v>1</v>
      </c>
      <c r="F5" s="23">
        <v>7.4805211375990615</v>
      </c>
    </row>
    <row r="6" spans="1:6" x14ac:dyDescent="0.35">
      <c r="A6" s="43" t="s">
        <v>88</v>
      </c>
      <c r="B6" s="32">
        <v>35.314666212661322</v>
      </c>
      <c r="C6" s="24">
        <v>3.5314666212661319E-5</v>
      </c>
      <c r="D6" s="25">
        <v>3.5314666212661321E-2</v>
      </c>
      <c r="E6" s="25">
        <v>0.13368052594273649</v>
      </c>
      <c r="F6" s="2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J10"/>
  <sheetViews>
    <sheetView workbookViewId="0">
      <selection activeCell="J2" sqref="J2:J10"/>
    </sheetView>
  </sheetViews>
  <sheetFormatPr defaultRowHeight="14.5" x14ac:dyDescent="0.35"/>
  <cols>
    <col min="2" max="3" width="10.81640625" bestFit="1" customWidth="1"/>
    <col min="5" max="5" width="11.81640625" bestFit="1" customWidth="1"/>
    <col min="7" max="7" width="11.81640625" bestFit="1" customWidth="1"/>
    <col min="10" max="10" width="11.81640625" bestFit="1" customWidth="1"/>
  </cols>
  <sheetData>
    <row r="1" spans="1:10" x14ac:dyDescent="0.35">
      <c r="A1" s="18" t="s">
        <v>89</v>
      </c>
      <c r="B1" s="40" t="s">
        <v>90</v>
      </c>
      <c r="C1" s="40" t="s">
        <v>91</v>
      </c>
      <c r="D1" s="40" t="s">
        <v>92</v>
      </c>
      <c r="E1" s="40" t="s">
        <v>93</v>
      </c>
      <c r="F1" s="40" t="s">
        <v>94</v>
      </c>
      <c r="G1" s="40" t="s">
        <v>95</v>
      </c>
      <c r="H1" s="40" t="s">
        <v>96</v>
      </c>
      <c r="I1" s="41" t="s">
        <v>97</v>
      </c>
      <c r="J1" s="87" t="s">
        <v>291</v>
      </c>
    </row>
    <row r="2" spans="1:10" x14ac:dyDescent="0.35">
      <c r="A2" s="42" t="s">
        <v>90</v>
      </c>
      <c r="B2" s="19">
        <v>1</v>
      </c>
      <c r="C2" s="19">
        <v>1000</v>
      </c>
      <c r="D2" s="19">
        <v>1000000</v>
      </c>
      <c r="E2" s="19">
        <v>3600</v>
      </c>
      <c r="F2" s="19">
        <v>3600000</v>
      </c>
      <c r="G2" s="19">
        <v>1055.05585</v>
      </c>
      <c r="H2" s="19">
        <v>1055055850</v>
      </c>
      <c r="I2" s="33">
        <v>2684519.5376862194</v>
      </c>
      <c r="J2" s="50">
        <f>$J$7*G2</f>
        <v>122481433.6265</v>
      </c>
    </row>
    <row r="3" spans="1:10" x14ac:dyDescent="0.35">
      <c r="A3" s="42" t="s">
        <v>91</v>
      </c>
      <c r="B3" s="20">
        <v>1E-3</v>
      </c>
      <c r="C3" s="19">
        <v>1</v>
      </c>
      <c r="D3" s="19">
        <v>1000</v>
      </c>
      <c r="E3" s="31">
        <v>3.6</v>
      </c>
      <c r="F3" s="19">
        <v>3600</v>
      </c>
      <c r="G3" s="20">
        <v>1.05505585</v>
      </c>
      <c r="H3" s="19">
        <v>1055055.8500000001</v>
      </c>
      <c r="I3" s="33">
        <v>2684.5195376862198</v>
      </c>
      <c r="J3" s="50">
        <f>$J$7*G3</f>
        <v>122481.4336265</v>
      </c>
    </row>
    <row r="4" spans="1:10" x14ac:dyDescent="0.35">
      <c r="A4" s="42" t="s">
        <v>92</v>
      </c>
      <c r="B4" s="22">
        <v>9.9999999999999995E-7</v>
      </c>
      <c r="C4" s="20">
        <v>1E-3</v>
      </c>
      <c r="D4" s="19">
        <v>1</v>
      </c>
      <c r="E4" s="34">
        <v>3.5999999999999999E-3</v>
      </c>
      <c r="F4" s="31">
        <v>3.6</v>
      </c>
      <c r="G4" s="22">
        <v>1.0550558499999999E-3</v>
      </c>
      <c r="H4" s="19">
        <v>1055.05585</v>
      </c>
      <c r="I4" s="33">
        <v>2.6845195376862194</v>
      </c>
      <c r="J4" s="50">
        <f t="shared" ref="J4:J5" si="0">$J$7*G4</f>
        <v>122.48143362649999</v>
      </c>
    </row>
    <row r="5" spans="1:10" x14ac:dyDescent="0.35">
      <c r="A5" s="42" t="s">
        <v>93</v>
      </c>
      <c r="B5" s="22">
        <v>2.7777777777777778E-4</v>
      </c>
      <c r="C5" s="20">
        <v>0.27777777777777779</v>
      </c>
      <c r="D5" s="19">
        <v>277.77777777777777</v>
      </c>
      <c r="E5" s="19">
        <v>1</v>
      </c>
      <c r="F5" s="19">
        <v>1000</v>
      </c>
      <c r="G5" s="20">
        <v>0.29307106944444444</v>
      </c>
      <c r="H5" s="19">
        <v>293071.06944444444</v>
      </c>
      <c r="I5" s="33">
        <v>745.69987157950538</v>
      </c>
      <c r="J5" s="50">
        <f t="shared" si="0"/>
        <v>34022.620451805553</v>
      </c>
    </row>
    <row r="6" spans="1:10" x14ac:dyDescent="0.35">
      <c r="A6" s="42" t="s">
        <v>94</v>
      </c>
      <c r="B6" s="35">
        <v>2.7777777777777776E-7</v>
      </c>
      <c r="C6" s="22">
        <v>2.7777777777777778E-4</v>
      </c>
      <c r="D6" s="20">
        <v>0.27777777777777779</v>
      </c>
      <c r="E6" s="20">
        <v>1E-3</v>
      </c>
      <c r="F6" s="19">
        <v>1</v>
      </c>
      <c r="G6" s="22">
        <v>2.9307106944444444E-4</v>
      </c>
      <c r="H6" s="19">
        <v>293.07106944444445</v>
      </c>
      <c r="I6" s="33">
        <v>0.74569987157950535</v>
      </c>
      <c r="J6" s="50">
        <f>$J$7*G6</f>
        <v>34.022620451805558</v>
      </c>
    </row>
    <row r="7" spans="1:10" x14ac:dyDescent="0.35">
      <c r="A7" s="42" t="s">
        <v>95</v>
      </c>
      <c r="B7" s="22">
        <v>9.4781712266701337E-4</v>
      </c>
      <c r="C7" s="20">
        <v>0.94781712266701335</v>
      </c>
      <c r="D7" s="19">
        <v>947.81712266701334</v>
      </c>
      <c r="E7" s="20">
        <v>3.4121416416012482</v>
      </c>
      <c r="F7" s="19">
        <v>3412.141641601248</v>
      </c>
      <c r="G7" s="19">
        <v>1</v>
      </c>
      <c r="H7" s="19">
        <v>1000000</v>
      </c>
      <c r="I7" s="33">
        <v>2544.4335839531336</v>
      </c>
      <c r="J7" s="50">
        <v>116090</v>
      </c>
    </row>
    <row r="8" spans="1:10" x14ac:dyDescent="0.35">
      <c r="A8" s="42" t="s">
        <v>96</v>
      </c>
      <c r="B8" s="36">
        <v>9.4781712266701324E-10</v>
      </c>
      <c r="C8" s="22">
        <v>9.4781712266701337E-7</v>
      </c>
      <c r="D8" s="22">
        <v>9.4781712266701326E-4</v>
      </c>
      <c r="E8" s="37">
        <v>3.4121416416012478E-6</v>
      </c>
      <c r="F8" s="22">
        <v>3.4121416416012479E-3</v>
      </c>
      <c r="G8" s="22">
        <v>9.9999999999999995E-7</v>
      </c>
      <c r="H8" s="19">
        <v>1</v>
      </c>
      <c r="I8" s="33">
        <v>2.5444335839531337E-3</v>
      </c>
      <c r="J8" s="50">
        <f>$J$7*G8</f>
        <v>0.11609</v>
      </c>
    </row>
    <row r="9" spans="1:10" x14ac:dyDescent="0.35">
      <c r="A9" s="43" t="s">
        <v>97</v>
      </c>
      <c r="B9" s="38">
        <v>3.72506136E-7</v>
      </c>
      <c r="C9" s="38">
        <v>3.7250613599999999E-4</v>
      </c>
      <c r="D9" s="38">
        <v>0.37250613599999999</v>
      </c>
      <c r="E9" s="38">
        <v>1.3410220896E-3</v>
      </c>
      <c r="F9" s="38">
        <v>1.3410220896</v>
      </c>
      <c r="G9" s="38">
        <v>3.9301477794769559E-4</v>
      </c>
      <c r="H9" s="38">
        <v>393.01477794769556</v>
      </c>
      <c r="I9" s="39">
        <v>1</v>
      </c>
      <c r="J9" s="50">
        <f>$J$7*G9</f>
        <v>45.625085571947984</v>
      </c>
    </row>
    <row r="10" spans="1:10" x14ac:dyDescent="0.35">
      <c r="A10" s="88" t="s">
        <v>291</v>
      </c>
      <c r="B10" s="50">
        <f>1/J2</f>
        <v>8.1645027363856776E-9</v>
      </c>
      <c r="C10" s="50">
        <f>1/J3</f>
        <v>8.1645027363856771E-6</v>
      </c>
      <c r="D10" s="50">
        <f>1/J4</f>
        <v>8.1645027363856787E-3</v>
      </c>
      <c r="E10" s="50">
        <f>1/J5</f>
        <v>2.9392209850988443E-5</v>
      </c>
      <c r="F10" s="50">
        <f>1/J6</f>
        <v>2.9392209850988438E-2</v>
      </c>
      <c r="G10" s="50">
        <f>1/J7</f>
        <v>8.6140063743647176E-6</v>
      </c>
      <c r="H10" s="50">
        <f>1/J8</f>
        <v>8.6140063743647168</v>
      </c>
      <c r="I10" s="50">
        <f>1/J9</f>
        <v>2.1917767111319951E-2</v>
      </c>
      <c r="J10" s="50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81" t="s">
        <v>98</v>
      </c>
      <c r="B1" s="44" t="s">
        <v>99</v>
      </c>
      <c r="C1" s="44" t="s">
        <v>100</v>
      </c>
      <c r="D1" s="44" t="s">
        <v>101</v>
      </c>
      <c r="E1" s="44" t="s">
        <v>102</v>
      </c>
      <c r="F1" s="44" t="s">
        <v>103</v>
      </c>
      <c r="G1" s="44" t="s">
        <v>258</v>
      </c>
    </row>
    <row r="2" spans="1:7" x14ac:dyDescent="0.35">
      <c r="A2" s="44" t="s">
        <v>99</v>
      </c>
      <c r="B2">
        <v>1</v>
      </c>
      <c r="C2">
        <v>1000</v>
      </c>
      <c r="D2">
        <v>1000000</v>
      </c>
      <c r="E2">
        <v>304.8</v>
      </c>
      <c r="F2">
        <v>1609340</v>
      </c>
      <c r="G2">
        <v>1609340</v>
      </c>
    </row>
    <row r="3" spans="1:7" x14ac:dyDescent="0.35">
      <c r="A3" s="44" t="s">
        <v>100</v>
      </c>
      <c r="B3">
        <v>1E-3</v>
      </c>
      <c r="C3">
        <v>1</v>
      </c>
      <c r="D3">
        <v>1000</v>
      </c>
      <c r="E3">
        <v>0.30480000000000002</v>
      </c>
      <c r="F3">
        <v>1609.34</v>
      </c>
      <c r="G3">
        <v>1609.34</v>
      </c>
    </row>
    <row r="4" spans="1:7" x14ac:dyDescent="0.35">
      <c r="A4" s="44" t="s">
        <v>101</v>
      </c>
      <c r="B4">
        <v>9.9999999999999995E-7</v>
      </c>
      <c r="C4">
        <v>1E-3</v>
      </c>
      <c r="D4">
        <v>1</v>
      </c>
      <c r="E4">
        <v>3.0480000000000004E-4</v>
      </c>
      <c r="F4">
        <v>1.60934</v>
      </c>
      <c r="G4">
        <v>1.60934</v>
      </c>
    </row>
    <row r="5" spans="1:7" x14ac:dyDescent="0.35">
      <c r="A5" s="44" t="s">
        <v>102</v>
      </c>
      <c r="B5">
        <v>3.2808398950131233E-3</v>
      </c>
      <c r="C5">
        <v>3.2808398950131235</v>
      </c>
      <c r="D5">
        <v>3280.8398950131236</v>
      </c>
      <c r="E5">
        <v>1</v>
      </c>
      <c r="F5">
        <v>5280</v>
      </c>
      <c r="G5">
        <v>5280</v>
      </c>
    </row>
    <row r="6" spans="1:7" x14ac:dyDescent="0.35">
      <c r="A6" s="44" t="s">
        <v>103</v>
      </c>
      <c r="B6">
        <v>6.2137273664980671E-7</v>
      </c>
      <c r="C6">
        <v>6.2137273664980672E-4</v>
      </c>
      <c r="D6">
        <v>0.62137273664980675</v>
      </c>
      <c r="E6">
        <v>1.8939393939393939E-4</v>
      </c>
      <c r="F6">
        <v>1</v>
      </c>
      <c r="G6">
        <v>1</v>
      </c>
    </row>
    <row r="7" spans="1:7" x14ac:dyDescent="0.35">
      <c r="A7" s="44" t="s">
        <v>258</v>
      </c>
      <c r="B7">
        <v>6.2137273664980671E-7</v>
      </c>
      <c r="C7">
        <v>6.2137273664980672E-4</v>
      </c>
      <c r="D7">
        <v>0.62137273664980675</v>
      </c>
      <c r="E7">
        <v>1.8939393939393939E-4</v>
      </c>
      <c r="F7">
        <v>1</v>
      </c>
      <c r="G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sheetPr>
    <tabColor theme="5"/>
  </sheetPr>
  <dimension ref="A1:CF9"/>
  <sheetViews>
    <sheetView workbookViewId="0">
      <selection activeCell="P15" sqref="P15"/>
    </sheetView>
  </sheetViews>
  <sheetFormatPr defaultRowHeight="14.5" x14ac:dyDescent="0.35"/>
  <cols>
    <col min="1" max="1" width="12.54296875" customWidth="1"/>
    <col min="2" max="2" width="12" customWidth="1"/>
    <col min="23" max="23" width="15.54296875" bestFit="1" customWidth="1"/>
    <col min="24" max="24" width="17.81640625" bestFit="1" customWidth="1"/>
    <col min="28" max="28" width="17.81640625" bestFit="1" customWidth="1"/>
  </cols>
  <sheetData>
    <row r="1" spans="1:84" ht="51" customHeight="1" x14ac:dyDescent="0.35">
      <c r="A1" s="74" t="s">
        <v>186</v>
      </c>
      <c r="B1" s="51" t="s">
        <v>187</v>
      </c>
      <c r="C1" s="52" t="s">
        <v>188</v>
      </c>
    </row>
    <row r="2" spans="1:84" x14ac:dyDescent="0.35">
      <c r="A2" s="75" t="s">
        <v>253</v>
      </c>
      <c r="B2" s="1">
        <v>17919.85304059858</v>
      </c>
      <c r="C2" s="53">
        <v>19855.30899836577</v>
      </c>
    </row>
    <row r="3" spans="1:84" x14ac:dyDescent="0.35">
      <c r="A3" s="76" t="s">
        <v>254</v>
      </c>
      <c r="B3" s="54">
        <v>14222.105587776652</v>
      </c>
      <c r="C3" s="55">
        <v>18556.36354987455</v>
      </c>
    </row>
    <row r="4" spans="1:84" x14ac:dyDescent="0.35">
      <c r="B4" t="s">
        <v>190</v>
      </c>
      <c r="C4" t="s">
        <v>122</v>
      </c>
      <c r="D4" t="s">
        <v>0</v>
      </c>
      <c r="E4" t="s">
        <v>191</v>
      </c>
      <c r="F4" t="s">
        <v>192</v>
      </c>
      <c r="G4" t="s">
        <v>193</v>
      </c>
      <c r="H4" t="s">
        <v>194</v>
      </c>
      <c r="I4" t="s">
        <v>195</v>
      </c>
      <c r="J4" t="s">
        <v>196</v>
      </c>
      <c r="K4" t="s">
        <v>197</v>
      </c>
      <c r="L4" t="s">
        <v>198</v>
      </c>
      <c r="M4" t="s">
        <v>136</v>
      </c>
      <c r="N4" t="s">
        <v>199</v>
      </c>
      <c r="O4" t="s">
        <v>200</v>
      </c>
      <c r="P4" t="s">
        <v>201</v>
      </c>
      <c r="Q4" t="s">
        <v>202</v>
      </c>
      <c r="R4" t="s">
        <v>203</v>
      </c>
      <c r="S4" t="s">
        <v>204</v>
      </c>
      <c r="T4" t="s">
        <v>205</v>
      </c>
      <c r="U4" t="s">
        <v>206</v>
      </c>
      <c r="V4" t="s">
        <v>207</v>
      </c>
      <c r="W4" t="s">
        <v>208</v>
      </c>
      <c r="AB4" t="s">
        <v>151</v>
      </c>
      <c r="AC4" t="s">
        <v>209</v>
      </c>
      <c r="AD4" t="s">
        <v>178</v>
      </c>
      <c r="AE4" t="s">
        <v>179</v>
      </c>
      <c r="AF4" t="s">
        <v>180</v>
      </c>
      <c r="AG4" t="s">
        <v>210</v>
      </c>
      <c r="AJ4" t="s">
        <v>267</v>
      </c>
      <c r="AK4" t="s">
        <v>211</v>
      </c>
      <c r="AL4" t="s">
        <v>212</v>
      </c>
      <c r="AM4" t="s">
        <v>213</v>
      </c>
      <c r="AN4" t="s">
        <v>214</v>
      </c>
      <c r="AO4" t="s">
        <v>215</v>
      </c>
      <c r="AP4" t="s">
        <v>216</v>
      </c>
      <c r="AQ4" t="s">
        <v>217</v>
      </c>
      <c r="AR4" t="s">
        <v>218</v>
      </c>
      <c r="AS4" t="s">
        <v>219</v>
      </c>
      <c r="AT4" t="s">
        <v>220</v>
      </c>
      <c r="AU4" t="s">
        <v>221</v>
      </c>
      <c r="AV4" t="s">
        <v>222</v>
      </c>
      <c r="AW4" t="s">
        <v>223</v>
      </c>
      <c r="AX4" t="s">
        <v>224</v>
      </c>
      <c r="AY4" t="s">
        <v>225</v>
      </c>
      <c r="AZ4" t="s">
        <v>226</v>
      </c>
      <c r="BA4" t="s">
        <v>341</v>
      </c>
      <c r="BB4" t="s">
        <v>227</v>
      </c>
      <c r="BC4" t="s">
        <v>228</v>
      </c>
      <c r="BD4" t="s">
        <v>229</v>
      </c>
      <c r="BE4" t="s">
        <v>230</v>
      </c>
      <c r="BF4" t="s">
        <v>231</v>
      </c>
      <c r="BG4" t="s">
        <v>232</v>
      </c>
      <c r="BH4" t="s">
        <v>28</v>
      </c>
      <c r="BI4" t="s">
        <v>233</v>
      </c>
      <c r="BJ4" t="s">
        <v>234</v>
      </c>
      <c r="BK4" t="s">
        <v>31</v>
      </c>
      <c r="BL4" t="s">
        <v>235</v>
      </c>
      <c r="BM4" t="s">
        <v>236</v>
      </c>
      <c r="BN4" t="s">
        <v>181</v>
      </c>
      <c r="BO4" t="s">
        <v>237</v>
      </c>
      <c r="BP4" t="s">
        <v>238</v>
      </c>
      <c r="BQ4" t="s">
        <v>239</v>
      </c>
      <c r="BR4" t="s">
        <v>240</v>
      </c>
      <c r="BS4" t="s">
        <v>241</v>
      </c>
      <c r="BT4" t="s">
        <v>242</v>
      </c>
      <c r="BU4" t="s">
        <v>130</v>
      </c>
      <c r="BV4" t="s">
        <v>182</v>
      </c>
      <c r="BW4" t="s">
        <v>243</v>
      </c>
      <c r="BX4" t="s">
        <v>162</v>
      </c>
      <c r="BY4" t="s">
        <v>244</v>
      </c>
      <c r="BZ4" t="s">
        <v>245</v>
      </c>
      <c r="CA4" t="s">
        <v>246</v>
      </c>
      <c r="CB4" t="s">
        <v>247</v>
      </c>
      <c r="CC4" t="s">
        <v>248</v>
      </c>
      <c r="CD4" t="s">
        <v>249</v>
      </c>
      <c r="CE4" t="s">
        <v>250</v>
      </c>
      <c r="CF4" t="s">
        <v>276</v>
      </c>
    </row>
    <row r="5" spans="1:84" ht="65.5" x14ac:dyDescent="0.35">
      <c r="A5" s="56" t="s">
        <v>189</v>
      </c>
      <c r="B5" s="10" t="s">
        <v>190</v>
      </c>
      <c r="C5" s="10" t="s">
        <v>122</v>
      </c>
      <c r="D5" s="10" t="s">
        <v>0</v>
      </c>
      <c r="E5" s="10" t="s">
        <v>191</v>
      </c>
      <c r="F5" s="10" t="s">
        <v>192</v>
      </c>
      <c r="G5" s="10" t="s">
        <v>193</v>
      </c>
      <c r="H5" s="10" t="s">
        <v>194</v>
      </c>
      <c r="I5" s="10" t="s">
        <v>195</v>
      </c>
      <c r="J5" s="10" t="s">
        <v>196</v>
      </c>
      <c r="K5" s="10" t="s">
        <v>197</v>
      </c>
      <c r="L5" s="10" t="s">
        <v>198</v>
      </c>
      <c r="M5" s="10" t="s">
        <v>136</v>
      </c>
      <c r="N5" s="10" t="s">
        <v>199</v>
      </c>
      <c r="O5" s="10" t="s">
        <v>200</v>
      </c>
      <c r="P5" s="10" t="s">
        <v>201</v>
      </c>
      <c r="Q5" s="10" t="s">
        <v>202</v>
      </c>
      <c r="R5" s="10" t="s">
        <v>203</v>
      </c>
      <c r="S5" s="10" t="s">
        <v>204</v>
      </c>
      <c r="T5" s="10" t="s">
        <v>205</v>
      </c>
      <c r="U5" s="10" t="s">
        <v>206</v>
      </c>
      <c r="V5" s="10" t="s">
        <v>207</v>
      </c>
      <c r="W5" s="10" t="s">
        <v>208</v>
      </c>
      <c r="X5" s="10" t="s">
        <v>343</v>
      </c>
      <c r="Y5" s="10" t="s">
        <v>292</v>
      </c>
      <c r="Z5" s="10" t="s">
        <v>323</v>
      </c>
      <c r="AA5" s="10" t="s">
        <v>324</v>
      </c>
      <c r="AB5" s="10" t="s">
        <v>151</v>
      </c>
      <c r="AC5" s="10" t="s">
        <v>209</v>
      </c>
      <c r="AD5" s="10" t="s">
        <v>178</v>
      </c>
      <c r="AE5" s="10" t="s">
        <v>179</v>
      </c>
      <c r="AF5" s="10" t="s">
        <v>180</v>
      </c>
      <c r="AG5" s="10" t="s">
        <v>210</v>
      </c>
      <c r="AH5" s="10" t="s">
        <v>259</v>
      </c>
      <c r="AI5" s="10" t="s">
        <v>260</v>
      </c>
      <c r="AJ5" s="10" t="s">
        <v>267</v>
      </c>
      <c r="AK5" s="10" t="s">
        <v>211</v>
      </c>
      <c r="AL5" s="10" t="s">
        <v>212</v>
      </c>
      <c r="AM5" s="10" t="s">
        <v>213</v>
      </c>
      <c r="AN5" s="10" t="s">
        <v>214</v>
      </c>
      <c r="AO5" s="10" t="s">
        <v>215</v>
      </c>
      <c r="AP5" s="10" t="s">
        <v>216</v>
      </c>
      <c r="AQ5" s="10" t="s">
        <v>217</v>
      </c>
      <c r="AR5" s="10" t="s">
        <v>218</v>
      </c>
      <c r="AS5" s="10" t="s">
        <v>219</v>
      </c>
      <c r="AT5" s="10" t="s">
        <v>220</v>
      </c>
      <c r="AU5" s="10" t="s">
        <v>221</v>
      </c>
      <c r="AV5" s="10" t="s">
        <v>222</v>
      </c>
      <c r="AW5" s="10" t="s">
        <v>223</v>
      </c>
      <c r="AX5" s="10" t="s">
        <v>224</v>
      </c>
      <c r="AY5" s="10" t="s">
        <v>225</v>
      </c>
      <c r="AZ5" s="10" t="s">
        <v>226</v>
      </c>
      <c r="BA5" s="93" t="s">
        <v>300</v>
      </c>
      <c r="BB5" s="10" t="s">
        <v>227</v>
      </c>
      <c r="BC5" s="10" t="s">
        <v>228</v>
      </c>
      <c r="BD5" s="10" t="s">
        <v>229</v>
      </c>
      <c r="BE5" s="10" t="s">
        <v>230</v>
      </c>
      <c r="BF5" s="10" t="s">
        <v>231</v>
      </c>
      <c r="BG5" s="10" t="s">
        <v>232</v>
      </c>
      <c r="BH5" s="10" t="s">
        <v>28</v>
      </c>
      <c r="BI5" s="10" t="s">
        <v>233</v>
      </c>
      <c r="BJ5" s="10" t="s">
        <v>234</v>
      </c>
      <c r="BK5" s="10" t="s">
        <v>31</v>
      </c>
      <c r="BL5" s="10" t="s">
        <v>235</v>
      </c>
      <c r="BM5" s="10" t="s">
        <v>236</v>
      </c>
      <c r="BN5" s="10" t="s">
        <v>181</v>
      </c>
      <c r="BO5" s="10" t="s">
        <v>237</v>
      </c>
      <c r="BP5" s="10" t="s">
        <v>238</v>
      </c>
      <c r="BQ5" s="10" t="s">
        <v>239</v>
      </c>
      <c r="BR5" s="10" t="s">
        <v>240</v>
      </c>
      <c r="BS5" s="10" t="s">
        <v>241</v>
      </c>
      <c r="BT5" s="10" t="s">
        <v>242</v>
      </c>
      <c r="BU5" s="10" t="s">
        <v>130</v>
      </c>
      <c r="BV5" s="10" t="s">
        <v>182</v>
      </c>
      <c r="BW5" s="10" t="s">
        <v>243</v>
      </c>
      <c r="BX5" s="10" t="s">
        <v>162</v>
      </c>
      <c r="BY5" s="10" t="s">
        <v>244</v>
      </c>
      <c r="BZ5" s="10" t="s">
        <v>245</v>
      </c>
      <c r="CA5" s="10" t="s">
        <v>246</v>
      </c>
      <c r="CB5" s="10" t="s">
        <v>247</v>
      </c>
      <c r="CC5" s="10" t="s">
        <v>248</v>
      </c>
      <c r="CD5" s="10" t="s">
        <v>249</v>
      </c>
      <c r="CE5" s="11" t="s">
        <v>250</v>
      </c>
    </row>
    <row r="6" spans="1:84" x14ac:dyDescent="0.35">
      <c r="A6" s="57" t="s">
        <v>251</v>
      </c>
      <c r="B6" s="58">
        <v>133526.27602620388</v>
      </c>
      <c r="C6" s="58">
        <v>90000</v>
      </c>
      <c r="D6" s="58">
        <v>100000</v>
      </c>
      <c r="E6" s="59">
        <v>80000</v>
      </c>
      <c r="F6" s="58">
        <v>90000</v>
      </c>
      <c r="G6" s="59">
        <v>100000</v>
      </c>
      <c r="H6" s="59">
        <v>100000</v>
      </c>
      <c r="I6" s="59">
        <v>100000</v>
      </c>
      <c r="J6" s="59">
        <v>100000</v>
      </c>
      <c r="K6" s="8"/>
      <c r="L6" s="58">
        <v>65000</v>
      </c>
      <c r="M6" s="58">
        <v>90000</v>
      </c>
      <c r="N6" s="59">
        <v>80000</v>
      </c>
      <c r="O6" s="58">
        <v>100000</v>
      </c>
      <c r="P6" s="58">
        <v>90000</v>
      </c>
      <c r="Q6" s="8"/>
      <c r="R6" s="58">
        <v>15000</v>
      </c>
      <c r="S6" s="59">
        <v>22000</v>
      </c>
      <c r="T6" s="8"/>
      <c r="U6" s="8"/>
      <c r="V6" s="8"/>
      <c r="W6" s="8"/>
      <c r="X6" s="8"/>
      <c r="Y6" s="8"/>
      <c r="Z6" s="8"/>
      <c r="AA6" s="8"/>
      <c r="AB6" s="8"/>
      <c r="AC6" s="59">
        <v>65000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59">
        <v>150000</v>
      </c>
      <c r="AQ6" s="8"/>
      <c r="AR6" s="6"/>
      <c r="AS6" s="8"/>
      <c r="AT6" s="8"/>
      <c r="AU6" s="8"/>
      <c r="AV6" s="8"/>
      <c r="AW6" s="60">
        <v>100000</v>
      </c>
      <c r="AX6" s="60">
        <v>100000</v>
      </c>
      <c r="AY6" s="6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6"/>
      <c r="BR6" s="8"/>
      <c r="BS6" s="62">
        <v>100000</v>
      </c>
      <c r="BT6" s="6"/>
      <c r="BU6" s="63">
        <v>90000</v>
      </c>
      <c r="BV6" s="8"/>
      <c r="BW6" s="6"/>
      <c r="BX6" s="63">
        <v>80000</v>
      </c>
      <c r="BY6" s="8"/>
      <c r="BZ6" s="8"/>
      <c r="CA6" s="8"/>
      <c r="CB6" s="8"/>
      <c r="CC6" s="8"/>
      <c r="CD6" s="8"/>
      <c r="CE6" s="64"/>
    </row>
    <row r="7" spans="1:84" x14ac:dyDescent="0.35">
      <c r="A7" s="57" t="s">
        <v>252</v>
      </c>
      <c r="B7" s="59">
        <v>22500</v>
      </c>
      <c r="C7" s="59">
        <v>20000</v>
      </c>
      <c r="D7" s="59">
        <v>22500</v>
      </c>
      <c r="E7" s="59">
        <v>18000</v>
      </c>
      <c r="F7" s="59">
        <v>19000</v>
      </c>
      <c r="G7" s="59">
        <v>22500</v>
      </c>
      <c r="H7" s="59">
        <v>20000</v>
      </c>
      <c r="I7" s="59">
        <v>20000</v>
      </c>
      <c r="J7" s="59">
        <v>20000</v>
      </c>
      <c r="K7" s="8"/>
      <c r="L7" s="59">
        <v>15000</v>
      </c>
      <c r="M7" s="59">
        <v>20000</v>
      </c>
      <c r="N7" s="59">
        <v>18000</v>
      </c>
      <c r="O7" s="59">
        <v>20000</v>
      </c>
      <c r="P7" s="59">
        <v>19000</v>
      </c>
      <c r="Q7" s="8"/>
      <c r="R7" s="59">
        <v>3000</v>
      </c>
      <c r="S7" s="59">
        <v>20000</v>
      </c>
      <c r="T7" s="59">
        <v>20000</v>
      </c>
      <c r="U7" s="8">
        <v>20000</v>
      </c>
      <c r="V7" s="59">
        <v>22500</v>
      </c>
      <c r="W7" s="8">
        <v>20000</v>
      </c>
      <c r="X7" s="8">
        <v>20000</v>
      </c>
      <c r="Y7" s="8">
        <v>20000</v>
      </c>
      <c r="Z7" s="8">
        <v>20000</v>
      </c>
      <c r="AA7" s="8">
        <v>20000</v>
      </c>
      <c r="AB7" s="8">
        <v>20000</v>
      </c>
      <c r="AC7" s="59">
        <v>22500</v>
      </c>
      <c r="AD7" s="59">
        <v>20000</v>
      </c>
      <c r="AE7" s="59">
        <v>20000</v>
      </c>
      <c r="AF7" s="59">
        <v>20000</v>
      </c>
      <c r="AG7" s="59">
        <v>20000</v>
      </c>
      <c r="AH7" s="59">
        <v>20000</v>
      </c>
      <c r="AI7" s="59">
        <v>20000</v>
      </c>
      <c r="AJ7" s="59">
        <v>20000</v>
      </c>
      <c r="AK7" s="59">
        <v>20000</v>
      </c>
      <c r="AL7" s="8"/>
      <c r="AM7" s="8"/>
      <c r="AN7" s="8"/>
      <c r="AO7" s="59">
        <v>20000</v>
      </c>
      <c r="AP7" s="8"/>
      <c r="AQ7" s="59">
        <v>20000</v>
      </c>
      <c r="AR7" s="59">
        <v>20000</v>
      </c>
      <c r="AS7" s="59">
        <v>20000</v>
      </c>
      <c r="AT7" s="59">
        <v>30000</v>
      </c>
      <c r="AU7" s="8"/>
      <c r="AV7" s="59">
        <v>30000</v>
      </c>
      <c r="AW7" s="59">
        <v>22500</v>
      </c>
      <c r="AX7" s="59">
        <v>20000</v>
      </c>
      <c r="AY7" s="59">
        <v>20000</v>
      </c>
      <c r="AZ7" s="59">
        <v>20000</v>
      </c>
      <c r="BA7" s="8"/>
      <c r="BB7" s="59">
        <v>22500</v>
      </c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59">
        <v>20000</v>
      </c>
      <c r="BO7" s="8"/>
      <c r="BP7" s="59">
        <v>20000</v>
      </c>
      <c r="BQ7" s="8"/>
      <c r="BR7" s="59"/>
      <c r="BS7" s="8"/>
      <c r="BT7" s="6"/>
      <c r="BU7" s="59">
        <v>19000</v>
      </c>
      <c r="BV7" s="59">
        <v>20000</v>
      </c>
      <c r="BW7" s="6"/>
      <c r="BX7" s="59">
        <v>18000</v>
      </c>
      <c r="BY7" s="59">
        <v>20000</v>
      </c>
      <c r="BZ7" s="8"/>
      <c r="CA7" s="8"/>
      <c r="CB7" s="8"/>
      <c r="CC7" s="8"/>
      <c r="CD7" s="8"/>
      <c r="CE7" s="64"/>
    </row>
    <row r="8" spans="1:84" x14ac:dyDescent="0.35">
      <c r="A8" s="57" t="s">
        <v>187</v>
      </c>
      <c r="B8" s="59">
        <v>25</v>
      </c>
      <c r="C8" s="59">
        <v>25</v>
      </c>
      <c r="D8" s="59">
        <v>25</v>
      </c>
      <c r="E8" s="59">
        <v>20</v>
      </c>
      <c r="F8" s="59">
        <v>22</v>
      </c>
      <c r="G8" s="59">
        <v>25</v>
      </c>
      <c r="H8" s="59">
        <v>25</v>
      </c>
      <c r="I8" s="59">
        <v>25</v>
      </c>
      <c r="J8" s="59">
        <v>25</v>
      </c>
      <c r="K8" s="59">
        <v>25</v>
      </c>
      <c r="L8" s="59">
        <v>15</v>
      </c>
      <c r="M8" s="59">
        <v>25</v>
      </c>
      <c r="N8" s="59">
        <v>20</v>
      </c>
      <c r="O8" s="59">
        <v>25</v>
      </c>
      <c r="P8" s="59">
        <v>22</v>
      </c>
      <c r="Q8" s="59">
        <v>1</v>
      </c>
      <c r="R8" s="59">
        <v>4</v>
      </c>
      <c r="S8" s="59">
        <v>33</v>
      </c>
      <c r="T8" s="59">
        <v>25</v>
      </c>
      <c r="U8" s="8">
        <v>25</v>
      </c>
      <c r="V8" s="59">
        <v>25</v>
      </c>
      <c r="W8" s="8">
        <v>25</v>
      </c>
      <c r="X8" s="8">
        <v>25</v>
      </c>
      <c r="Y8" s="8">
        <v>25</v>
      </c>
      <c r="Z8" s="8">
        <v>25</v>
      </c>
      <c r="AA8" s="8">
        <v>25</v>
      </c>
      <c r="AB8" s="8">
        <v>25</v>
      </c>
      <c r="AC8" s="59">
        <v>22.5</v>
      </c>
      <c r="AD8" s="59">
        <v>17.5</v>
      </c>
      <c r="AE8" s="59">
        <v>17.5</v>
      </c>
      <c r="AF8" s="59">
        <v>25</v>
      </c>
      <c r="AG8" s="59">
        <v>15</v>
      </c>
      <c r="AH8" s="82">
        <v>17.684999999999999</v>
      </c>
      <c r="AI8" s="82">
        <v>20.889521999999999</v>
      </c>
      <c r="AJ8" s="82">
        <v>17.684999999999999</v>
      </c>
      <c r="AK8" s="59">
        <v>17.5</v>
      </c>
      <c r="AL8" s="59">
        <v>25</v>
      </c>
      <c r="AM8" s="59">
        <v>17</v>
      </c>
      <c r="AN8" s="59">
        <v>17</v>
      </c>
      <c r="AO8" s="59">
        <v>15</v>
      </c>
      <c r="AP8" s="59">
        <v>25</v>
      </c>
      <c r="AQ8" s="59">
        <v>15</v>
      </c>
      <c r="AR8" s="59">
        <v>15</v>
      </c>
      <c r="AS8" s="59">
        <v>15</v>
      </c>
      <c r="AT8" s="59">
        <v>25</v>
      </c>
      <c r="AU8" s="59">
        <v>25</v>
      </c>
      <c r="AV8" s="59">
        <v>25</v>
      </c>
      <c r="AW8" s="59">
        <v>25</v>
      </c>
      <c r="AX8" s="59">
        <v>25</v>
      </c>
      <c r="AY8" s="59">
        <v>25</v>
      </c>
      <c r="AZ8" s="59">
        <v>24</v>
      </c>
      <c r="BA8" s="59">
        <v>25</v>
      </c>
      <c r="BB8" s="59">
        <v>25</v>
      </c>
      <c r="BC8" s="59">
        <v>25</v>
      </c>
      <c r="BD8" s="59">
        <v>25</v>
      </c>
      <c r="BE8" s="59">
        <v>25</v>
      </c>
      <c r="BF8" s="59">
        <v>25</v>
      </c>
      <c r="BG8" s="59">
        <v>23</v>
      </c>
      <c r="BH8" s="59">
        <v>23</v>
      </c>
      <c r="BI8" s="59">
        <v>23</v>
      </c>
      <c r="BJ8" s="59">
        <v>23</v>
      </c>
      <c r="BK8" s="59">
        <v>23</v>
      </c>
      <c r="BL8" s="59">
        <v>23</v>
      </c>
      <c r="BM8" s="59">
        <v>23</v>
      </c>
      <c r="BN8" s="59">
        <v>25</v>
      </c>
      <c r="BO8" s="59">
        <v>25</v>
      </c>
      <c r="BP8" s="59">
        <v>20</v>
      </c>
      <c r="BQ8" s="65">
        <v>23</v>
      </c>
      <c r="BR8" s="59">
        <v>21.75</v>
      </c>
      <c r="BS8" s="6"/>
      <c r="BT8" s="66">
        <v>23</v>
      </c>
      <c r="BU8" s="59">
        <v>22</v>
      </c>
      <c r="BV8" s="62">
        <v>17.62</v>
      </c>
      <c r="BW8" s="66">
        <v>17.68</v>
      </c>
      <c r="BX8" s="59">
        <v>20</v>
      </c>
      <c r="BY8" s="59">
        <v>17.62</v>
      </c>
      <c r="BZ8" s="59">
        <v>24</v>
      </c>
      <c r="CA8" s="59">
        <v>15</v>
      </c>
      <c r="CB8" s="59">
        <v>15</v>
      </c>
      <c r="CC8" s="59">
        <v>21</v>
      </c>
      <c r="CD8" s="59">
        <v>24</v>
      </c>
      <c r="CE8" s="67">
        <v>17.5</v>
      </c>
    </row>
    <row r="9" spans="1:84" x14ac:dyDescent="0.35">
      <c r="A9" s="68" t="s">
        <v>188</v>
      </c>
      <c r="B9" s="69"/>
      <c r="C9" s="69"/>
      <c r="D9" s="69"/>
      <c r="E9" s="69"/>
      <c r="F9" s="69"/>
      <c r="G9" s="69"/>
      <c r="H9" s="69"/>
      <c r="I9" s="69"/>
      <c r="J9" s="69"/>
      <c r="K9" s="70">
        <v>8</v>
      </c>
      <c r="L9" s="69"/>
      <c r="M9" s="69"/>
      <c r="N9" s="69"/>
      <c r="O9" s="69"/>
      <c r="P9" s="69"/>
      <c r="Q9" s="70">
        <v>1</v>
      </c>
      <c r="R9" s="70">
        <v>1.28</v>
      </c>
      <c r="S9" s="70"/>
      <c r="T9" s="69"/>
      <c r="U9" s="69"/>
      <c r="V9" s="69"/>
      <c r="W9" s="69"/>
      <c r="X9" s="69"/>
      <c r="Y9" s="69"/>
      <c r="Z9" s="69"/>
      <c r="AA9" s="69"/>
      <c r="AB9" s="69"/>
      <c r="AC9" s="70">
        <v>8</v>
      </c>
      <c r="AD9" s="69"/>
      <c r="AE9" s="69"/>
      <c r="AF9" s="69"/>
      <c r="AG9" s="70">
        <v>8</v>
      </c>
      <c r="AH9" s="69"/>
      <c r="AI9" s="69"/>
      <c r="AJ9" s="69"/>
      <c r="AK9" s="69"/>
      <c r="AL9" s="69"/>
      <c r="AM9" s="69"/>
      <c r="AN9" s="69"/>
      <c r="AO9" s="70">
        <v>8</v>
      </c>
      <c r="AP9" s="70">
        <v>8</v>
      </c>
      <c r="AQ9" s="70">
        <v>8</v>
      </c>
      <c r="AR9" s="70">
        <v>8</v>
      </c>
      <c r="AS9" s="70">
        <v>8</v>
      </c>
      <c r="AT9" s="69"/>
      <c r="AU9" s="69"/>
      <c r="AV9" s="69"/>
      <c r="AW9" s="71"/>
      <c r="AX9" s="71"/>
      <c r="AY9" s="71"/>
      <c r="AZ9" s="69"/>
      <c r="BA9" s="70">
        <v>8</v>
      </c>
      <c r="BB9" s="69"/>
      <c r="BC9" s="69"/>
      <c r="BD9" s="69"/>
      <c r="BE9" s="70">
        <v>8</v>
      </c>
      <c r="BF9" s="70">
        <v>8</v>
      </c>
      <c r="BG9" s="70">
        <v>8</v>
      </c>
      <c r="BH9" s="70">
        <v>8</v>
      </c>
      <c r="BI9" s="70">
        <v>8</v>
      </c>
      <c r="BJ9" s="70">
        <v>8</v>
      </c>
      <c r="BK9" s="70">
        <v>8</v>
      </c>
      <c r="BL9" s="70">
        <v>8</v>
      </c>
      <c r="BM9" s="70">
        <v>8</v>
      </c>
      <c r="BN9" s="69"/>
      <c r="BO9" s="69"/>
      <c r="BP9" s="69">
        <v>5</v>
      </c>
      <c r="BQ9" s="72">
        <v>8</v>
      </c>
      <c r="BR9" s="69"/>
      <c r="BS9" s="71"/>
      <c r="BT9" s="71"/>
      <c r="BU9" s="69"/>
      <c r="BV9" s="69"/>
      <c r="BW9" s="71"/>
      <c r="BX9" s="69"/>
      <c r="BY9" s="69"/>
      <c r="BZ9" s="69"/>
      <c r="CA9" s="69">
        <v>8</v>
      </c>
      <c r="CB9" s="69"/>
      <c r="CC9" s="69"/>
      <c r="CD9" s="69"/>
      <c r="CE9" s="7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87A9-5554-4C33-80C2-40670D1F38AD}">
  <sheetPr>
    <tabColor theme="5"/>
  </sheetPr>
  <dimension ref="A1:G28"/>
  <sheetViews>
    <sheetView workbookViewId="0">
      <selection activeCell="C10" sqref="C10"/>
    </sheetView>
  </sheetViews>
  <sheetFormatPr defaultRowHeight="14.5" x14ac:dyDescent="0.35"/>
  <cols>
    <col min="1" max="1" width="11.36328125" bestFit="1" customWidth="1"/>
    <col min="4" max="7" width="11.36328125" bestFit="1" customWidth="1"/>
  </cols>
  <sheetData>
    <row r="1" spans="1:7" ht="52.5" x14ac:dyDescent="0.35">
      <c r="B1" s="121" t="s">
        <v>151</v>
      </c>
      <c r="C1" s="121" t="s">
        <v>208</v>
      </c>
      <c r="D1" s="121" t="s">
        <v>343</v>
      </c>
      <c r="E1" s="121" t="s">
        <v>292</v>
      </c>
      <c r="F1" s="121" t="s">
        <v>323</v>
      </c>
      <c r="G1" s="121" t="s">
        <v>324</v>
      </c>
    </row>
    <row r="2" spans="1:7" ht="39.5" x14ac:dyDescent="0.35">
      <c r="B2" s="46" t="s">
        <v>272</v>
      </c>
      <c r="C2" s="46" t="s">
        <v>272</v>
      </c>
      <c r="D2" s="46" t="s">
        <v>272</v>
      </c>
      <c r="E2" s="46" t="s">
        <v>272</v>
      </c>
      <c r="F2" s="46" t="s">
        <v>272</v>
      </c>
      <c r="G2" s="46" t="s">
        <v>272</v>
      </c>
    </row>
    <row r="3" spans="1:7" x14ac:dyDescent="0.35">
      <c r="A3" t="s">
        <v>340</v>
      </c>
      <c r="B3" s="2" t="s">
        <v>96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</row>
    <row r="4" spans="1:7" x14ac:dyDescent="0.35">
      <c r="A4" t="s">
        <v>2</v>
      </c>
      <c r="B4" s="2">
        <v>9339.5518419730979</v>
      </c>
      <c r="C4" s="2">
        <v>5093.7824552240209</v>
      </c>
      <c r="D4" s="2">
        <f>C4</f>
        <v>5093.7824552240209</v>
      </c>
      <c r="E4" s="2">
        <f>C4</f>
        <v>5093.7824552240209</v>
      </c>
      <c r="F4" s="2">
        <f>C4</f>
        <v>5093.7824552240209</v>
      </c>
      <c r="G4" s="2">
        <f>C4</f>
        <v>5093.7824552240209</v>
      </c>
    </row>
    <row r="5" spans="1:7" x14ac:dyDescent="0.35">
      <c r="A5" t="s">
        <v>3</v>
      </c>
      <c r="B5" s="2">
        <v>8169.6873553428004</v>
      </c>
      <c r="C5" s="2">
        <v>5023.1958652604862</v>
      </c>
      <c r="D5" s="2">
        <f t="shared" ref="D5:D20" si="0">C5</f>
        <v>5023.1958652604862</v>
      </c>
      <c r="E5" s="2">
        <f t="shared" ref="E5:E20" si="1">C5</f>
        <v>5023.1958652604862</v>
      </c>
      <c r="F5" s="2">
        <f t="shared" ref="F5:F20" si="2">C5</f>
        <v>5023.1958652604862</v>
      </c>
      <c r="G5" s="2">
        <f t="shared" ref="G5:G20" si="3">C5</f>
        <v>5023.1958652604862</v>
      </c>
    </row>
    <row r="6" spans="1:7" x14ac:dyDescent="0.35">
      <c r="A6" t="s">
        <v>4</v>
      </c>
      <c r="B6" s="2">
        <v>1989.4630119087635</v>
      </c>
      <c r="C6" s="2">
        <v>41.657173986229949</v>
      </c>
      <c r="D6" s="2">
        <f t="shared" si="0"/>
        <v>41.657173986229949</v>
      </c>
      <c r="E6" s="2">
        <f t="shared" si="1"/>
        <v>41.657173986229949</v>
      </c>
      <c r="F6" s="2">
        <f t="shared" si="2"/>
        <v>41.657173986229949</v>
      </c>
      <c r="G6" s="2">
        <f t="shared" si="3"/>
        <v>41.657173986229949</v>
      </c>
    </row>
    <row r="7" spans="1:7" x14ac:dyDescent="0.35">
      <c r="A7" t="s">
        <v>5</v>
      </c>
      <c r="B7" s="2">
        <v>2794.9003158789556</v>
      </c>
      <c r="C7" s="2">
        <v>527.78573845908159</v>
      </c>
      <c r="D7" s="2">
        <f t="shared" si="0"/>
        <v>527.78573845908159</v>
      </c>
      <c r="E7" s="2">
        <f t="shared" si="1"/>
        <v>527.78573845908159</v>
      </c>
      <c r="F7" s="2">
        <f t="shared" si="2"/>
        <v>527.78573845908159</v>
      </c>
      <c r="G7" s="2">
        <f t="shared" si="3"/>
        <v>527.78573845908159</v>
      </c>
    </row>
    <row r="8" spans="1:7" x14ac:dyDescent="0.35">
      <c r="A8" t="s">
        <v>6</v>
      </c>
      <c r="B8" s="2">
        <v>3385.324027555082</v>
      </c>
      <c r="C8" s="2">
        <v>4453.7529528151745</v>
      </c>
      <c r="D8" s="2">
        <f t="shared" si="0"/>
        <v>4453.7529528151745</v>
      </c>
      <c r="E8" s="2">
        <f t="shared" si="1"/>
        <v>4453.7529528151745</v>
      </c>
      <c r="F8" s="2">
        <f t="shared" si="2"/>
        <v>4453.7529528151745</v>
      </c>
      <c r="G8" s="2">
        <f t="shared" si="3"/>
        <v>4453.7529528151745</v>
      </c>
    </row>
    <row r="9" spans="1:7" x14ac:dyDescent="0.35">
      <c r="A9" t="s">
        <v>7</v>
      </c>
      <c r="B9" s="2">
        <v>0.53885408384714351</v>
      </c>
      <c r="C9" s="2">
        <v>9.869537321209304E-2</v>
      </c>
      <c r="D9" s="2">
        <f t="shared" si="0"/>
        <v>9.869537321209304E-2</v>
      </c>
      <c r="E9" s="2">
        <f t="shared" si="1"/>
        <v>9.869537321209304E-2</v>
      </c>
      <c r="F9" s="2">
        <f t="shared" si="2"/>
        <v>9.869537321209304E-2</v>
      </c>
      <c r="G9" s="2">
        <f t="shared" si="3"/>
        <v>9.869537321209304E-2</v>
      </c>
    </row>
    <row r="10" spans="1:7" x14ac:dyDescent="0.35">
      <c r="A10" s="6" t="s">
        <v>16</v>
      </c>
      <c r="B10" s="2">
        <v>0.12683831523481029</v>
      </c>
      <c r="C10" s="2">
        <v>1.1883133447180589</v>
      </c>
      <c r="D10" s="2">
        <f t="shared" si="0"/>
        <v>1.1883133447180589</v>
      </c>
      <c r="E10" s="2">
        <f t="shared" si="1"/>
        <v>1.1883133447180589</v>
      </c>
      <c r="F10" s="2">
        <f t="shared" si="2"/>
        <v>1.1883133447180589</v>
      </c>
      <c r="G10" s="2">
        <f t="shared" si="3"/>
        <v>1.1883133447180589</v>
      </c>
    </row>
    <row r="11" spans="1:7" x14ac:dyDescent="0.35">
      <c r="A11" s="6" t="s">
        <v>17</v>
      </c>
      <c r="B11" s="2">
        <v>0.54395091021563391</v>
      </c>
      <c r="C11" s="2">
        <v>0.60557378989801824</v>
      </c>
      <c r="D11" s="2">
        <f t="shared" si="0"/>
        <v>0.60557378989801824</v>
      </c>
      <c r="E11" s="2">
        <f t="shared" si="1"/>
        <v>0.60557378989801824</v>
      </c>
      <c r="F11" s="2">
        <f t="shared" si="2"/>
        <v>0.60557378989801824</v>
      </c>
      <c r="G11" s="2">
        <f t="shared" si="3"/>
        <v>0.60557378989801824</v>
      </c>
    </row>
    <row r="12" spans="1:7" x14ac:dyDescent="0.35">
      <c r="A12" s="6" t="s">
        <v>1</v>
      </c>
      <c r="B12" s="2">
        <v>1.4670490677357695</v>
      </c>
      <c r="C12" s="2">
        <v>1.3472060329660924</v>
      </c>
      <c r="D12" s="2">
        <f t="shared" si="0"/>
        <v>1.3472060329660924</v>
      </c>
      <c r="E12" s="2">
        <f t="shared" si="1"/>
        <v>1.3472060329660924</v>
      </c>
      <c r="F12" s="2">
        <f t="shared" si="2"/>
        <v>1.3472060329660924</v>
      </c>
      <c r="G12" s="2">
        <f t="shared" si="3"/>
        <v>1.3472060329660924</v>
      </c>
    </row>
    <row r="13" spans="1:7" x14ac:dyDescent="0.35">
      <c r="A13" s="6" t="s">
        <v>18</v>
      </c>
      <c r="B13" s="2">
        <v>7.2523053711609858E-2</v>
      </c>
      <c r="C13" s="2">
        <v>4.077408879999693E-2</v>
      </c>
      <c r="D13" s="2">
        <f t="shared" si="0"/>
        <v>4.077408879999693E-2</v>
      </c>
      <c r="E13" s="2">
        <f t="shared" si="1"/>
        <v>4.077408879999693E-2</v>
      </c>
      <c r="F13" s="2">
        <f t="shared" si="2"/>
        <v>4.077408879999693E-2</v>
      </c>
      <c r="G13" s="2">
        <f t="shared" si="3"/>
        <v>4.077408879999693E-2</v>
      </c>
    </row>
    <row r="14" spans="1:7" x14ac:dyDescent="0.35">
      <c r="A14" s="6" t="s">
        <v>19</v>
      </c>
      <c r="B14" s="2">
        <v>4.8091315083300508E-2</v>
      </c>
      <c r="C14" s="2">
        <v>2.866035992117464E-2</v>
      </c>
      <c r="D14" s="2">
        <f t="shared" si="0"/>
        <v>2.866035992117464E-2</v>
      </c>
      <c r="E14" s="2">
        <f t="shared" si="1"/>
        <v>2.866035992117464E-2</v>
      </c>
      <c r="F14" s="2">
        <f t="shared" si="2"/>
        <v>2.866035992117464E-2</v>
      </c>
      <c r="G14" s="2">
        <f t="shared" si="3"/>
        <v>2.866035992117464E-2</v>
      </c>
    </row>
    <row r="15" spans="1:7" x14ac:dyDescent="0.35">
      <c r="A15" s="6" t="s">
        <v>20</v>
      </c>
      <c r="B15" s="2">
        <v>0.25121575444697092</v>
      </c>
      <c r="C15" s="2">
        <v>2.4510023670013949E-2</v>
      </c>
      <c r="D15" s="2">
        <f t="shared" si="0"/>
        <v>2.4510023670013949E-2</v>
      </c>
      <c r="E15" s="2">
        <f t="shared" si="1"/>
        <v>2.4510023670013949E-2</v>
      </c>
      <c r="F15" s="2">
        <f t="shared" si="2"/>
        <v>2.4510023670013949E-2</v>
      </c>
      <c r="G15" s="2">
        <f t="shared" si="3"/>
        <v>2.4510023670013949E-2</v>
      </c>
    </row>
    <row r="16" spans="1:7" x14ac:dyDescent="0.35">
      <c r="A16" s="7" t="s">
        <v>21</v>
      </c>
      <c r="B16" s="2">
        <v>4.2349995275388881E-3</v>
      </c>
      <c r="C16" s="2">
        <v>3.3183046022218594E-3</v>
      </c>
      <c r="D16" s="2">
        <f t="shared" si="0"/>
        <v>3.3183046022218594E-3</v>
      </c>
      <c r="E16" s="2">
        <f t="shared" si="1"/>
        <v>3.3183046022218594E-3</v>
      </c>
      <c r="F16" s="2">
        <f t="shared" si="2"/>
        <v>3.3183046022218594E-3</v>
      </c>
      <c r="G16" s="2">
        <f t="shared" si="3"/>
        <v>3.3183046022218594E-3</v>
      </c>
    </row>
    <row r="17" spans="1:7" x14ac:dyDescent="0.35">
      <c r="A17" s="7" t="s">
        <v>22</v>
      </c>
      <c r="B17" s="2">
        <v>2.0560277799938402E-2</v>
      </c>
      <c r="C17" s="2">
        <v>1.5425727512154881E-2</v>
      </c>
      <c r="D17" s="2">
        <f t="shared" si="0"/>
        <v>1.5425727512154881E-2</v>
      </c>
      <c r="E17" s="2">
        <f t="shared" si="1"/>
        <v>1.5425727512154881E-2</v>
      </c>
      <c r="F17" s="2">
        <f t="shared" si="2"/>
        <v>1.5425727512154881E-2</v>
      </c>
      <c r="G17" s="2">
        <f t="shared" si="3"/>
        <v>1.5425727512154881E-2</v>
      </c>
    </row>
    <row r="18" spans="1:7" x14ac:dyDescent="0.35">
      <c r="A18" s="6" t="s">
        <v>23</v>
      </c>
      <c r="B18" s="2">
        <v>1.0961495941820574</v>
      </c>
      <c r="C18" s="2">
        <v>0.48940655600260441</v>
      </c>
      <c r="D18" s="2">
        <f t="shared" si="0"/>
        <v>0.48940655600260441</v>
      </c>
      <c r="E18" s="2">
        <f t="shared" si="1"/>
        <v>0.48940655600260441</v>
      </c>
      <c r="F18" s="2">
        <f t="shared" si="2"/>
        <v>0.48940655600260441</v>
      </c>
      <c r="G18" s="2">
        <f t="shared" si="3"/>
        <v>0.48940655600260441</v>
      </c>
    </row>
    <row r="19" spans="1:7" x14ac:dyDescent="0.35">
      <c r="A19" s="6" t="s">
        <v>24</v>
      </c>
      <c r="B19" s="2">
        <v>1.2419532449195709E-2</v>
      </c>
      <c r="C19" s="2">
        <v>5.8402637809921217E-3</v>
      </c>
      <c r="D19" s="2">
        <f t="shared" si="0"/>
        <v>5.8402637809921217E-3</v>
      </c>
      <c r="E19" s="2">
        <f t="shared" si="1"/>
        <v>5.8402637809921217E-3</v>
      </c>
      <c r="F19" s="2">
        <f t="shared" si="2"/>
        <v>5.8402637809921217E-3</v>
      </c>
      <c r="G19" s="2">
        <f t="shared" si="3"/>
        <v>5.8402637809921217E-3</v>
      </c>
    </row>
    <row r="20" spans="1:7" x14ac:dyDescent="0.35">
      <c r="A20" s="6" t="s">
        <v>25</v>
      </c>
      <c r="B20" s="2">
        <v>633.15471120171344</v>
      </c>
      <c r="C20" s="2">
        <v>387.85040331686662</v>
      </c>
      <c r="D20" s="2">
        <f t="shared" si="0"/>
        <v>387.85040331686662</v>
      </c>
      <c r="E20" s="2">
        <f t="shared" si="1"/>
        <v>387.85040331686662</v>
      </c>
      <c r="F20" s="2">
        <f t="shared" si="2"/>
        <v>387.85040331686662</v>
      </c>
      <c r="G20" s="2">
        <f t="shared" si="3"/>
        <v>387.85040331686662</v>
      </c>
    </row>
    <row r="21" spans="1:7" x14ac:dyDescent="0.35">
      <c r="A21" s="6" t="s">
        <v>328</v>
      </c>
      <c r="B21">
        <v>2.1781234690476294E-2</v>
      </c>
      <c r="C21">
        <v>0.26551552589021865</v>
      </c>
      <c r="D21">
        <f>C21</f>
        <v>0.26551552589021865</v>
      </c>
      <c r="E21">
        <f>C21</f>
        <v>0.26551552589021865</v>
      </c>
      <c r="F21">
        <f>C21</f>
        <v>0.26551552589021865</v>
      </c>
      <c r="G21">
        <f>C21</f>
        <v>0.26551552589021865</v>
      </c>
    </row>
    <row r="22" spans="1:7" x14ac:dyDescent="0.35">
      <c r="A22" s="6" t="s">
        <v>329</v>
      </c>
      <c r="B22">
        <v>0.18381159698546526</v>
      </c>
      <c r="C22">
        <v>0.17288665151109295</v>
      </c>
      <c r="D22">
        <f t="shared" ref="D22:D28" si="4">C22</f>
        <v>0.17288665151109295</v>
      </c>
      <c r="E22">
        <f t="shared" ref="E22:E28" si="5">C22</f>
        <v>0.17288665151109295</v>
      </c>
      <c r="F22">
        <f t="shared" ref="F22:F28" si="6">C22</f>
        <v>0.17288665151109295</v>
      </c>
      <c r="G22">
        <f t="shared" ref="G22:G28" si="7">C22</f>
        <v>0.17288665151109295</v>
      </c>
    </row>
    <row r="23" spans="1:7" x14ac:dyDescent="0.35">
      <c r="A23" s="6" t="s">
        <v>330</v>
      </c>
      <c r="B23">
        <v>0.26679009552113131</v>
      </c>
      <c r="C23">
        <v>0.21330355735173617</v>
      </c>
      <c r="D23">
        <f t="shared" si="4"/>
        <v>0.21330355735173617</v>
      </c>
      <c r="E23">
        <f t="shared" si="5"/>
        <v>0.21330355735173617</v>
      </c>
      <c r="F23">
        <f t="shared" si="6"/>
        <v>0.21330355735173617</v>
      </c>
      <c r="G23">
        <f t="shared" si="7"/>
        <v>0.21330355735173617</v>
      </c>
    </row>
    <row r="24" spans="1:7" x14ac:dyDescent="0.35">
      <c r="A24" s="6" t="s">
        <v>331</v>
      </c>
      <c r="B24">
        <v>1.6067527224713878E-2</v>
      </c>
      <c r="C24">
        <v>9.4740252492059081E-3</v>
      </c>
      <c r="D24">
        <f t="shared" si="4"/>
        <v>9.4740252492059081E-3</v>
      </c>
      <c r="E24">
        <f t="shared" si="5"/>
        <v>9.4740252492059081E-3</v>
      </c>
      <c r="F24">
        <f t="shared" si="6"/>
        <v>9.4740252492059081E-3</v>
      </c>
      <c r="G24">
        <f t="shared" si="7"/>
        <v>9.4740252492059081E-3</v>
      </c>
    </row>
    <row r="25" spans="1:7" x14ac:dyDescent="0.35">
      <c r="A25" s="6" t="s">
        <v>332</v>
      </c>
      <c r="B25">
        <v>1.0925985281165002E-2</v>
      </c>
      <c r="C25">
        <v>5.0442745092267195E-3</v>
      </c>
      <c r="D25">
        <f t="shared" si="4"/>
        <v>5.0442745092267195E-3</v>
      </c>
      <c r="E25">
        <f t="shared" si="5"/>
        <v>5.0442745092267195E-3</v>
      </c>
      <c r="F25">
        <f t="shared" si="6"/>
        <v>5.0442745092267195E-3</v>
      </c>
      <c r="G25">
        <f t="shared" si="7"/>
        <v>5.0442745092267195E-3</v>
      </c>
    </row>
    <row r="26" spans="1:7" x14ac:dyDescent="0.35">
      <c r="A26" s="6" t="s">
        <v>333</v>
      </c>
      <c r="B26">
        <v>7.5973312175973959E-2</v>
      </c>
      <c r="C26">
        <v>5.2423279836688944E-3</v>
      </c>
      <c r="D26">
        <f t="shared" si="4"/>
        <v>5.2423279836688944E-3</v>
      </c>
      <c r="E26">
        <f t="shared" si="5"/>
        <v>5.2423279836688944E-3</v>
      </c>
      <c r="F26">
        <f t="shared" si="6"/>
        <v>5.2423279836688944E-3</v>
      </c>
      <c r="G26">
        <f t="shared" si="7"/>
        <v>5.2423279836688944E-3</v>
      </c>
    </row>
    <row r="27" spans="1:7" x14ac:dyDescent="0.35">
      <c r="A27" s="6" t="s">
        <v>334</v>
      </c>
      <c r="B27">
        <v>7.7626034636698693E-4</v>
      </c>
      <c r="C27">
        <v>5.4229333446464761E-4</v>
      </c>
      <c r="D27">
        <f t="shared" si="4"/>
        <v>5.4229333446464761E-4</v>
      </c>
      <c r="E27">
        <f t="shared" si="5"/>
        <v>5.4229333446464761E-4</v>
      </c>
      <c r="F27">
        <f t="shared" si="6"/>
        <v>5.4229333446464761E-4</v>
      </c>
      <c r="G27">
        <f t="shared" si="7"/>
        <v>5.4229333446464761E-4</v>
      </c>
    </row>
    <row r="28" spans="1:7" x14ac:dyDescent="0.35">
      <c r="A28" s="6" t="s">
        <v>335</v>
      </c>
      <c r="B28">
        <v>3.3865871217684512E-3</v>
      </c>
      <c r="C28">
        <v>1.8571109385136862E-3</v>
      </c>
      <c r="D28">
        <f t="shared" si="4"/>
        <v>1.8571109385136862E-3</v>
      </c>
      <c r="E28">
        <f t="shared" si="5"/>
        <v>1.8571109385136862E-3</v>
      </c>
      <c r="F28">
        <f t="shared" si="6"/>
        <v>1.8571109385136862E-3</v>
      </c>
      <c r="G28">
        <f t="shared" si="7"/>
        <v>1.8571109385136862E-3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sheetPr>
    <tabColor theme="5"/>
  </sheetPr>
  <dimension ref="A1:AB44"/>
  <sheetViews>
    <sheetView tabSelected="1" topLeftCell="J1" workbookViewId="0">
      <selection activeCell="AD18" sqref="AD18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  <col min="5" max="5" width="20" bestFit="1" customWidth="1"/>
    <col min="9" max="9" width="30.1796875" bestFit="1" customWidth="1"/>
    <col min="10" max="10" width="32" bestFit="1" customWidth="1"/>
  </cols>
  <sheetData>
    <row r="1" spans="1:28" x14ac:dyDescent="0.35">
      <c r="B1" t="s">
        <v>0</v>
      </c>
      <c r="C1" t="s">
        <v>75</v>
      </c>
      <c r="D1" t="s">
        <v>293</v>
      </c>
      <c r="E1" t="s">
        <v>286</v>
      </c>
      <c r="F1" t="s">
        <v>8</v>
      </c>
      <c r="G1" t="s">
        <v>287</v>
      </c>
      <c r="H1" t="s">
        <v>208</v>
      </c>
      <c r="I1" t="s">
        <v>343</v>
      </c>
      <c r="J1" t="s">
        <v>292</v>
      </c>
      <c r="K1" t="s">
        <v>276</v>
      </c>
      <c r="L1" t="s">
        <v>285</v>
      </c>
      <c r="M1" t="s">
        <v>16</v>
      </c>
      <c r="N1" t="s">
        <v>17</v>
      </c>
      <c r="O1" t="s">
        <v>1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275</v>
      </c>
      <c r="Y1" t="s">
        <v>346</v>
      </c>
      <c r="Z1" s="126" t="s">
        <v>347</v>
      </c>
      <c r="AA1" t="s">
        <v>349</v>
      </c>
      <c r="AB1" t="s">
        <v>350</v>
      </c>
    </row>
    <row r="2" spans="1:28" x14ac:dyDescent="0.35">
      <c r="A2" s="12" t="s">
        <v>340</v>
      </c>
      <c r="B2" t="s">
        <v>96</v>
      </c>
      <c r="C2" t="s">
        <v>96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80</v>
      </c>
      <c r="L2" t="s">
        <v>80</v>
      </c>
      <c r="M2" t="s">
        <v>80</v>
      </c>
      <c r="N2" t="s">
        <v>80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80</v>
      </c>
      <c r="X2" t="s">
        <v>80</v>
      </c>
      <c r="Y2" t="s">
        <v>80</v>
      </c>
      <c r="Z2" s="126" t="s">
        <v>80</v>
      </c>
      <c r="AA2" t="s">
        <v>80</v>
      </c>
      <c r="AB2" t="s">
        <v>80</v>
      </c>
    </row>
    <row r="3" spans="1:28" x14ac:dyDescent="0.35">
      <c r="A3" t="s">
        <v>2</v>
      </c>
      <c r="B3" s="125">
        <v>186094.49507276824</v>
      </c>
      <c r="C3" s="125">
        <v>2072402.1612015334</v>
      </c>
      <c r="D3" s="125">
        <v>3108119.3839218104</v>
      </c>
      <c r="E3" s="125">
        <v>0</v>
      </c>
      <c r="F3" s="125">
        <v>113249.59303072518</v>
      </c>
      <c r="G3" s="125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10.092966734864383</v>
      </c>
      <c r="Z3" s="126">
        <v>159.61294596442238</v>
      </c>
      <c r="AB3">
        <v>0</v>
      </c>
    </row>
    <row r="4" spans="1:28" x14ac:dyDescent="0.35">
      <c r="A4" t="s">
        <v>3</v>
      </c>
      <c r="B4" s="125">
        <v>180156.32120244121</v>
      </c>
      <c r="C4" s="125">
        <v>1644052.7363118604</v>
      </c>
      <c r="D4" s="125">
        <v>3105649.4651196641</v>
      </c>
      <c r="E4" s="125">
        <v>0</v>
      </c>
      <c r="F4" s="125">
        <v>112621.05874733524</v>
      </c>
      <c r="G4" s="125">
        <v>0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10.037274812679371</v>
      </c>
      <c r="Z4" s="126">
        <v>159.01572660266299</v>
      </c>
      <c r="AB4">
        <v>0</v>
      </c>
    </row>
    <row r="5" spans="1:28" x14ac:dyDescent="0.35">
      <c r="A5" t="s">
        <v>4</v>
      </c>
      <c r="B5" s="125">
        <v>9786.9918916111783</v>
      </c>
      <c r="C5" s="125">
        <v>728816.38543196069</v>
      </c>
      <c r="D5" s="125">
        <v>3048641.6698973337</v>
      </c>
      <c r="E5" s="125">
        <v>0</v>
      </c>
      <c r="F5" s="125">
        <v>1069.2908903426282</v>
      </c>
      <c r="G5" s="125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9.4476222834829759E-2</v>
      </c>
      <c r="Z5" s="126">
        <v>84.252817189850219</v>
      </c>
      <c r="AB5">
        <v>0</v>
      </c>
    </row>
    <row r="6" spans="1:28" x14ac:dyDescent="0.35">
      <c r="A6" t="s">
        <v>5</v>
      </c>
      <c r="B6" s="125">
        <v>123998.68374447372</v>
      </c>
      <c r="C6" s="125">
        <v>893430.9830457418</v>
      </c>
      <c r="D6" s="125">
        <v>10305.909398414617</v>
      </c>
      <c r="E6" s="125">
        <v>0</v>
      </c>
      <c r="F6" s="125">
        <v>111088.13476192606</v>
      </c>
      <c r="G6" s="125">
        <v>0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9.0114461776113988</v>
      </c>
      <c r="Z6" s="126">
        <v>70.123245507139814</v>
      </c>
      <c r="AB6">
        <v>0</v>
      </c>
    </row>
    <row r="7" spans="1:28" x14ac:dyDescent="0.35">
      <c r="A7" t="s">
        <v>6</v>
      </c>
      <c r="B7" s="125">
        <v>46370.645566356325</v>
      </c>
      <c r="C7" s="125">
        <v>21805.367834157689</v>
      </c>
      <c r="D7" s="125">
        <v>46701.885823915771</v>
      </c>
      <c r="E7" s="125">
        <v>0</v>
      </c>
      <c r="F7" s="125">
        <v>463.63309506655048</v>
      </c>
      <c r="G7" s="125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0.93135241223314247</v>
      </c>
      <c r="Z7" s="126">
        <v>4.63966390567297</v>
      </c>
      <c r="AB7">
        <v>0</v>
      </c>
    </row>
    <row r="8" spans="1:28" x14ac:dyDescent="0.35">
      <c r="A8" t="s">
        <v>7</v>
      </c>
      <c r="B8" s="125">
        <v>23.187622321321854</v>
      </c>
      <c r="C8" s="125">
        <v>173.10359896305576</v>
      </c>
      <c r="D8" s="125">
        <v>135.66242385197384</v>
      </c>
      <c r="E8" s="125">
        <v>0</v>
      </c>
      <c r="F8" s="125">
        <v>3.4611542510826787</v>
      </c>
      <c r="G8" s="125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1.8850254189575909E-4</v>
      </c>
      <c r="Z8" s="126">
        <v>7.9911248903944939E-4</v>
      </c>
      <c r="AB8">
        <v>0</v>
      </c>
    </row>
    <row r="9" spans="1:28" x14ac:dyDescent="0.35">
      <c r="A9" t="s">
        <v>16</v>
      </c>
      <c r="B9" s="125">
        <v>7.5011532988214453</v>
      </c>
      <c r="C9" s="125">
        <v>15.133933244426496</v>
      </c>
      <c r="D9" s="125">
        <v>26.541650933703714</v>
      </c>
      <c r="E9" s="125">
        <v>0</v>
      </c>
      <c r="F9" s="125">
        <v>11.110765191701168</v>
      </c>
      <c r="G9" s="125">
        <v>-28.216209696614314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1.3351720663121653E-3</v>
      </c>
      <c r="Z9" s="126">
        <v>1.4991020819976521E-3</v>
      </c>
      <c r="AA9">
        <v>1.5661402605072106E-3</v>
      </c>
      <c r="AB9">
        <v>0</v>
      </c>
    </row>
    <row r="10" spans="1:28" x14ac:dyDescent="0.35">
      <c r="A10" t="s">
        <v>17</v>
      </c>
      <c r="B10" s="125">
        <v>12.422546675550979</v>
      </c>
      <c r="C10" s="125">
        <v>54.19928329542428</v>
      </c>
      <c r="D10" s="125">
        <v>97.11129587282521</v>
      </c>
      <c r="E10" s="125">
        <v>0</v>
      </c>
      <c r="F10" s="125">
        <v>35.025568879881035</v>
      </c>
      <c r="G10" s="125">
        <v>-42.331377382329954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1.458359822850299E-3</v>
      </c>
      <c r="Z10" s="126">
        <v>4.1850710755000908E-3</v>
      </c>
      <c r="AA10">
        <v>5.5321968067478938E-3</v>
      </c>
      <c r="AB10">
        <v>0</v>
      </c>
    </row>
    <row r="11" spans="1:28" x14ac:dyDescent="0.35">
      <c r="A11" t="s">
        <v>1</v>
      </c>
      <c r="B11" s="125">
        <v>19.071196687104383</v>
      </c>
      <c r="C11" s="125">
        <v>98.188501567890555</v>
      </c>
      <c r="D11" s="125">
        <v>234.94388554989396</v>
      </c>
      <c r="E11" s="125">
        <v>0</v>
      </c>
      <c r="F11" s="125">
        <v>41.227954149828165</v>
      </c>
      <c r="G11" s="125">
        <v>-13.685436653377941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8.1362048922501589E-4</v>
      </c>
      <c r="Z11" s="126">
        <v>5.8889140492385424E-3</v>
      </c>
      <c r="AA11">
        <v>7.3649533909408496E-3</v>
      </c>
      <c r="AB11">
        <v>0</v>
      </c>
    </row>
    <row r="12" spans="1:28" x14ac:dyDescent="0.35">
      <c r="A12" t="s">
        <v>18</v>
      </c>
      <c r="B12" s="125">
        <v>1.3608058322593073</v>
      </c>
      <c r="C12" s="125">
        <v>14.79958524029915</v>
      </c>
      <c r="D12" s="125">
        <v>49.490926461655775</v>
      </c>
      <c r="E12" s="125">
        <v>0</v>
      </c>
      <c r="F12" s="125">
        <v>0.41029045603247111</v>
      </c>
      <c r="G12" s="125">
        <v>-5.4061596857689773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4.0834205013456504E-5</v>
      </c>
      <c r="Z12" s="126">
        <v>2.4491257687576568E-3</v>
      </c>
      <c r="AA12">
        <v>6.7802056095251913E-4</v>
      </c>
      <c r="AB12">
        <v>0</v>
      </c>
    </row>
    <row r="13" spans="1:28" x14ac:dyDescent="0.35">
      <c r="A13" t="s">
        <v>19</v>
      </c>
      <c r="B13" s="125">
        <v>1.1438709851240312</v>
      </c>
      <c r="C13" s="125">
        <v>8.1186819852087329</v>
      </c>
      <c r="D13" s="125">
        <v>21.975169116137472</v>
      </c>
      <c r="E13" s="125">
        <v>0</v>
      </c>
      <c r="F13" s="125">
        <v>0.38679426325231481</v>
      </c>
      <c r="G13" s="125">
        <v>-5.4061596857689773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3.520397730589998E-5</v>
      </c>
      <c r="Z13" s="126">
        <v>3.8207677812154074E-4</v>
      </c>
      <c r="AA13">
        <v>5.3144359219302675E-4</v>
      </c>
      <c r="AB13">
        <v>0</v>
      </c>
    </row>
    <row r="14" spans="1:28" x14ac:dyDescent="0.35">
      <c r="A14" t="s">
        <v>20</v>
      </c>
      <c r="B14" s="125">
        <v>5.2148770711776189</v>
      </c>
      <c r="C14" s="125">
        <v>86.6792466145004</v>
      </c>
      <c r="D14" s="125">
        <v>310.86145005871089</v>
      </c>
      <c r="E14" s="125">
        <v>0</v>
      </c>
      <c r="F14" s="125">
        <v>11.227367678749063</v>
      </c>
      <c r="G14" s="125">
        <v>-0.27393692777212614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1.7762640197414279E-3</v>
      </c>
      <c r="Z14" s="126">
        <v>1.3876605774230375E-3</v>
      </c>
      <c r="AA14">
        <v>4.6796326638847349E-3</v>
      </c>
      <c r="AB14">
        <v>0</v>
      </c>
    </row>
    <row r="15" spans="1:28" x14ac:dyDescent="0.35">
      <c r="A15" t="s">
        <v>21</v>
      </c>
      <c r="B15" s="125">
        <v>0.17301768179602184</v>
      </c>
      <c r="C15" s="125">
        <v>0.4263653854267383</v>
      </c>
      <c r="D15" s="125">
        <v>0.89779545683120388</v>
      </c>
      <c r="E15" s="125">
        <v>0</v>
      </c>
      <c r="F15" s="125">
        <v>7.9067379883375796E-2</v>
      </c>
      <c r="G15" s="125">
        <v>-5.72954763659021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5.3094217795047773E-6</v>
      </c>
      <c r="Z15" s="126">
        <v>5.4894128620987762E-5</v>
      </c>
      <c r="AA15">
        <v>6.2195971551301605E-5</v>
      </c>
      <c r="AB15">
        <v>0</v>
      </c>
    </row>
    <row r="16" spans="1:28" x14ac:dyDescent="0.35">
      <c r="A16" t="s">
        <v>22</v>
      </c>
      <c r="B16" s="125">
        <v>0.3110698001896765</v>
      </c>
      <c r="C16" s="125">
        <v>2.0716820911339098</v>
      </c>
      <c r="D16" s="125">
        <v>1.7266356010456643</v>
      </c>
      <c r="E16" s="125">
        <v>0</v>
      </c>
      <c r="F16" s="125">
        <v>0.16211356019619858</v>
      </c>
      <c r="G16" s="125">
        <v>0.13580324168234237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1.4374911737179876E-5</v>
      </c>
      <c r="Z16" s="126">
        <v>1.191254767832926E-4</v>
      </c>
      <c r="AA16">
        <v>1.589609941075944E-4</v>
      </c>
      <c r="AB16">
        <v>0</v>
      </c>
    </row>
    <row r="17" spans="1:28" x14ac:dyDescent="0.35">
      <c r="A17" t="s">
        <v>23</v>
      </c>
      <c r="B17" s="125">
        <v>111.77224464924271</v>
      </c>
      <c r="C17" s="125">
        <v>270.97124572299776</v>
      </c>
      <c r="D17" s="125">
        <v>498.39393522009186</v>
      </c>
      <c r="E17" s="125">
        <v>0</v>
      </c>
      <c r="F17" s="125">
        <v>223.18874113291389</v>
      </c>
      <c r="G17" s="125">
        <v>384.29844655783586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5.4762278993310248E-3</v>
      </c>
      <c r="Z17" s="126">
        <v>2.6773045154859922E-2</v>
      </c>
      <c r="AA17">
        <v>2.0196219200983769E-2</v>
      </c>
      <c r="AB17">
        <v>0</v>
      </c>
    </row>
    <row r="18" spans="1:28" x14ac:dyDescent="0.35">
      <c r="A18" t="s">
        <v>24</v>
      </c>
      <c r="B18" s="125">
        <v>0.24401582180145484</v>
      </c>
      <c r="C18" s="125">
        <v>2.597224583249659</v>
      </c>
      <c r="D18" s="125">
        <v>7.1656826033797216</v>
      </c>
      <c r="E18" s="125">
        <v>0</v>
      </c>
      <c r="F18" s="125">
        <v>1.4177914985569811</v>
      </c>
      <c r="G18" s="125">
        <v>-1.3019529375153069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1.2020606510860481E-5</v>
      </c>
      <c r="Z18" s="126">
        <v>1.3028316422886578E-4</v>
      </c>
      <c r="AA18">
        <v>1.5448196096900553E-4</v>
      </c>
      <c r="AB18">
        <v>0</v>
      </c>
    </row>
    <row r="19" spans="1:28" x14ac:dyDescent="0.35">
      <c r="A19" t="s">
        <v>25</v>
      </c>
      <c r="B19" s="125">
        <v>13186.722667602997</v>
      </c>
      <c r="C19" s="125">
        <v>127800.99778787572</v>
      </c>
      <c r="D19" s="125">
        <v>309025.2744712985</v>
      </c>
      <c r="E19" s="125">
        <v>0</v>
      </c>
      <c r="F19" s="125">
        <v>6612.5157742586298</v>
      </c>
      <c r="G19" s="125">
        <v>258.20196307358003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-1</v>
      </c>
      <c r="Y19">
        <v>0.62984762096725244</v>
      </c>
      <c r="Z19" s="126">
        <v>8.6166537276591537</v>
      </c>
      <c r="AA19">
        <v>6.3624128058164002</v>
      </c>
      <c r="AB19">
        <v>80.400000000000006</v>
      </c>
    </row>
    <row r="20" spans="1:28" x14ac:dyDescent="0.35">
      <c r="A20" s="57" t="s">
        <v>327</v>
      </c>
      <c r="B20" s="125"/>
      <c r="C20" s="125"/>
      <c r="D20" s="125"/>
      <c r="E20" s="125"/>
      <c r="F20" s="125"/>
      <c r="G20" s="125"/>
      <c r="Z20" s="126"/>
    </row>
    <row r="21" spans="1:28" x14ac:dyDescent="0.35">
      <c r="A21" s="94" t="s">
        <v>328</v>
      </c>
      <c r="B21" s="125">
        <v>2.7709518164194042</v>
      </c>
      <c r="C21" s="125">
        <v>1.0150242313072426</v>
      </c>
      <c r="D21" s="125">
        <v>1.7601979147913644</v>
      </c>
      <c r="E21" s="125">
        <v>0</v>
      </c>
      <c r="F21" s="125">
        <v>0.59395466241739103</v>
      </c>
      <c r="G21" s="125">
        <v>-14.108104848307157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7.5802039323866825E-6</v>
      </c>
      <c r="Z21" s="126">
        <v>5.1830773072089746E-5</v>
      </c>
    </row>
    <row r="22" spans="1:28" x14ac:dyDescent="0.35">
      <c r="A22" s="94" t="s">
        <v>329</v>
      </c>
      <c r="B22" s="125">
        <v>1.9100704704858615</v>
      </c>
      <c r="C22" s="125">
        <v>12.125158379090005</v>
      </c>
      <c r="D22" s="125">
        <v>35.018256654548495</v>
      </c>
      <c r="E22" s="125">
        <v>0</v>
      </c>
      <c r="F22" s="125">
        <v>2.9123286674356534</v>
      </c>
      <c r="G22" s="125">
        <v>-21.165688691164977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2.8580049446178005E-5</v>
      </c>
      <c r="Z22" s="126">
        <v>2.0603336772959054E-4</v>
      </c>
    </row>
    <row r="23" spans="1:28" x14ac:dyDescent="0.35">
      <c r="A23" s="94" t="s">
        <v>330</v>
      </c>
      <c r="B23" s="125">
        <v>2.9398748358909206</v>
      </c>
      <c r="C23" s="125">
        <v>25.731355879367204</v>
      </c>
      <c r="D23" s="125">
        <v>84.059425624626655</v>
      </c>
      <c r="E23" s="125">
        <v>0</v>
      </c>
      <c r="F23" s="125">
        <v>3.4515556640320058</v>
      </c>
      <c r="G23" s="125">
        <v>-6.8427183266889706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4.9199020008530993E-5</v>
      </c>
      <c r="Z23" s="126">
        <v>2.8134101377039379E-4</v>
      </c>
    </row>
    <row r="24" spans="1:28" x14ac:dyDescent="0.35">
      <c r="A24" s="94" t="s">
        <v>331</v>
      </c>
      <c r="B24" s="125">
        <v>0.50272862517322592</v>
      </c>
      <c r="C24" s="125">
        <v>2.9019374583272644</v>
      </c>
      <c r="D24" s="125">
        <v>9.0062308603196826</v>
      </c>
      <c r="E24" s="125">
        <v>0</v>
      </c>
      <c r="F24" s="125">
        <v>1.2654757316781947E-2</v>
      </c>
      <c r="G24" s="125">
        <v>-2.7030798428844887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2.2234737484796388E-6</v>
      </c>
      <c r="Z24" s="126">
        <v>6.9961764575117456E-6</v>
      </c>
    </row>
    <row r="25" spans="1:28" x14ac:dyDescent="0.35">
      <c r="A25" s="94" t="s">
        <v>332</v>
      </c>
      <c r="B25" s="125">
        <v>0.43181700206063867</v>
      </c>
      <c r="C25" s="125">
        <v>2.405490794461528</v>
      </c>
      <c r="D25" s="125">
        <v>7.0122492369158884</v>
      </c>
      <c r="E25" s="125">
        <v>0</v>
      </c>
      <c r="F25" s="125">
        <v>1.1763463500421619E-2</v>
      </c>
      <c r="G25" s="125">
        <v>-2.7030798428844887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1.8762312745581416E-6</v>
      </c>
      <c r="Z25" s="126">
        <v>5.9939614248582743E-6</v>
      </c>
    </row>
    <row r="26" spans="1:28" x14ac:dyDescent="0.35">
      <c r="A26" s="94" t="s">
        <v>333</v>
      </c>
      <c r="B26" s="125">
        <v>1.0996774442050521</v>
      </c>
      <c r="C26" s="125">
        <v>26.786035772640684</v>
      </c>
      <c r="D26" s="125">
        <v>110.45566063925806</v>
      </c>
      <c r="E26" s="125">
        <v>0</v>
      </c>
      <c r="F26" s="125">
        <v>0.15155791049396339</v>
      </c>
      <c r="G26" s="125">
        <v>-0.13696846388606307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1.4049061779183859E-5</v>
      </c>
      <c r="Z26" s="126">
        <v>4.7494585709469088E-5</v>
      </c>
    </row>
    <row r="27" spans="1:28" x14ac:dyDescent="0.35">
      <c r="A27" s="94" t="s">
        <v>334</v>
      </c>
      <c r="B27" s="125">
        <v>5.4426729883429829E-2</v>
      </c>
      <c r="C27" s="125">
        <v>0.11051266724606544</v>
      </c>
      <c r="D27" s="125">
        <v>0.3037489980061826</v>
      </c>
      <c r="E27" s="125">
        <v>0</v>
      </c>
      <c r="F27" s="125">
        <v>1.8326759701175711E-3</v>
      </c>
      <c r="G27" s="125">
        <v>-2.864773818295105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2.3730644005080313E-7</v>
      </c>
      <c r="Z27" s="126">
        <v>5.2149778991018595E-7</v>
      </c>
    </row>
    <row r="28" spans="1:28" x14ac:dyDescent="0.35">
      <c r="A28" s="95" t="s">
        <v>335</v>
      </c>
      <c r="B28" s="125">
        <v>7.6631367002745324E-2</v>
      </c>
      <c r="C28" s="125">
        <v>0.60362415258816537</v>
      </c>
      <c r="D28" s="125">
        <v>0.58301417405342637</v>
      </c>
      <c r="E28" s="125">
        <v>0</v>
      </c>
      <c r="F28" s="125">
        <v>4.3544808165781679E-3</v>
      </c>
      <c r="G28" s="125">
        <v>6.7901620841171184E-2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6.4012408493445377E-7</v>
      </c>
      <c r="Z28" s="126">
        <v>1.6882066883636638E-6</v>
      </c>
    </row>
    <row r="29" spans="1:28" x14ac:dyDescent="0.35">
      <c r="A29" s="6"/>
    </row>
    <row r="30" spans="1:28" x14ac:dyDescent="0.35">
      <c r="A30" t="s">
        <v>9</v>
      </c>
      <c r="B30" t="s">
        <v>110</v>
      </c>
      <c r="C30" s="127" t="s">
        <v>336</v>
      </c>
      <c r="D30" s="127"/>
      <c r="E30" s="127"/>
      <c r="G30" s="17" t="s">
        <v>288</v>
      </c>
      <c r="H30" s="17"/>
      <c r="Z30" t="s">
        <v>348</v>
      </c>
    </row>
    <row r="32" spans="1:28" x14ac:dyDescent="0.3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2:13" x14ac:dyDescent="0.3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2:13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13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2:1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2:13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2:13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2:13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</row>
  </sheetData>
  <mergeCells count="1">
    <mergeCell ref="C30:E30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sheetPr>
    <tabColor theme="5"/>
  </sheetPr>
  <dimension ref="A1:BR29"/>
  <sheetViews>
    <sheetView workbookViewId="0">
      <pane xSplit="1" topLeftCell="BG1" activePane="topRight" state="frozen"/>
      <selection pane="topRight" activeCell="BQ3" sqref="BQ3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  <col min="32" max="32" width="22.453125" style="50" customWidth="1"/>
  </cols>
  <sheetData>
    <row r="1" spans="1:70" ht="65.5" x14ac:dyDescent="0.35">
      <c r="A1" s="9"/>
      <c r="B1" s="10" t="s">
        <v>268</v>
      </c>
      <c r="C1" s="10" t="s">
        <v>59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34</v>
      </c>
      <c r="L1" s="10" t="s">
        <v>263</v>
      </c>
      <c r="M1" s="10" t="s">
        <v>35</v>
      </c>
      <c r="N1" s="10" t="s">
        <v>36</v>
      </c>
      <c r="O1" s="10" t="s">
        <v>37</v>
      </c>
      <c r="P1" s="10" t="s">
        <v>261</v>
      </c>
      <c r="Q1" s="10" t="s">
        <v>38</v>
      </c>
      <c r="R1" s="10" t="s">
        <v>39</v>
      </c>
      <c r="S1" s="10" t="s">
        <v>40</v>
      </c>
      <c r="T1" s="10" t="s">
        <v>41</v>
      </c>
      <c r="U1" s="10" t="s">
        <v>42</v>
      </c>
      <c r="V1" s="10" t="s">
        <v>43</v>
      </c>
      <c r="W1" s="10" t="s">
        <v>44</v>
      </c>
      <c r="X1" s="10" t="s">
        <v>45</v>
      </c>
      <c r="Y1" s="10" t="s">
        <v>265</v>
      </c>
      <c r="Z1" s="10" t="s">
        <v>46</v>
      </c>
      <c r="AA1" s="100" t="s">
        <v>47</v>
      </c>
      <c r="AB1" t="s">
        <v>60</v>
      </c>
      <c r="AC1" t="s">
        <v>61</v>
      </c>
      <c r="AD1" t="s">
        <v>262</v>
      </c>
      <c r="AE1" t="s">
        <v>62</v>
      </c>
      <c r="AF1" s="10" t="s">
        <v>344</v>
      </c>
      <c r="AG1" t="s">
        <v>185</v>
      </c>
      <c r="AH1" t="s">
        <v>76</v>
      </c>
      <c r="AI1" s="91" t="s">
        <v>319</v>
      </c>
      <c r="AJ1" s="83" t="s">
        <v>264</v>
      </c>
      <c r="AK1" s="91" t="s">
        <v>137</v>
      </c>
      <c r="AL1" t="s">
        <v>277</v>
      </c>
      <c r="AM1" s="86" t="s">
        <v>280</v>
      </c>
      <c r="AN1" s="86" t="s">
        <v>281</v>
      </c>
      <c r="AO1" s="86" t="s">
        <v>282</v>
      </c>
      <c r="AP1" s="86" t="s">
        <v>279</v>
      </c>
      <c r="AQ1" t="s">
        <v>294</v>
      </c>
      <c r="AR1" t="s">
        <v>295</v>
      </c>
      <c r="AS1" t="s">
        <v>296</v>
      </c>
      <c r="AT1" t="s">
        <v>297</v>
      </c>
      <c r="AU1" t="s">
        <v>298</v>
      </c>
      <c r="AV1" s="89" t="s">
        <v>301</v>
      </c>
      <c r="AW1" s="89" t="s">
        <v>302</v>
      </c>
      <c r="AX1" s="89" t="s">
        <v>303</v>
      </c>
      <c r="AY1" s="90" t="s">
        <v>304</v>
      </c>
      <c r="AZ1" s="90" t="s">
        <v>305</v>
      </c>
      <c r="BA1" s="90" t="s">
        <v>306</v>
      </c>
      <c r="BB1" s="90" t="s">
        <v>307</v>
      </c>
      <c r="BC1" s="90" t="s">
        <v>308</v>
      </c>
      <c r="BD1" s="90" t="s">
        <v>309</v>
      </c>
      <c r="BE1" s="90" t="s">
        <v>310</v>
      </c>
      <c r="BF1" s="90" t="s">
        <v>311</v>
      </c>
      <c r="BG1" s="90" t="s">
        <v>312</v>
      </c>
      <c r="BH1" s="90" t="s">
        <v>313</v>
      </c>
      <c r="BI1" s="90" t="s">
        <v>314</v>
      </c>
      <c r="BJ1" s="90" t="s">
        <v>320</v>
      </c>
      <c r="BK1" s="90" t="s">
        <v>315</v>
      </c>
      <c r="BL1" s="90" t="s">
        <v>316</v>
      </c>
      <c r="BM1" s="90" t="s">
        <v>317</v>
      </c>
      <c r="BN1" t="s">
        <v>318</v>
      </c>
      <c r="BO1" t="s">
        <v>322</v>
      </c>
      <c r="BP1" t="s">
        <v>325</v>
      </c>
      <c r="BQ1" t="s">
        <v>326</v>
      </c>
    </row>
    <row r="2" spans="1:70" x14ac:dyDescent="0.35">
      <c r="A2" s="12" t="s">
        <v>340</v>
      </c>
      <c r="B2" s="13" t="s">
        <v>80</v>
      </c>
      <c r="C2" s="13" t="s">
        <v>80</v>
      </c>
      <c r="D2" s="13" t="s">
        <v>80</v>
      </c>
      <c r="E2" s="13" t="s">
        <v>80</v>
      </c>
      <c r="F2" s="13" t="s">
        <v>80</v>
      </c>
      <c r="G2" s="13" t="s">
        <v>80</v>
      </c>
      <c r="H2" s="13" t="s">
        <v>80</v>
      </c>
      <c r="I2" s="13" t="s">
        <v>80</v>
      </c>
      <c r="J2" s="13" t="s">
        <v>80</v>
      </c>
      <c r="K2" s="13" t="s">
        <v>80</v>
      </c>
      <c r="L2" s="13" t="s">
        <v>80</v>
      </c>
      <c r="M2" s="13" t="s">
        <v>80</v>
      </c>
      <c r="N2" s="13" t="s">
        <v>80</v>
      </c>
      <c r="O2" s="13" t="s">
        <v>80</v>
      </c>
      <c r="P2" s="13" t="s">
        <v>80</v>
      </c>
      <c r="Q2" s="13" t="s">
        <v>80</v>
      </c>
      <c r="R2" s="13" t="s">
        <v>80</v>
      </c>
      <c r="S2" s="13" t="s">
        <v>80</v>
      </c>
      <c r="T2" s="13" t="s">
        <v>80</v>
      </c>
      <c r="U2" s="13" t="s">
        <v>80</v>
      </c>
      <c r="V2" s="13" t="s">
        <v>80</v>
      </c>
      <c r="W2" s="13" t="s">
        <v>80</v>
      </c>
      <c r="X2" s="13" t="s">
        <v>80</v>
      </c>
      <c r="Y2" s="13" t="s">
        <v>80</v>
      </c>
      <c r="Z2" s="13" t="s">
        <v>80</v>
      </c>
      <c r="AA2" s="101" t="s">
        <v>80</v>
      </c>
      <c r="AB2" s="13" t="s">
        <v>80</v>
      </c>
      <c r="AC2" s="13" t="s">
        <v>80</v>
      </c>
      <c r="AD2" s="13" t="s">
        <v>80</v>
      </c>
      <c r="AE2" s="13" t="s">
        <v>80</v>
      </c>
      <c r="AF2" s="13" t="s">
        <v>80</v>
      </c>
      <c r="AG2" t="s">
        <v>87</v>
      </c>
      <c r="AH2" s="13" t="s">
        <v>96</v>
      </c>
      <c r="AI2" s="92" t="s">
        <v>96</v>
      </c>
      <c r="AJ2" s="13" t="s">
        <v>80</v>
      </c>
      <c r="AK2" s="92" t="s">
        <v>80</v>
      </c>
      <c r="AL2" s="106" t="s">
        <v>80</v>
      </c>
      <c r="AM2" s="106" t="s">
        <v>80</v>
      </c>
      <c r="AN2" s="106" t="s">
        <v>80</v>
      </c>
      <c r="AO2" s="106" t="s">
        <v>80</v>
      </c>
      <c r="AP2" s="106" t="s">
        <v>80</v>
      </c>
      <c r="AQ2" s="106" t="s">
        <v>80</v>
      </c>
      <c r="AR2" s="106" t="s">
        <v>80</v>
      </c>
      <c r="AS2" s="106" t="s">
        <v>80</v>
      </c>
      <c r="AT2" s="106" t="s">
        <v>80</v>
      </c>
      <c r="AU2" s="106" t="s">
        <v>80</v>
      </c>
      <c r="AV2" s="106" t="s">
        <v>80</v>
      </c>
      <c r="AW2" s="106" t="s">
        <v>80</v>
      </c>
      <c r="AX2" s="106" t="s">
        <v>80</v>
      </c>
      <c r="AY2" s="106" t="s">
        <v>80</v>
      </c>
      <c r="AZ2" s="106" t="s">
        <v>80</v>
      </c>
      <c r="BA2" s="106" t="s">
        <v>80</v>
      </c>
      <c r="BB2" s="106" t="s">
        <v>80</v>
      </c>
      <c r="BC2" s="106" t="s">
        <v>80</v>
      </c>
      <c r="BD2" s="106" t="s">
        <v>80</v>
      </c>
      <c r="BE2" s="106" t="s">
        <v>80</v>
      </c>
      <c r="BF2" s="106" t="s">
        <v>80</v>
      </c>
      <c r="BG2" s="106" t="s">
        <v>80</v>
      </c>
      <c r="BH2" s="106" t="s">
        <v>80</v>
      </c>
      <c r="BI2" s="106" t="s">
        <v>80</v>
      </c>
      <c r="BJ2" s="106" t="s">
        <v>80</v>
      </c>
      <c r="BK2" s="106" t="s">
        <v>80</v>
      </c>
      <c r="BL2" s="106" t="s">
        <v>80</v>
      </c>
      <c r="BM2" s="106" t="s">
        <v>80</v>
      </c>
      <c r="BN2" s="106" t="s">
        <v>80</v>
      </c>
      <c r="BO2" s="106" t="s">
        <v>80</v>
      </c>
      <c r="BP2" s="106" t="s">
        <v>80</v>
      </c>
      <c r="BQ2" s="106" t="s">
        <v>80</v>
      </c>
      <c r="BR2" s="13"/>
    </row>
    <row r="3" spans="1:70" x14ac:dyDescent="0.35">
      <c r="A3" t="s">
        <v>2</v>
      </c>
      <c r="B3" s="96">
        <v>0.57104992370720142</v>
      </c>
      <c r="C3" s="96">
        <v>31.388923571839765</v>
      </c>
      <c r="D3" s="96">
        <v>35.705099340231897</v>
      </c>
      <c r="E3" s="96">
        <v>95.766219123004703</v>
      </c>
      <c r="F3" s="96">
        <v>23.498660702149103</v>
      </c>
      <c r="G3" s="96">
        <v>36.257392041295361</v>
      </c>
      <c r="H3" s="96">
        <v>32.582880427536658</v>
      </c>
      <c r="I3" s="96">
        <v>51.002532688374828</v>
      </c>
      <c r="J3" s="96">
        <v>4.7260155706877649</v>
      </c>
      <c r="K3" s="96">
        <v>6.1021361089456501E-2</v>
      </c>
      <c r="L3" s="96">
        <v>20.016171557898588</v>
      </c>
      <c r="M3" s="96">
        <v>118.59429774567013</v>
      </c>
      <c r="N3" s="96">
        <v>20.016171557898588</v>
      </c>
      <c r="O3" s="96">
        <v>59.156478438437397</v>
      </c>
      <c r="P3" s="96">
        <v>5.6014359538824197</v>
      </c>
      <c r="Q3" s="96">
        <v>55.011217149824979</v>
      </c>
      <c r="R3" s="96">
        <v>28.504834541517749</v>
      </c>
      <c r="S3" s="96">
        <v>7.8092563828851942</v>
      </c>
      <c r="T3" s="96">
        <v>250.2449592883757</v>
      </c>
      <c r="U3" s="96">
        <v>295.47015305634187</v>
      </c>
      <c r="V3" s="102">
        <v>42.933033311552997</v>
      </c>
      <c r="W3" s="96">
        <v>2.5899447852800037</v>
      </c>
      <c r="X3" s="96">
        <v>53.445759205020934</v>
      </c>
      <c r="Y3" s="96">
        <v>97.941825710919858</v>
      </c>
      <c r="Z3" s="96">
        <v>103.16092944289977</v>
      </c>
      <c r="AA3" s="103">
        <v>50.878788511072216</v>
      </c>
      <c r="AB3" s="16">
        <v>0</v>
      </c>
      <c r="AC3" s="16">
        <v>0</v>
      </c>
      <c r="AD3" s="16">
        <v>0</v>
      </c>
      <c r="AE3" s="16">
        <v>0</v>
      </c>
      <c r="AF3" s="96">
        <f>L3</f>
        <v>20.016171557898588</v>
      </c>
      <c r="AG3" s="96">
        <v>0</v>
      </c>
      <c r="AH3" s="50">
        <v>270564.42668605602</v>
      </c>
      <c r="AI3" s="50">
        <v>270564.42668605602</v>
      </c>
      <c r="AJ3" s="96">
        <v>97.941825710919858</v>
      </c>
      <c r="AK3" s="50">
        <v>48.245115483353644</v>
      </c>
      <c r="AL3" s="50">
        <v>4.7260155706877649</v>
      </c>
      <c r="AM3" s="50">
        <v>126.19882293839159</v>
      </c>
      <c r="AN3" s="50">
        <v>40.077107640682193</v>
      </c>
      <c r="AO3" s="50">
        <v>87.533244440424198</v>
      </c>
      <c r="AP3" s="50">
        <v>265.68525300521844</v>
      </c>
      <c r="AQ3" s="50">
        <v>23.498660702149103</v>
      </c>
      <c r="AR3" s="50">
        <v>0.50627081243840255</v>
      </c>
      <c r="AS3" s="50">
        <v>26.95801382381368</v>
      </c>
      <c r="AT3" s="50">
        <v>74.443002747362939</v>
      </c>
      <c r="AU3" s="50">
        <v>30.395319931136076</v>
      </c>
      <c r="AV3" s="50">
        <v>15.17575481546759</v>
      </c>
      <c r="AW3" s="50">
        <v>40.077107640682193</v>
      </c>
      <c r="AX3" s="50">
        <v>40.077107640682193</v>
      </c>
      <c r="AY3" s="50">
        <v>0.36550917489225548</v>
      </c>
      <c r="AZ3" s="50">
        <v>4.4293339688143134E-2</v>
      </c>
      <c r="BA3" s="50">
        <v>198.64676190407542</v>
      </c>
      <c r="BB3" s="50">
        <v>198.64676190407542</v>
      </c>
      <c r="BC3" s="50">
        <v>198.64676190407542</v>
      </c>
      <c r="BD3" s="50">
        <v>198.64676190407542</v>
      </c>
      <c r="BE3" s="50">
        <v>198.64676190407542</v>
      </c>
      <c r="BF3" s="50">
        <v>198.64676190407542</v>
      </c>
      <c r="BG3" s="50">
        <v>39.932638092793603</v>
      </c>
      <c r="BH3" s="50">
        <v>16.340788459612678</v>
      </c>
      <c r="BI3" s="50">
        <v>198.64676190407542</v>
      </c>
      <c r="BJ3" s="50">
        <v>2.9697620459995759</v>
      </c>
      <c r="BK3" s="50">
        <v>35.607860000000002</v>
      </c>
      <c r="BL3" s="50">
        <v>63.118172520906064</v>
      </c>
      <c r="BM3" s="50">
        <v>1789.1938614313462</v>
      </c>
      <c r="BN3" s="50">
        <v>69.378860802973378</v>
      </c>
      <c r="BO3" s="50">
        <v>9.0179268254522125</v>
      </c>
      <c r="BP3" s="50">
        <v>9.5877694417335881</v>
      </c>
      <c r="BQ3" s="50">
        <v>3.2548179434336486</v>
      </c>
    </row>
    <row r="4" spans="1:70" x14ac:dyDescent="0.35">
      <c r="A4" t="s">
        <v>3</v>
      </c>
      <c r="B4" s="96">
        <v>0.53830057102455908</v>
      </c>
      <c r="C4" s="96">
        <v>28.071555190921401</v>
      </c>
      <c r="D4" s="96">
        <v>35.59238694470249</v>
      </c>
      <c r="E4" s="96">
        <v>12.044693083154351</v>
      </c>
      <c r="F4" s="96">
        <v>22.362959251662502</v>
      </c>
      <c r="G4" s="96">
        <v>0.82507425027705039</v>
      </c>
      <c r="H4" s="96">
        <v>7.6687256465412394</v>
      </c>
      <c r="I4" s="96">
        <v>50.713515129512984</v>
      </c>
      <c r="J4" s="96">
        <v>4.6297798831510386</v>
      </c>
      <c r="K4" s="96">
        <v>3.2934347783619859E-2</v>
      </c>
      <c r="L4" s="96">
        <v>17.669444719080467</v>
      </c>
      <c r="M4" s="96">
        <v>115.1165650316394</v>
      </c>
      <c r="N4" s="96">
        <v>17.669444719080467</v>
      </c>
      <c r="O4" s="96">
        <v>59.10986565982288</v>
      </c>
      <c r="P4" s="96">
        <v>5.593723263040725</v>
      </c>
      <c r="Q4" s="96">
        <v>54.216463164038515</v>
      </c>
      <c r="R4" s="96">
        <v>27.007764854456347</v>
      </c>
      <c r="S4" s="96">
        <v>7.0213758804748823</v>
      </c>
      <c r="T4" s="96">
        <v>235.68226521991153</v>
      </c>
      <c r="U4" s="96">
        <v>277.64721419649078</v>
      </c>
      <c r="V4" s="102">
        <v>17.552008826633418</v>
      </c>
      <c r="W4" s="96">
        <v>2.4402340535210802</v>
      </c>
      <c r="X4" s="96">
        <v>38.595443751487629</v>
      </c>
      <c r="Y4" s="96">
        <v>97.957127354814901</v>
      </c>
      <c r="Z4" s="96">
        <v>47.114819682797275</v>
      </c>
      <c r="AA4" s="103">
        <v>48.393913462372481</v>
      </c>
      <c r="AB4" s="16">
        <v>0</v>
      </c>
      <c r="AC4" s="16">
        <v>0</v>
      </c>
      <c r="AD4" s="16">
        <v>0</v>
      </c>
      <c r="AE4" s="16">
        <v>0</v>
      </c>
      <c r="AF4" s="96">
        <f t="shared" ref="AF4:AF27" si="0">L4</f>
        <v>17.669444719080467</v>
      </c>
      <c r="AG4" s="96">
        <v>0</v>
      </c>
      <c r="AH4" s="50">
        <v>265310.32849319675</v>
      </c>
      <c r="AI4" s="50">
        <v>265310.32849319675</v>
      </c>
      <c r="AJ4" s="96">
        <v>97.957127354814901</v>
      </c>
      <c r="AK4" s="50">
        <v>14.264166786641894</v>
      </c>
      <c r="AL4" s="50">
        <v>4.6297798831510386</v>
      </c>
      <c r="AM4" s="50">
        <v>120.2163356099561</v>
      </c>
      <c r="AN4" s="50">
        <v>35.202656869085949</v>
      </c>
      <c r="AO4" s="50">
        <v>82.972785598695125</v>
      </c>
      <c r="AP4" s="50">
        <v>253.21323060996494</v>
      </c>
      <c r="AQ4" s="50">
        <v>22.362959251662502</v>
      </c>
      <c r="AR4" s="50">
        <v>0.45131042523003451</v>
      </c>
      <c r="AS4" s="50">
        <v>25.173700738277056</v>
      </c>
      <c r="AT4" s="50">
        <v>71.688868284651093</v>
      </c>
      <c r="AU4" s="50">
        <v>29.939378514583474</v>
      </c>
      <c r="AV4" s="50">
        <v>14.107547470255774</v>
      </c>
      <c r="AW4" s="50">
        <v>35.202656869085942</v>
      </c>
      <c r="AX4" s="50">
        <v>35.202656869085942</v>
      </c>
      <c r="AY4" s="50">
        <v>0.28996126831884061</v>
      </c>
      <c r="AZ4" s="50">
        <v>4.02816573645291E-2</v>
      </c>
      <c r="BA4" s="50">
        <v>193.09941239590157</v>
      </c>
      <c r="BB4" s="50">
        <v>193.09941239590157</v>
      </c>
      <c r="BC4" s="50">
        <v>193.09941239590157</v>
      </c>
      <c r="BD4" s="50">
        <v>193.09941239590157</v>
      </c>
      <c r="BE4" s="50">
        <v>193.09941239590157</v>
      </c>
      <c r="BF4" s="50">
        <v>193.09941239590157</v>
      </c>
      <c r="BG4" s="50">
        <v>39.414907554091407</v>
      </c>
      <c r="BH4" s="50">
        <v>15.48013264899326</v>
      </c>
      <c r="BI4" s="50">
        <v>193.09941239590157</v>
      </c>
      <c r="BJ4" s="50">
        <v>2.35593530509058</v>
      </c>
      <c r="BK4" s="50">
        <v>34.146839999999997</v>
      </c>
      <c r="BL4" s="50">
        <v>61.092141088683597</v>
      </c>
      <c r="BM4" s="50">
        <v>645.20002493956258</v>
      </c>
      <c r="BN4" s="50">
        <v>66.562363858854823</v>
      </c>
      <c r="BO4" s="50">
        <v>8.9777607956598811</v>
      </c>
      <c r="BP4" s="50">
        <v>9.5819504475122663</v>
      </c>
      <c r="BQ4" s="50">
        <v>3.1019980225698647</v>
      </c>
    </row>
    <row r="5" spans="1:70" x14ac:dyDescent="0.35">
      <c r="A5" t="s">
        <v>4</v>
      </c>
      <c r="B5" s="96">
        <v>5.5617006586770927E-2</v>
      </c>
      <c r="C5" s="96">
        <v>6.2726598794896109</v>
      </c>
      <c r="D5" s="96">
        <v>0.19146768882331489</v>
      </c>
      <c r="E5" s="96">
        <v>0.53328776937885536</v>
      </c>
      <c r="F5" s="96">
        <v>1.930871286755997</v>
      </c>
      <c r="G5" s="96">
        <v>0.29519401359763076</v>
      </c>
      <c r="H5" s="96">
        <v>0.3692068300726124</v>
      </c>
      <c r="I5" s="96">
        <v>0.47807776178440142</v>
      </c>
      <c r="J5" s="96">
        <v>3.8990536508594245</v>
      </c>
      <c r="K5" s="96">
        <v>1.4599952774059786E-2</v>
      </c>
      <c r="L5" s="96">
        <v>3.9928442443419501</v>
      </c>
      <c r="M5" s="96">
        <v>5.9063882618286421</v>
      </c>
      <c r="N5" s="96">
        <v>3.9928442443419501</v>
      </c>
      <c r="O5" s="96">
        <v>7.7881453583546797E-2</v>
      </c>
      <c r="P5" s="96">
        <v>4.6751336605373135</v>
      </c>
      <c r="Q5" s="96">
        <v>1.3506856741386712</v>
      </c>
      <c r="R5" s="96">
        <v>2.5452604725295265</v>
      </c>
      <c r="S5" s="96">
        <v>1.3397976943447119</v>
      </c>
      <c r="T5" s="96">
        <v>24.737334671969542</v>
      </c>
      <c r="U5" s="96">
        <v>30.282955214571</v>
      </c>
      <c r="V5" s="102">
        <v>1.6257700534666442</v>
      </c>
      <c r="W5" s="96">
        <v>0.54137460752050248</v>
      </c>
      <c r="X5" s="96">
        <v>5.6582136774094129</v>
      </c>
      <c r="Y5" s="96">
        <v>-2.7085618926532478E-2</v>
      </c>
      <c r="Z5" s="96">
        <v>10.320278307466261</v>
      </c>
      <c r="AA5" s="103">
        <v>4.2248465360978775</v>
      </c>
      <c r="AB5" s="16">
        <v>0</v>
      </c>
      <c r="AC5" s="16">
        <v>0</v>
      </c>
      <c r="AD5" s="16">
        <v>0</v>
      </c>
      <c r="AE5" s="16">
        <v>0</v>
      </c>
      <c r="AF5" s="96">
        <f t="shared" si="0"/>
        <v>3.9928442443419501</v>
      </c>
      <c r="AG5" s="96">
        <v>0</v>
      </c>
      <c r="AH5" s="50">
        <v>8939.4542987875684</v>
      </c>
      <c r="AI5" s="50">
        <v>8939.4542987875684</v>
      </c>
      <c r="AJ5" s="96">
        <v>-2.7085618926532478E-2</v>
      </c>
      <c r="AK5" s="50">
        <v>1.1239589634237839</v>
      </c>
      <c r="AL5" s="50">
        <v>3.8990536508594245</v>
      </c>
      <c r="AM5" s="50">
        <v>10.760549801926718</v>
      </c>
      <c r="AN5" s="50">
        <v>9.6316195636916753</v>
      </c>
      <c r="AO5" s="50">
        <v>29.13297279594817</v>
      </c>
      <c r="AP5" s="50">
        <v>40.009650656378795</v>
      </c>
      <c r="AQ5" s="50">
        <v>1.930871286755997</v>
      </c>
      <c r="AR5" s="50">
        <v>0.18491245113269286</v>
      </c>
      <c r="AS5" s="50">
        <v>18.03733201336857</v>
      </c>
      <c r="AT5" s="50">
        <v>4.6864369026676123</v>
      </c>
      <c r="AU5" s="50">
        <v>20.731489834275457</v>
      </c>
      <c r="AV5" s="50">
        <v>1.8161025484401034</v>
      </c>
      <c r="AW5" s="50">
        <v>9.631619563691677</v>
      </c>
      <c r="AX5" s="50">
        <v>9.631619563691677</v>
      </c>
      <c r="AY5" s="50">
        <v>0.12854120723978854</v>
      </c>
      <c r="AZ5" s="50">
        <v>6.7934776101475254E-3</v>
      </c>
      <c r="BA5" s="50">
        <v>17.076988376901635</v>
      </c>
      <c r="BB5" s="50">
        <v>17.076988376901635</v>
      </c>
      <c r="BC5" s="50">
        <v>17.076988376901635</v>
      </c>
      <c r="BD5" s="50">
        <v>17.076988376901635</v>
      </c>
      <c r="BE5" s="50">
        <v>17.076988376901635</v>
      </c>
      <c r="BF5" s="50">
        <v>17.076988376901635</v>
      </c>
      <c r="BG5" s="50">
        <v>4.0016783327688534</v>
      </c>
      <c r="BH5" s="50">
        <v>1.4642917062315886</v>
      </c>
      <c r="BI5" s="50">
        <v>17.076988376901635</v>
      </c>
      <c r="BJ5" s="50">
        <v>1.0443973088232819</v>
      </c>
      <c r="BK5" s="50">
        <v>2.8897429999999997</v>
      </c>
      <c r="BL5" s="50">
        <v>3.4461514234900887</v>
      </c>
      <c r="BM5" s="50">
        <v>29.543487415925121</v>
      </c>
      <c r="BN5" s="50">
        <v>3.5388428925359858</v>
      </c>
      <c r="BO5" s="50">
        <v>7.0321354472179673E-2</v>
      </c>
      <c r="BP5" s="50">
        <v>9.875250529459487E-3</v>
      </c>
      <c r="BQ5" s="50">
        <v>0.5464831258747449</v>
      </c>
    </row>
    <row r="6" spans="1:70" x14ac:dyDescent="0.35">
      <c r="A6" t="s">
        <v>5</v>
      </c>
      <c r="B6" s="96">
        <v>0.13574707289192436</v>
      </c>
      <c r="C6" s="96">
        <v>20.299471370843275</v>
      </c>
      <c r="D6" s="96">
        <v>34.380126284411318</v>
      </c>
      <c r="E6" s="96">
        <v>8.1890136035837049</v>
      </c>
      <c r="F6" s="96">
        <v>15.512019009281868</v>
      </c>
      <c r="G6" s="96">
        <v>0.36021912148559482</v>
      </c>
      <c r="H6" s="96">
        <v>6.1756285691796817</v>
      </c>
      <c r="I6" s="96">
        <v>5.0376686382715201</v>
      </c>
      <c r="J6" s="96">
        <v>0.48693590769400102</v>
      </c>
      <c r="K6" s="96">
        <v>1.7897580817449094E-2</v>
      </c>
      <c r="L6" s="96">
        <v>13.553771162213316</v>
      </c>
      <c r="M6" s="96">
        <v>73.307539466070097</v>
      </c>
      <c r="N6" s="96">
        <v>13.553771162213316</v>
      </c>
      <c r="O6" s="96">
        <v>54.310464751625133</v>
      </c>
      <c r="P6" s="96">
        <v>8.6658289966668745E-2</v>
      </c>
      <c r="Q6" s="96">
        <v>47.700173249840525</v>
      </c>
      <c r="R6" s="96">
        <v>17.997690770680503</v>
      </c>
      <c r="S6" s="96">
        <v>3.1830494281923154</v>
      </c>
      <c r="T6" s="96">
        <v>89.591279407550786</v>
      </c>
      <c r="U6" s="96">
        <v>107.86623509134475</v>
      </c>
      <c r="V6" s="102">
        <v>14.693688052810014</v>
      </c>
      <c r="W6" s="96">
        <v>1.4482521392488015</v>
      </c>
      <c r="X6" s="96">
        <v>14.280830239320787</v>
      </c>
      <c r="Y6" s="96">
        <v>94.513039694513239</v>
      </c>
      <c r="Z6" s="96">
        <v>34.280950402268502</v>
      </c>
      <c r="AA6" s="103">
        <v>33.95834110156661</v>
      </c>
      <c r="AB6" s="16">
        <v>0</v>
      </c>
      <c r="AC6" s="16">
        <v>0</v>
      </c>
      <c r="AD6" s="16">
        <v>0</v>
      </c>
      <c r="AE6" s="16">
        <v>0</v>
      </c>
      <c r="AF6" s="96">
        <f t="shared" si="0"/>
        <v>13.553771162213316</v>
      </c>
      <c r="AG6" s="96">
        <v>0</v>
      </c>
      <c r="AH6" s="50">
        <v>255619.31656445214</v>
      </c>
      <c r="AI6" s="50">
        <v>255619.31656445214</v>
      </c>
      <c r="AJ6" s="96">
        <v>94.513039694513239</v>
      </c>
      <c r="AK6" s="50">
        <v>11.638318072853059</v>
      </c>
      <c r="AL6" s="50">
        <v>0.48693590769400102</v>
      </c>
      <c r="AM6" s="50">
        <v>64.727547223603551</v>
      </c>
      <c r="AN6" s="50">
        <v>24.99792087060689</v>
      </c>
      <c r="AO6" s="50">
        <v>50.036880028751753</v>
      </c>
      <c r="AP6" s="50">
        <v>202.81076409394649</v>
      </c>
      <c r="AQ6" s="50">
        <v>15.512019009281868</v>
      </c>
      <c r="AR6" s="50">
        <v>0.13184574977337188</v>
      </c>
      <c r="AS6" s="50">
        <v>7.2735884227177143</v>
      </c>
      <c r="AT6" s="50">
        <v>62.225675032994907</v>
      </c>
      <c r="AU6" s="50">
        <v>7.4830006405819365</v>
      </c>
      <c r="AV6" s="50">
        <v>7.6038501700618921</v>
      </c>
      <c r="AW6" s="50">
        <v>24.99792087060689</v>
      </c>
      <c r="AX6" s="50">
        <v>24.99792087060689</v>
      </c>
      <c r="AY6" s="50">
        <v>0.15757425250265861</v>
      </c>
      <c r="AZ6" s="50">
        <v>1.2182268278702715E-2</v>
      </c>
      <c r="BA6" s="50">
        <v>169.11521182545442</v>
      </c>
      <c r="BB6" s="50">
        <v>169.11521182545442</v>
      </c>
      <c r="BC6" s="50">
        <v>169.11521182545442</v>
      </c>
      <c r="BD6" s="50">
        <v>169.11521182545442</v>
      </c>
      <c r="BE6" s="50">
        <v>169.11521182545442</v>
      </c>
      <c r="BF6" s="50">
        <v>169.11521182545442</v>
      </c>
      <c r="BG6" s="50">
        <v>18.657919975763626</v>
      </c>
      <c r="BH6" s="50">
        <v>13.728640427219338</v>
      </c>
      <c r="BI6" s="50">
        <v>169.11521182545442</v>
      </c>
      <c r="BJ6" s="50">
        <v>1.2802908015841012</v>
      </c>
      <c r="BK6" s="50">
        <v>22.8813</v>
      </c>
      <c r="BL6" s="50">
        <v>54.087089973185108</v>
      </c>
      <c r="BM6" s="50">
        <v>453.86296612981522</v>
      </c>
      <c r="BN6" s="50">
        <v>47.175363754400323</v>
      </c>
      <c r="BO6" s="50">
        <v>7.7272886866656796</v>
      </c>
      <c r="BP6" s="50">
        <v>9.487525944381753</v>
      </c>
      <c r="BQ6" s="50">
        <v>1.5045324171794181</v>
      </c>
    </row>
    <row r="7" spans="1:70" x14ac:dyDescent="0.35">
      <c r="A7" t="s">
        <v>6</v>
      </c>
      <c r="B7" s="96">
        <v>0.34693649154586381</v>
      </c>
      <c r="C7" s="96">
        <v>1.4994239405885146</v>
      </c>
      <c r="D7" s="96">
        <v>1.0207929714678547</v>
      </c>
      <c r="E7" s="96">
        <v>3.3223917101917904</v>
      </c>
      <c r="F7" s="96">
        <v>4.9200689556246351</v>
      </c>
      <c r="G7" s="96">
        <v>0.15261726031789236</v>
      </c>
      <c r="H7" s="96">
        <v>1.1238902472889483</v>
      </c>
      <c r="I7" s="96">
        <v>45.197768729457067</v>
      </c>
      <c r="J7" s="96">
        <v>0.24379032459761335</v>
      </c>
      <c r="K7" s="96">
        <v>4.368141921109774E-4</v>
      </c>
      <c r="L7" s="96">
        <v>0.12282931252520071</v>
      </c>
      <c r="M7" s="96">
        <v>35.902637303740633</v>
      </c>
      <c r="N7" s="96">
        <v>0.12282931252520071</v>
      </c>
      <c r="O7" s="96">
        <v>4.7215194546141941</v>
      </c>
      <c r="P7" s="96">
        <v>0.83193131253674468</v>
      </c>
      <c r="Q7" s="96">
        <v>5.1656042400593183</v>
      </c>
      <c r="R7" s="96">
        <v>6.4648136112463161</v>
      </c>
      <c r="S7" s="96">
        <v>2.4985287579378554</v>
      </c>
      <c r="T7" s="96">
        <v>121.35365114039121</v>
      </c>
      <c r="U7" s="96">
        <v>139.49802389057504</v>
      </c>
      <c r="V7" s="102">
        <v>1.2325507203567607</v>
      </c>
      <c r="W7" s="96">
        <v>0.45060730675177596</v>
      </c>
      <c r="X7" s="96">
        <v>18.656399834757426</v>
      </c>
      <c r="Y7" s="96">
        <v>3.4711732792281844</v>
      </c>
      <c r="Z7" s="96">
        <v>2.5135909730625201</v>
      </c>
      <c r="AA7" s="103">
        <v>10.210725824708005</v>
      </c>
      <c r="AB7" s="16">
        <v>0</v>
      </c>
      <c r="AC7" s="16">
        <v>0</v>
      </c>
      <c r="AD7" s="16">
        <v>0</v>
      </c>
      <c r="AE7" s="16">
        <v>0</v>
      </c>
      <c r="AF7" s="96">
        <f t="shared" si="0"/>
        <v>0.12282931252520071</v>
      </c>
      <c r="AG7" s="96">
        <v>0</v>
      </c>
      <c r="AH7" s="50">
        <v>751.55762995703594</v>
      </c>
      <c r="AI7" s="50">
        <v>751.55762995703594</v>
      </c>
      <c r="AJ7" s="96">
        <v>3.4711732792281844</v>
      </c>
      <c r="AK7" s="50">
        <v>1.5018897503650515</v>
      </c>
      <c r="AL7" s="50">
        <v>0.24379032459761335</v>
      </c>
      <c r="AM7" s="50">
        <v>44.728238584425839</v>
      </c>
      <c r="AN7" s="50">
        <v>0.57311643478738505</v>
      </c>
      <c r="AO7" s="50">
        <v>3.8029327739952028</v>
      </c>
      <c r="AP7" s="50">
        <v>10.392815859639667</v>
      </c>
      <c r="AQ7" s="50">
        <v>4.9200689556246351</v>
      </c>
      <c r="AR7" s="50">
        <v>0.13455222432396977</v>
      </c>
      <c r="AS7" s="50">
        <v>-0.13721969780923163</v>
      </c>
      <c r="AT7" s="50">
        <v>4.7767563489885543</v>
      </c>
      <c r="AU7" s="50">
        <v>1.7248880397260815</v>
      </c>
      <c r="AV7" s="50">
        <v>4.687594751753779</v>
      </c>
      <c r="AW7" s="50">
        <v>0.57311643478738505</v>
      </c>
      <c r="AX7" s="50">
        <v>0.57311643478738505</v>
      </c>
      <c r="AY7" s="50">
        <v>3.8458085763934152E-3</v>
      </c>
      <c r="AZ7" s="50">
        <v>2.1305911475678851E-2</v>
      </c>
      <c r="BA7" s="50">
        <v>6.9072121935455115</v>
      </c>
      <c r="BB7" s="50">
        <v>6.9072121935455115</v>
      </c>
      <c r="BC7" s="50">
        <v>6.9072121935455115</v>
      </c>
      <c r="BD7" s="50">
        <v>6.9072121935455115</v>
      </c>
      <c r="BE7" s="50">
        <v>6.9072121935455115</v>
      </c>
      <c r="BF7" s="50">
        <v>6.9072121935455115</v>
      </c>
      <c r="BG7" s="50">
        <v>16.755309245558927</v>
      </c>
      <c r="BH7" s="50">
        <v>0.28720051554233039</v>
      </c>
      <c r="BI7" s="50">
        <v>6.9072121935455115</v>
      </c>
      <c r="BJ7" s="50">
        <v>3.1247194683196498E-2</v>
      </c>
      <c r="BK7" s="50">
        <v>8.3757970000000004</v>
      </c>
      <c r="BL7" s="50">
        <v>3.5588996920083935</v>
      </c>
      <c r="BM7" s="50">
        <v>161.79357139382219</v>
      </c>
      <c r="BN7" s="50">
        <v>15.848157211918526</v>
      </c>
      <c r="BO7" s="50">
        <v>1.1801507545220213</v>
      </c>
      <c r="BP7" s="50">
        <v>8.4549252601055933E-2</v>
      </c>
      <c r="BQ7" s="50">
        <v>1.0509824795157012</v>
      </c>
    </row>
    <row r="8" spans="1:70" x14ac:dyDescent="0.35">
      <c r="A8" t="s">
        <v>7</v>
      </c>
      <c r="B8" s="96">
        <v>8.398560583579107E-5</v>
      </c>
      <c r="C8" s="96">
        <v>3.6130830323828204E-3</v>
      </c>
      <c r="D8" s="96">
        <v>4.5414880617054685E-4</v>
      </c>
      <c r="E8" s="96">
        <v>3.2969047888193E-2</v>
      </c>
      <c r="F8" s="96">
        <v>9.7340351016242718E-3</v>
      </c>
      <c r="G8" s="96">
        <v>1.3201798632217045E-3</v>
      </c>
      <c r="H8" s="96">
        <v>9.8250194392219114E-3</v>
      </c>
      <c r="I8" s="96">
        <v>1.099419900220463E-3</v>
      </c>
      <c r="J8" s="96">
        <v>1.2296962254580426E-3</v>
      </c>
      <c r="K8" s="96">
        <v>3.467683246971041E-6</v>
      </c>
      <c r="L8" s="96">
        <v>9.733778630854604E-4</v>
      </c>
      <c r="M8" s="96">
        <v>2.2115985675255699E-3</v>
      </c>
      <c r="N8" s="96">
        <v>9.733778630854604E-4</v>
      </c>
      <c r="O8" s="96">
        <v>1.3538274955431338E-3</v>
      </c>
      <c r="P8" s="96">
        <v>3.4069103094467223E-5</v>
      </c>
      <c r="Q8" s="96">
        <v>5.0304978386274731E-3</v>
      </c>
      <c r="R8" s="96">
        <v>1.2894789387905281E-2</v>
      </c>
      <c r="S8" s="96">
        <v>1.0310187007653152E-3</v>
      </c>
      <c r="T8" s="96">
        <v>8.6583308069650769E-3</v>
      </c>
      <c r="U8" s="96">
        <v>1.0437148446974029E-2</v>
      </c>
      <c r="V8" s="102">
        <v>1.0475946914759851E-2</v>
      </c>
      <c r="W8" s="96">
        <v>5.4623707396864543E-4</v>
      </c>
      <c r="X8" s="96">
        <v>2.0176338948256563E-3</v>
      </c>
      <c r="Y8" s="96">
        <v>2.9292853558009185E-3</v>
      </c>
      <c r="Z8" s="96">
        <v>1.7850106659924932E-2</v>
      </c>
      <c r="AA8" s="103">
        <v>1.3424972366040376E-3</v>
      </c>
      <c r="AB8" s="16">
        <v>0</v>
      </c>
      <c r="AC8" s="16">
        <v>0</v>
      </c>
      <c r="AD8" s="16">
        <v>0</v>
      </c>
      <c r="AE8" s="16">
        <v>0</v>
      </c>
      <c r="AF8" s="96">
        <f t="shared" si="0"/>
        <v>9.733778630854604E-4</v>
      </c>
      <c r="AG8" s="96">
        <v>1</v>
      </c>
      <c r="AH8" s="50">
        <v>42.404553314283064</v>
      </c>
      <c r="AI8" s="50">
        <v>42.404553314283064</v>
      </c>
      <c r="AJ8" s="96">
        <v>2.9292853558009185E-3</v>
      </c>
      <c r="AK8" s="50">
        <v>1.0520870555878569E-2</v>
      </c>
      <c r="AL8" s="50">
        <v>1.2296962254580426E-3</v>
      </c>
      <c r="AM8" s="50">
        <v>9.3759544958936947E-3</v>
      </c>
      <c r="AN8" s="50">
        <v>2.109093616469005E-3</v>
      </c>
      <c r="AO8" s="50">
        <v>1.1427987301686452E-2</v>
      </c>
      <c r="AP8" s="50">
        <v>1.6116391261875276E-2</v>
      </c>
      <c r="AQ8" s="50">
        <v>9.7340351016242718E-3</v>
      </c>
      <c r="AR8" s="50">
        <v>1.604287118647296E-4</v>
      </c>
      <c r="AS8" s="50">
        <v>8.3213246414534799E-4</v>
      </c>
      <c r="AT8" s="50">
        <v>2.4412039012312228E-3</v>
      </c>
      <c r="AU8" s="50">
        <v>2.9200234321583908E-4</v>
      </c>
      <c r="AV8" s="50">
        <v>9.6545502029114702E-3</v>
      </c>
      <c r="AW8" s="50">
        <v>2.109093616469005E-3</v>
      </c>
      <c r="AX8" s="50">
        <v>2.109093616469005E-3</v>
      </c>
      <c r="AY8" s="50">
        <v>3.0530248815791281E-5</v>
      </c>
      <c r="AZ8" s="50">
        <v>1.3453070785644059E-4</v>
      </c>
      <c r="BA8" s="50">
        <v>5.6451275302559353E-3</v>
      </c>
      <c r="BB8" s="50">
        <v>5.6451275302559353E-3</v>
      </c>
      <c r="BC8" s="50">
        <v>5.6451275302559353E-3</v>
      </c>
      <c r="BD8" s="50">
        <v>5.6451275302559353E-3</v>
      </c>
      <c r="BE8" s="50">
        <v>5.6451275302559353E-3</v>
      </c>
      <c r="BF8" s="50">
        <v>5.6451275302559353E-3</v>
      </c>
      <c r="BG8" s="50">
        <v>7.4067591398331448E-4</v>
      </c>
      <c r="BH8" s="50">
        <v>6.6082443834203212E-4</v>
      </c>
      <c r="BI8" s="50">
        <v>5.6451275302559353E-3</v>
      </c>
      <c r="BJ8" s="50">
        <v>2.4805827162830416E-4</v>
      </c>
      <c r="BK8" s="50">
        <v>1.8195209999999999E-3</v>
      </c>
      <c r="BL8" s="50">
        <v>1.8415962095976479E-3</v>
      </c>
      <c r="BM8" s="50">
        <v>2.3737943475385142E-2</v>
      </c>
      <c r="BN8" s="50">
        <v>1.2571786330539047E-3</v>
      </c>
      <c r="BO8" s="50">
        <v>1.2103002161038088E-3</v>
      </c>
      <c r="BP8" s="50">
        <v>3.1310844776686155E-5</v>
      </c>
      <c r="BQ8" s="50">
        <v>5.5892063883909704E-4</v>
      </c>
    </row>
    <row r="9" spans="1:70" x14ac:dyDescent="0.35">
      <c r="A9" s="14" t="s">
        <v>48</v>
      </c>
      <c r="B9" s="96">
        <v>1.8219914475978526E-5</v>
      </c>
      <c r="C9" s="96">
        <v>2.9728582767008947E-4</v>
      </c>
      <c r="D9" s="96">
        <v>5.1043459819294394E-3</v>
      </c>
      <c r="E9" s="96">
        <v>7.3017161914350952E-4</v>
      </c>
      <c r="F9" s="96">
        <v>1.4544023990644757E-3</v>
      </c>
      <c r="G9" s="96">
        <v>8.5607114510609781E-6</v>
      </c>
      <c r="H9" s="96">
        <v>2.6504332922002181E-4</v>
      </c>
      <c r="I9" s="96">
        <v>3.4806117669274278E-4</v>
      </c>
      <c r="J9" s="96">
        <v>9.9761797169438908E-5</v>
      </c>
      <c r="K9" s="96">
        <v>3.336749243526894E-7</v>
      </c>
      <c r="L9" s="96">
        <v>1.8924912108795632E-4</v>
      </c>
      <c r="M9" s="96">
        <v>1.0446335951437989E-3</v>
      </c>
      <c r="N9" s="96">
        <v>1.8924912108795632E-4</v>
      </c>
      <c r="O9" s="96">
        <v>7.720573299396298E-4</v>
      </c>
      <c r="P9" s="96">
        <v>8.8825299247282028E-5</v>
      </c>
      <c r="Q9" s="96">
        <v>6.1878934302150596E-3</v>
      </c>
      <c r="R9" s="96">
        <v>1.5418260279655542E-3</v>
      </c>
      <c r="S9" s="96">
        <v>9.3205288584070783E-5</v>
      </c>
      <c r="T9" s="96">
        <v>2.1869923236684367E-3</v>
      </c>
      <c r="U9" s="96">
        <v>2.4814414794196858E-3</v>
      </c>
      <c r="V9" s="102">
        <v>3.7369887688455048E-4</v>
      </c>
      <c r="W9" s="96">
        <v>2.4488457700504674E-5</v>
      </c>
      <c r="X9" s="96">
        <v>5.9426737975984108E-4</v>
      </c>
      <c r="Y9" s="96">
        <v>3.219463789855906E-3</v>
      </c>
      <c r="Z9" s="96">
        <v>2.5665739292470798E-3</v>
      </c>
      <c r="AA9" s="103">
        <v>5.8009701013691411E-4</v>
      </c>
      <c r="AB9" s="16">
        <v>0</v>
      </c>
      <c r="AC9" s="16">
        <v>0</v>
      </c>
      <c r="AD9" s="16">
        <v>0</v>
      </c>
      <c r="AE9" s="16">
        <v>0</v>
      </c>
      <c r="AF9" s="96">
        <f t="shared" si="0"/>
        <v>1.8924912108795632E-4</v>
      </c>
      <c r="AG9" s="96">
        <v>0</v>
      </c>
      <c r="AH9" s="50">
        <v>13.853129850764713</v>
      </c>
      <c r="AI9" s="50">
        <v>13.853129850764713</v>
      </c>
      <c r="AJ9" s="96">
        <v>3.219463789855906E-3</v>
      </c>
      <c r="AK9" s="50">
        <v>1.5404428409087317E-3</v>
      </c>
      <c r="AL9" s="50">
        <v>9.9761797169438908E-5</v>
      </c>
      <c r="AM9" s="50">
        <v>1.9438336635204136E-3</v>
      </c>
      <c r="AN9" s="50">
        <v>3.8047101002084251E-4</v>
      </c>
      <c r="AO9" s="50">
        <v>9.5091884528415141E-4</v>
      </c>
      <c r="AP9" s="50">
        <v>4.9094990479613305E-3</v>
      </c>
      <c r="AQ9" s="50">
        <v>1.4544023990644757E-3</v>
      </c>
      <c r="AR9" s="107">
        <v>8.0752850663760964E-5</v>
      </c>
      <c r="AS9" s="107">
        <v>2.6078019206617377E-3</v>
      </c>
      <c r="AT9" s="107">
        <v>8.934585296938661E-4</v>
      </c>
      <c r="AU9" s="107">
        <v>1.8643725389676437E-3</v>
      </c>
      <c r="AV9" s="50">
        <v>3.2770668334754449E-4</v>
      </c>
      <c r="AW9" s="50">
        <v>3.8047101002084251E-4</v>
      </c>
      <c r="AX9" s="50">
        <v>3.8047101002084251E-4</v>
      </c>
      <c r="AY9" s="50">
        <v>2.6691689270569509E-6</v>
      </c>
      <c r="AZ9" s="50">
        <v>7.5112438296346698E-7</v>
      </c>
      <c r="BA9" s="50">
        <v>2.8160601075936523E-3</v>
      </c>
      <c r="BB9" s="50">
        <v>2.8160601075936523E-3</v>
      </c>
      <c r="BC9" s="50">
        <v>2.8160601075936523E-3</v>
      </c>
      <c r="BD9" s="50">
        <v>2.8160601075936523E-3</v>
      </c>
      <c r="BE9" s="50">
        <v>2.8160601075936523E-3</v>
      </c>
      <c r="BF9" s="50">
        <v>2.8160601075936523E-3</v>
      </c>
      <c r="BG9" s="50">
        <v>3.4393994834084024E-4</v>
      </c>
      <c r="BH9" s="50">
        <v>1.6622324935140995E-4</v>
      </c>
      <c r="BI9" s="50">
        <v>2.8160601075936523E-3</v>
      </c>
      <c r="BJ9" s="50">
        <v>2.168699753233773E-5</v>
      </c>
      <c r="BK9" s="50">
        <v>1.2273030000000001E-3</v>
      </c>
      <c r="BL9" s="50">
        <v>1.5547557883063921E-3</v>
      </c>
      <c r="BM9" s="50">
        <v>7.3696832078651645E-2</v>
      </c>
      <c r="BN9" s="50">
        <v>9.6751445371123475E-4</v>
      </c>
      <c r="BO9" s="50">
        <v>1.1666453033932554E-3</v>
      </c>
      <c r="BP9" s="50">
        <v>1.175228065630124E-4</v>
      </c>
      <c r="BQ9" s="50">
        <v>6.2238427722671554E-5</v>
      </c>
    </row>
    <row r="10" spans="1:70" x14ac:dyDescent="0.35">
      <c r="A10" s="14" t="s">
        <v>49</v>
      </c>
      <c r="B10" s="96">
        <v>4.1460793338145922E-5</v>
      </c>
      <c r="C10" s="96">
        <v>1.2707194787551224E-3</v>
      </c>
      <c r="D10" s="96">
        <v>5.2885207608599121E-3</v>
      </c>
      <c r="E10" s="96">
        <v>1.6483115663471044E-3</v>
      </c>
      <c r="F10" s="96">
        <v>2.1154365243611899E-3</v>
      </c>
      <c r="G10" s="96">
        <v>4.5201988904157932E-5</v>
      </c>
      <c r="H10" s="96">
        <v>7.1153161561766226E-4</v>
      </c>
      <c r="I10" s="96">
        <v>5.8905162286560279E-4</v>
      </c>
      <c r="J10" s="96">
        <v>4.6836811428169385E-4</v>
      </c>
      <c r="K10" s="96">
        <v>2.278410780325371E-6</v>
      </c>
      <c r="L10" s="96">
        <v>7.428948222380189E-4</v>
      </c>
      <c r="M10" s="96">
        <v>5.736369551956123E-3</v>
      </c>
      <c r="N10" s="96">
        <v>7.428948222380189E-4</v>
      </c>
      <c r="O10" s="96">
        <v>1.2175186896826592E-3</v>
      </c>
      <c r="P10" s="96">
        <v>5.4859514185730263E-4</v>
      </c>
      <c r="Q10" s="96">
        <v>7.0546794972274956E-3</v>
      </c>
      <c r="R10" s="96">
        <v>2.4076887521107919E-3</v>
      </c>
      <c r="S10" s="96">
        <v>4.675338236980772E-4</v>
      </c>
      <c r="T10" s="96">
        <v>1.2411570634110849E-2</v>
      </c>
      <c r="U10" s="96">
        <v>1.9918053994417165E-2</v>
      </c>
      <c r="V10" s="102">
        <v>1.1453981109134901E-3</v>
      </c>
      <c r="W10" s="96">
        <v>1.3013739185539896E-4</v>
      </c>
      <c r="X10" s="96">
        <v>3.7870765460318572E-4</v>
      </c>
      <c r="Y10" s="96">
        <v>4.930081576499711E-3</v>
      </c>
      <c r="Z10" s="96">
        <v>2.6238787093606324E-3</v>
      </c>
      <c r="AA10" s="103">
        <v>1.3574402449001981E-3</v>
      </c>
      <c r="AB10" s="16">
        <v>0</v>
      </c>
      <c r="AC10" s="16">
        <v>0</v>
      </c>
      <c r="AD10" s="16">
        <v>0</v>
      </c>
      <c r="AE10" s="16">
        <v>0</v>
      </c>
      <c r="AF10" s="96">
        <f t="shared" si="0"/>
        <v>7.428948222380189E-4</v>
      </c>
      <c r="AG10" s="96">
        <v>0</v>
      </c>
      <c r="AH10" s="50">
        <v>36.132779310734101</v>
      </c>
      <c r="AI10" s="50">
        <v>36.132779310734101</v>
      </c>
      <c r="AJ10" s="96">
        <v>4.930081576499711E-3</v>
      </c>
      <c r="AK10" s="50">
        <v>1.1017991189333064E-3</v>
      </c>
      <c r="AL10" s="50">
        <v>4.6836811428169385E-4</v>
      </c>
      <c r="AM10" s="50">
        <v>1.0684624756801942E-2</v>
      </c>
      <c r="AN10" s="50">
        <v>1.5694782736866014E-3</v>
      </c>
      <c r="AO10" s="50">
        <v>3.8712232201269735E-3</v>
      </c>
      <c r="AP10" s="50">
        <v>1.2193815603813246E-2</v>
      </c>
      <c r="AQ10" s="50">
        <v>2.1154365243611899E-3</v>
      </c>
      <c r="AR10" s="107">
        <v>1.3581385731758483E-4</v>
      </c>
      <c r="AS10" s="107">
        <v>1.8852251001991446E-2</v>
      </c>
      <c r="AT10" s="107">
        <v>1.6990498192349802E-3</v>
      </c>
      <c r="AU10" s="107">
        <v>1.0559020914774062E-3</v>
      </c>
      <c r="AV10" s="50">
        <v>9.3113688992334915E-4</v>
      </c>
      <c r="AW10" s="50">
        <v>1.5694782736866014E-3</v>
      </c>
      <c r="AX10" s="50">
        <v>1.5694782736866014E-3</v>
      </c>
      <c r="AY10" s="50">
        <v>9.5591172832866281E-6</v>
      </c>
      <c r="AZ10" s="50">
        <v>5.5482577449629409E-6</v>
      </c>
      <c r="BA10" s="50">
        <v>9.7111092889849929E-3</v>
      </c>
      <c r="BB10" s="50">
        <v>9.7111092889849929E-3</v>
      </c>
      <c r="BC10" s="50">
        <v>9.7111092889849929E-3</v>
      </c>
      <c r="BD10" s="50">
        <v>9.7111092889849929E-3</v>
      </c>
      <c r="BE10" s="50">
        <v>9.7111092889849929E-3</v>
      </c>
      <c r="BF10" s="50">
        <v>9.7111092889849929E-3</v>
      </c>
      <c r="BG10" s="50">
        <v>1.2403250904839793E-3</v>
      </c>
      <c r="BH10" s="50">
        <v>5.1924141354754445E-4</v>
      </c>
      <c r="BI10" s="50">
        <v>9.7111092889849929E-3</v>
      </c>
      <c r="BJ10" s="50">
        <v>7.7667827926703852E-5</v>
      </c>
      <c r="BK10" s="50">
        <v>1.9763879999999999E-3</v>
      </c>
      <c r="BL10" s="50">
        <v>2.3251750578326884E-3</v>
      </c>
      <c r="BM10" s="50">
        <v>5.5469635646732587E-2</v>
      </c>
      <c r="BN10" s="50">
        <v>6.9227894123971819E-3</v>
      </c>
      <c r="BO10" s="50">
        <v>1.3144165437702056E-3</v>
      </c>
      <c r="BP10" s="50">
        <v>5.1486233608696841E-4</v>
      </c>
      <c r="BQ10" s="50">
        <v>2.1294457385628157E-4</v>
      </c>
    </row>
    <row r="11" spans="1:70" x14ac:dyDescent="0.35">
      <c r="A11" s="14" t="s">
        <v>50</v>
      </c>
      <c r="B11" s="96">
        <v>3.2064124706834623E-4</v>
      </c>
      <c r="C11" s="96">
        <v>1.9778144981612081E-3</v>
      </c>
      <c r="D11" s="96">
        <v>2.0571562236532076E-3</v>
      </c>
      <c r="E11" s="96">
        <v>3.7826577254771025E-3</v>
      </c>
      <c r="F11" s="96">
        <v>4.9304899021517237E-3</v>
      </c>
      <c r="G11" s="96">
        <v>6.5073082835788676E-5</v>
      </c>
      <c r="H11" s="96">
        <v>1.4151888256094666E-3</v>
      </c>
      <c r="I11" s="96">
        <v>8.7123026102064137E-4</v>
      </c>
      <c r="J11" s="96">
        <v>2.6612080177163829E-4</v>
      </c>
      <c r="K11" s="96">
        <v>2.8904719863964101E-6</v>
      </c>
      <c r="L11" s="96">
        <v>1.1424999878425083E-3</v>
      </c>
      <c r="M11" s="96">
        <v>8.5020865103400903E-3</v>
      </c>
      <c r="N11" s="96">
        <v>1.1424999878425083E-3</v>
      </c>
      <c r="O11" s="96">
        <v>1.6167080187089256E-3</v>
      </c>
      <c r="P11" s="96">
        <v>3.1875246359662192E-4</v>
      </c>
      <c r="Q11" s="96">
        <v>6.6013996782845969E-3</v>
      </c>
      <c r="R11" s="96">
        <v>6.3946594447412564E-3</v>
      </c>
      <c r="S11" s="96">
        <v>1.1388916066986346E-3</v>
      </c>
      <c r="T11" s="96">
        <v>2.227592942900658E-2</v>
      </c>
      <c r="U11" s="96">
        <v>2.5113116414662733E-2</v>
      </c>
      <c r="V11" s="102">
        <v>2.0262453110088106E-3</v>
      </c>
      <c r="W11" s="96">
        <v>2.0091490030363086E-4</v>
      </c>
      <c r="X11" s="96">
        <v>4.7710824491696618E-3</v>
      </c>
      <c r="Y11" s="96">
        <v>3.6459857349944745E-2</v>
      </c>
      <c r="Z11" s="96">
        <v>5.0823949484942619E-3</v>
      </c>
      <c r="AA11" s="103">
        <v>3.1632114362655428E-3</v>
      </c>
      <c r="AB11" s="16">
        <v>0</v>
      </c>
      <c r="AC11" s="16">
        <v>0</v>
      </c>
      <c r="AD11" s="16">
        <v>0</v>
      </c>
      <c r="AE11" s="16">
        <v>0</v>
      </c>
      <c r="AF11" s="96">
        <f t="shared" si="0"/>
        <v>1.1424999878425083E-3</v>
      </c>
      <c r="AG11" s="96">
        <v>0</v>
      </c>
      <c r="AH11" s="50">
        <v>43.548992461514736</v>
      </c>
      <c r="AI11" s="50">
        <v>43.548992461514736</v>
      </c>
      <c r="AJ11" s="96">
        <v>3.6459857349944745E-2</v>
      </c>
      <c r="AK11" s="50">
        <v>2.3136533851042017E-3</v>
      </c>
      <c r="AL11" s="50">
        <v>2.6612080177163829E-4</v>
      </c>
      <c r="AM11" s="50">
        <v>1.1044252611762412E-2</v>
      </c>
      <c r="AN11" s="50">
        <v>2.2828941925211151E-3</v>
      </c>
      <c r="AO11" s="50">
        <v>2.6103933233382521E-2</v>
      </c>
      <c r="AP11" s="50">
        <v>1.3088118020022285E-2</v>
      </c>
      <c r="AQ11" s="50">
        <v>4.9304899021517237E-3</v>
      </c>
      <c r="AR11" s="107">
        <v>1.584360662882161E-4</v>
      </c>
      <c r="AS11" s="107">
        <v>2.4527023312705476E-3</v>
      </c>
      <c r="AT11" s="107">
        <v>2.425075797096791E-3</v>
      </c>
      <c r="AU11" s="107">
        <v>1.3946845087155903E-3</v>
      </c>
      <c r="AV11" s="50">
        <v>4.4692722488138218E-3</v>
      </c>
      <c r="AW11" s="50">
        <v>2.2828941925211151E-3</v>
      </c>
      <c r="AX11" s="50">
        <v>2.2828941925211151E-3</v>
      </c>
      <c r="AY11" s="50">
        <v>1.7317487340960441E-5</v>
      </c>
      <c r="AZ11" s="50">
        <v>9.0004178322438038E-6</v>
      </c>
      <c r="BA11" s="50">
        <v>1.2930569792365848E-2</v>
      </c>
      <c r="BB11" s="50">
        <v>1.2930569792365848E-2</v>
      </c>
      <c r="BC11" s="50">
        <v>1.2930569792365848E-2</v>
      </c>
      <c r="BD11" s="50">
        <v>1.2930569792365848E-2</v>
      </c>
      <c r="BE11" s="50">
        <v>1.2930569792365848E-2</v>
      </c>
      <c r="BF11" s="50">
        <v>1.2930569792365848E-2</v>
      </c>
      <c r="BG11" s="50">
        <v>2.2124387505511618E-3</v>
      </c>
      <c r="BH11" s="50">
        <v>7.3207162164031544E-4</v>
      </c>
      <c r="BI11" s="50">
        <v>1.2930569792365848E-2</v>
      </c>
      <c r="BJ11" s="50">
        <v>1.4070458464530359E-4</v>
      </c>
      <c r="BK11" s="50">
        <v>3.2296099999999999E-3</v>
      </c>
      <c r="BL11" s="50">
        <v>2.37089654009001E-3</v>
      </c>
      <c r="BM11" s="50">
        <v>9.8354638645194128E-2</v>
      </c>
      <c r="BN11" s="50">
        <v>3.724647449968985E-3</v>
      </c>
      <c r="BO11" s="50">
        <v>1.7996322569381546E-3</v>
      </c>
      <c r="BP11" s="50">
        <v>6.9221614546950412E-4</v>
      </c>
      <c r="BQ11" s="50">
        <v>1.0201356388362432E-3</v>
      </c>
    </row>
    <row r="12" spans="1:70" x14ac:dyDescent="0.35">
      <c r="A12" s="14" t="s">
        <v>51</v>
      </c>
      <c r="B12" s="96">
        <v>2.1473653135988733E-5</v>
      </c>
      <c r="C12" s="96">
        <v>1.9447286007921198E-4</v>
      </c>
      <c r="D12" s="96">
        <v>8.5096584618050774E-5</v>
      </c>
      <c r="E12" s="96">
        <v>2.2553631383250494E-4</v>
      </c>
      <c r="F12" s="96">
        <v>1.0599637127928867E-3</v>
      </c>
      <c r="G12" s="96">
        <v>7.007112219043489E-6</v>
      </c>
      <c r="H12" s="96">
        <v>8.4194800361615877E-5</v>
      </c>
      <c r="I12" s="96">
        <v>8.2652921162264611E-5</v>
      </c>
      <c r="J12" s="96">
        <v>1.3882235872714782E-4</v>
      </c>
      <c r="K12" s="96">
        <v>3.9974589082249666E-7</v>
      </c>
      <c r="L12" s="96">
        <v>1.1147539929989985E-4</v>
      </c>
      <c r="M12" s="96">
        <v>9.006835477411685E-4</v>
      </c>
      <c r="N12" s="96">
        <v>1.1147539929989985E-4</v>
      </c>
      <c r="O12" s="96">
        <v>8.2244059673822843E-5</v>
      </c>
      <c r="P12" s="96">
        <v>1.6806580728727916E-4</v>
      </c>
      <c r="Q12" s="96">
        <v>1.2966482283515613E-3</v>
      </c>
      <c r="R12" s="96">
        <v>1.4016776545359355E-3</v>
      </c>
      <c r="S12" s="96">
        <v>1.0155928111983956E-4</v>
      </c>
      <c r="T12" s="96">
        <v>2.6886211054138118E-3</v>
      </c>
      <c r="U12" s="96">
        <v>2.5168754635172003E-3</v>
      </c>
      <c r="V12" s="102">
        <v>1.3115710138392769E-4</v>
      </c>
      <c r="W12" s="96">
        <v>1.7451778384600335E-5</v>
      </c>
      <c r="X12" s="96">
        <v>4.6055994282021495E-4</v>
      </c>
      <c r="Y12" s="96">
        <v>3.1270187115295611E-4</v>
      </c>
      <c r="Z12" s="96">
        <v>8.2458004233853296E-4</v>
      </c>
      <c r="AA12" s="103">
        <v>2.1816406636249351E-4</v>
      </c>
      <c r="AB12" s="16">
        <v>0</v>
      </c>
      <c r="AC12" s="16">
        <v>0</v>
      </c>
      <c r="AD12" s="16">
        <v>0</v>
      </c>
      <c r="AE12" s="16">
        <v>0</v>
      </c>
      <c r="AF12" s="96">
        <f t="shared" si="0"/>
        <v>1.1147539929989985E-4</v>
      </c>
      <c r="AG12" s="96">
        <v>0</v>
      </c>
      <c r="AH12" s="50">
        <v>2.1916273923414038</v>
      </c>
      <c r="AI12" s="50">
        <v>2.1916273923414038</v>
      </c>
      <c r="AJ12" s="96">
        <v>3.1270187115295611E-4</v>
      </c>
      <c r="AK12" s="50">
        <v>4.1823212657618296E-4</v>
      </c>
      <c r="AL12" s="50">
        <v>1.3882235872714782E-4</v>
      </c>
      <c r="AM12" s="50">
        <v>4.2164737460304589E-3</v>
      </c>
      <c r="AN12" s="50">
        <v>2.6908731030060075E-4</v>
      </c>
      <c r="AO12" s="50">
        <v>6.9545693450555454E-4</v>
      </c>
      <c r="AP12" s="50">
        <v>1.4589095422337696E-3</v>
      </c>
      <c r="AQ12" s="50">
        <v>1.0599637127928867E-3</v>
      </c>
      <c r="AR12" s="107">
        <v>7.6493149989187494E-5</v>
      </c>
      <c r="AS12" s="107">
        <v>1.4350523600710626E-3</v>
      </c>
      <c r="AT12" s="107">
        <v>1.8527574111123216E-4</v>
      </c>
      <c r="AU12" s="107">
        <v>9.2759211769203231E-4</v>
      </c>
      <c r="AV12" s="50">
        <v>1.044547668945385E-3</v>
      </c>
      <c r="AW12" s="50">
        <v>2.6908731030060075E-4</v>
      </c>
      <c r="AX12" s="50">
        <v>2.6908731030060075E-4</v>
      </c>
      <c r="AY12" s="50">
        <v>2.6102000331794207E-6</v>
      </c>
      <c r="AZ12" s="50">
        <v>4.9495938610220581E-6</v>
      </c>
      <c r="BA12" s="50">
        <v>1.0634913488805668E-3</v>
      </c>
      <c r="BB12" s="50">
        <v>1.0634913488805668E-3</v>
      </c>
      <c r="BC12" s="50">
        <v>1.0634913488805668E-3</v>
      </c>
      <c r="BD12" s="50">
        <v>1.0634913488805668E-3</v>
      </c>
      <c r="BE12" s="50">
        <v>1.0634913488805668E-3</v>
      </c>
      <c r="BF12" s="50">
        <v>1.0634913488805668E-3</v>
      </c>
      <c r="BG12" s="50">
        <v>1.6627469622985393E-4</v>
      </c>
      <c r="BH12" s="50">
        <v>6.0947369538356957E-5</v>
      </c>
      <c r="BI12" s="50">
        <v>1.0634913488805668E-3</v>
      </c>
      <c r="BJ12" s="50">
        <v>2.120787526958279E-5</v>
      </c>
      <c r="BK12" s="50">
        <v>2.01041E-4</v>
      </c>
      <c r="BL12" s="50">
        <v>1.6220539941598399E-4</v>
      </c>
      <c r="BM12" s="50">
        <v>6.9839409218922892E-3</v>
      </c>
      <c r="BN12" s="50">
        <v>3.9233022845947815E-4</v>
      </c>
      <c r="BO12" s="50">
        <v>7.4279147469320404E-5</v>
      </c>
      <c r="BP12" s="50">
        <v>3.398798089930026E-5</v>
      </c>
      <c r="BQ12" s="50">
        <v>8.245826402391268E-5</v>
      </c>
    </row>
    <row r="13" spans="1:70" x14ac:dyDescent="0.35">
      <c r="A13" s="14" t="s">
        <v>52</v>
      </c>
      <c r="B13" s="96">
        <v>1.9431601575003097E-5</v>
      </c>
      <c r="C13" s="96">
        <v>1.2450805208440814E-4</v>
      </c>
      <c r="D13" s="96">
        <v>7.7191612132671442E-5</v>
      </c>
      <c r="E13" s="96">
        <v>1.8382854118230833E-4</v>
      </c>
      <c r="F13" s="96">
        <v>8.3419110835793436E-4</v>
      </c>
      <c r="G13" s="96">
        <v>3.7081832291261452E-6</v>
      </c>
      <c r="H13" s="96">
        <v>6.9211999031128872E-5</v>
      </c>
      <c r="I13" s="96">
        <v>7.0054609882614033E-5</v>
      </c>
      <c r="J13" s="96">
        <v>1.0508828417083725E-4</v>
      </c>
      <c r="K13" s="96">
        <v>2.6591125982065511E-7</v>
      </c>
      <c r="L13" s="96">
        <v>7.4767003995855185E-5</v>
      </c>
      <c r="M13" s="96">
        <v>5.4420843001954235E-4</v>
      </c>
      <c r="N13" s="96">
        <v>7.4767003995855185E-5</v>
      </c>
      <c r="O13" s="96">
        <v>7.6000307424669317E-5</v>
      </c>
      <c r="P13" s="96">
        <v>1.0673724495239743E-4</v>
      </c>
      <c r="Q13" s="96">
        <v>1.0588883471302354E-3</v>
      </c>
      <c r="R13" s="96">
        <v>1.1023591854344653E-3</v>
      </c>
      <c r="S13" s="96">
        <v>8.0215353240778049E-5</v>
      </c>
      <c r="T13" s="96">
        <v>1.7830957523274841E-3</v>
      </c>
      <c r="U13" s="96">
        <v>1.9904107110105193E-3</v>
      </c>
      <c r="V13" s="102">
        <v>1.0424415877916248E-4</v>
      </c>
      <c r="W13" s="96">
        <v>1.2198587676765757E-5</v>
      </c>
      <c r="X13" s="96">
        <v>3.5050016570764054E-4</v>
      </c>
      <c r="Y13" s="96">
        <v>2.9407544343232545E-4</v>
      </c>
      <c r="Z13" s="96">
        <v>3.5204539701798798E-4</v>
      </c>
      <c r="AA13" s="103">
        <v>1.7681347346306357E-4</v>
      </c>
      <c r="AB13" s="16">
        <v>0</v>
      </c>
      <c r="AC13" s="16">
        <v>0</v>
      </c>
      <c r="AD13" s="16">
        <v>0</v>
      </c>
      <c r="AE13" s="16">
        <v>0</v>
      </c>
      <c r="AF13" s="96">
        <f t="shared" si="0"/>
        <v>7.4767003995855185E-5</v>
      </c>
      <c r="AG13" s="96">
        <v>0</v>
      </c>
      <c r="AH13" s="50">
        <v>2.0504089814962967</v>
      </c>
      <c r="AI13" s="50">
        <v>2.0504089814962967</v>
      </c>
      <c r="AJ13" s="96">
        <v>2.9407544343232545E-4</v>
      </c>
      <c r="AK13" s="50">
        <v>1.5602644631362996E-4</v>
      </c>
      <c r="AL13" s="50">
        <v>1.0508828417083725E-4</v>
      </c>
      <c r="AM13" s="50">
        <v>8.1868321354229697E-4</v>
      </c>
      <c r="AN13" s="50">
        <v>1.7491465796201544E-4</v>
      </c>
      <c r="AO13" s="50">
        <v>4.1378137391431141E-4</v>
      </c>
      <c r="AP13" s="50">
        <v>1.0168576839743771E-3</v>
      </c>
      <c r="AQ13" s="50">
        <v>8.3419110835793436E-4</v>
      </c>
      <c r="AR13" s="107">
        <v>2.6501667394179705E-5</v>
      </c>
      <c r="AS13" s="107">
        <v>6.9239656736841285E-4</v>
      </c>
      <c r="AT13" s="107">
        <v>1.368227648988548E-4</v>
      </c>
      <c r="AU13" s="107">
        <v>4.2434005302537548E-4</v>
      </c>
      <c r="AV13" s="50">
        <v>8.2010946996604207E-4</v>
      </c>
      <c r="AW13" s="50">
        <v>1.7491465796201544E-4</v>
      </c>
      <c r="AX13" s="50">
        <v>1.7491465796201544E-4</v>
      </c>
      <c r="AY13" s="50">
        <v>1.4318903971349838E-6</v>
      </c>
      <c r="AZ13" s="50">
        <v>2.7154446379280947E-6</v>
      </c>
      <c r="BA13" s="50">
        <v>8.5485325088438557E-4</v>
      </c>
      <c r="BB13" s="50">
        <v>8.5485325088438557E-4</v>
      </c>
      <c r="BC13" s="50">
        <v>8.5485325088438557E-4</v>
      </c>
      <c r="BD13" s="50">
        <v>8.5485325088438557E-4</v>
      </c>
      <c r="BE13" s="50">
        <v>8.5485325088438557E-4</v>
      </c>
      <c r="BF13" s="50">
        <v>8.5485325088438557E-4</v>
      </c>
      <c r="BG13" s="50">
        <v>1.2868340296769327E-4</v>
      </c>
      <c r="BH13" s="50">
        <v>4.3722343457981401E-5</v>
      </c>
      <c r="BI13" s="50">
        <v>8.5485325088438557E-4</v>
      </c>
      <c r="BJ13" s="50">
        <v>1.1634109476721748E-5</v>
      </c>
      <c r="BK13" s="50">
        <v>1.60686E-4</v>
      </c>
      <c r="BL13" s="50">
        <v>1.2564456786316416E-4</v>
      </c>
      <c r="BM13" s="50">
        <v>5.9956379317822623E-3</v>
      </c>
      <c r="BN13" s="50">
        <v>2.0326514725382689E-4</v>
      </c>
      <c r="BO13" s="50">
        <v>6.4530878468949487E-5</v>
      </c>
      <c r="BP13" s="50">
        <v>3.3383269367365187E-5</v>
      </c>
      <c r="BQ13" s="50">
        <v>7.2056775732025927E-5</v>
      </c>
    </row>
    <row r="14" spans="1:70" x14ac:dyDescent="0.35">
      <c r="A14" s="14" t="s">
        <v>53</v>
      </c>
      <c r="B14" s="96">
        <v>2.1519488156364411E-3</v>
      </c>
      <c r="C14" s="96">
        <v>1.0397079537555354E-3</v>
      </c>
      <c r="D14" s="96">
        <v>6.8571228805566048E-4</v>
      </c>
      <c r="E14" s="96">
        <v>1.0818575681369282E-3</v>
      </c>
      <c r="F14" s="96">
        <v>1.1066924513396071E-2</v>
      </c>
      <c r="G14" s="96">
        <v>3.5739493606844984E-5</v>
      </c>
      <c r="H14" s="96">
        <v>3.8167636961156359E-4</v>
      </c>
      <c r="I14" s="96">
        <v>3.1191433139885941E-4</v>
      </c>
      <c r="J14" s="96">
        <v>1.4036898131768901E-4</v>
      </c>
      <c r="K14" s="96">
        <v>1.7441530094839E-6</v>
      </c>
      <c r="L14" s="96">
        <v>5.6358026481416771E-4</v>
      </c>
      <c r="M14" s="96">
        <v>3.3888452360493156E-3</v>
      </c>
      <c r="N14" s="96">
        <v>5.6358026481416771E-4</v>
      </c>
      <c r="O14" s="96">
        <v>6.0553497712397561E-4</v>
      </c>
      <c r="P14" s="96">
        <v>1.8100423627159391E-4</v>
      </c>
      <c r="Q14" s="96">
        <v>5.5393147438123555E-3</v>
      </c>
      <c r="R14" s="96">
        <v>1.4649532247691676E-2</v>
      </c>
      <c r="S14" s="96">
        <v>5.5633700396611071E-4</v>
      </c>
      <c r="T14" s="96">
        <v>1.9130472010303837E-2</v>
      </c>
      <c r="U14" s="96">
        <v>5.1654604335639263E-3</v>
      </c>
      <c r="V14" s="102">
        <v>5.9941531737622974E-4</v>
      </c>
      <c r="W14" s="96">
        <v>1.0764752626119849E-4</v>
      </c>
      <c r="X14" s="96">
        <v>2.9454642539976056E-3</v>
      </c>
      <c r="Y14" s="96">
        <v>1.853105547938629E-3</v>
      </c>
      <c r="Z14" s="96">
        <v>2.066342701199281E-3</v>
      </c>
      <c r="AA14" s="103">
        <v>9.8532674449707523E-4</v>
      </c>
      <c r="AB14" s="16">
        <v>0</v>
      </c>
      <c r="AC14" s="16">
        <v>0</v>
      </c>
      <c r="AD14" s="16">
        <v>0</v>
      </c>
      <c r="AE14" s="16">
        <v>0</v>
      </c>
      <c r="AF14" s="96">
        <f t="shared" si="0"/>
        <v>5.6358026481416771E-4</v>
      </c>
      <c r="AG14" s="96">
        <v>0</v>
      </c>
      <c r="AH14" s="50">
        <v>13.508553407967</v>
      </c>
      <c r="AI14" s="50">
        <v>13.508553407967</v>
      </c>
      <c r="AJ14" s="96">
        <v>1.853105547938629E-3</v>
      </c>
      <c r="AK14" s="50">
        <v>6.5035646998658919E-4</v>
      </c>
      <c r="AL14" s="50">
        <v>1.4036898131768901E-4</v>
      </c>
      <c r="AM14" s="50">
        <v>7.511526190629933E-3</v>
      </c>
      <c r="AN14" s="50">
        <v>1.1898636051740278E-3</v>
      </c>
      <c r="AO14" s="50">
        <v>6.1402604767802202E-3</v>
      </c>
      <c r="AP14" s="50">
        <v>3.0619331573313643E-2</v>
      </c>
      <c r="AQ14" s="50">
        <v>1.1066924513396071E-2</v>
      </c>
      <c r="AR14" s="107">
        <v>3.8188885462792113E-5</v>
      </c>
      <c r="AS14" s="107">
        <v>9.2300987745307112E-3</v>
      </c>
      <c r="AT14" s="107">
        <v>1.176737721847586E-3</v>
      </c>
      <c r="AU14" s="107">
        <v>3.2216592053520257E-3</v>
      </c>
      <c r="AV14" s="50">
        <v>1.0968511328533553E-2</v>
      </c>
      <c r="AW14" s="50">
        <v>1.1898636051740278E-3</v>
      </c>
      <c r="AX14" s="50">
        <v>1.1898636051740278E-3</v>
      </c>
      <c r="AY14" s="50">
        <v>1.5287602234490922E-5</v>
      </c>
      <c r="AZ14" s="50">
        <v>6.8998478822275319E-6</v>
      </c>
      <c r="BA14" s="50">
        <v>6.7826237856860143E-3</v>
      </c>
      <c r="BB14" s="50">
        <v>6.7826237856860143E-3</v>
      </c>
      <c r="BC14" s="50">
        <v>6.7826237856860143E-3</v>
      </c>
      <c r="BD14" s="50">
        <v>6.7826237856860143E-3</v>
      </c>
      <c r="BE14" s="50">
        <v>6.7826237856860143E-3</v>
      </c>
      <c r="BF14" s="50">
        <v>6.7826237856860143E-3</v>
      </c>
      <c r="BG14" s="50">
        <v>1.058226135590116E-3</v>
      </c>
      <c r="BH14" s="50">
        <v>3.2176741797676966E-4</v>
      </c>
      <c r="BI14" s="50">
        <v>6.7826237856860143E-3</v>
      </c>
      <c r="BJ14" s="50">
        <v>1.2421176815523871E-4</v>
      </c>
      <c r="BK14" s="50">
        <v>1.652819E-3</v>
      </c>
      <c r="BL14" s="50">
        <v>1.0024671553281843E-3</v>
      </c>
      <c r="BM14" s="50">
        <v>2.182482145703642E-2</v>
      </c>
      <c r="BN14" s="50">
        <v>1.3557166453407658E-2</v>
      </c>
      <c r="BO14" s="50">
        <v>5.4168132644715134E-4</v>
      </c>
      <c r="BP14" s="50">
        <v>9.8507999946265097E-5</v>
      </c>
      <c r="BQ14" s="50">
        <v>6.0822760339839291E-4</v>
      </c>
    </row>
    <row r="15" spans="1:70" x14ac:dyDescent="0.35">
      <c r="A15" s="14" t="s">
        <v>54</v>
      </c>
      <c r="B15" s="96">
        <v>2.7656406901228196E-6</v>
      </c>
      <c r="C15" s="96">
        <v>1.2181703268551798E-5</v>
      </c>
      <c r="D15" s="96">
        <v>1.2303914560531464E-5</v>
      </c>
      <c r="E15" s="96">
        <v>3.4826618279740117E-5</v>
      </c>
      <c r="F15" s="96">
        <v>4.7521443376567185E-5</v>
      </c>
      <c r="G15" s="96">
        <v>2.1314099853828968E-7</v>
      </c>
      <c r="H15" s="96">
        <v>1.2520530386953534E-5</v>
      </c>
      <c r="I15" s="96">
        <v>7.8602223245302687E-6</v>
      </c>
      <c r="J15" s="96">
        <v>8.5961918351453069E-6</v>
      </c>
      <c r="K15" s="96">
        <v>1.1536087607003091E-8</v>
      </c>
      <c r="L15" s="96">
        <v>7.4628800560922671E-6</v>
      </c>
      <c r="M15" s="96">
        <v>4.5080152064690411E-5</v>
      </c>
      <c r="N15" s="96">
        <v>7.4628800560922671E-6</v>
      </c>
      <c r="O15" s="96">
        <v>7.8416661361554219E-6</v>
      </c>
      <c r="P15" s="96">
        <v>4.7539108476068284E-6</v>
      </c>
      <c r="Q15" s="96">
        <v>5.23393667297197E-5</v>
      </c>
      <c r="R15" s="96">
        <v>6.2204537103214161E-5</v>
      </c>
      <c r="S15" s="96">
        <v>1.3064341140363897E-5</v>
      </c>
      <c r="T15" s="96">
        <v>3.008627035026518E-4</v>
      </c>
      <c r="U15" s="96">
        <v>5.2068032506833698E-4</v>
      </c>
      <c r="V15" s="102">
        <v>1.6603548236780504E-5</v>
      </c>
      <c r="W15" s="96">
        <v>2.309781247115081E-6</v>
      </c>
      <c r="X15" s="96">
        <v>4.2680946853166657E-5</v>
      </c>
      <c r="Y15" s="96">
        <v>4.1759752642281592E-5</v>
      </c>
      <c r="Z15" s="96">
        <v>3.5553956939071722E-5</v>
      </c>
      <c r="AA15" s="103">
        <v>2.3212253468402883E-5</v>
      </c>
      <c r="AB15" s="16">
        <v>0</v>
      </c>
      <c r="AC15" s="16">
        <v>0</v>
      </c>
      <c r="AD15" s="16">
        <v>0</v>
      </c>
      <c r="AE15" s="16">
        <v>0</v>
      </c>
      <c r="AF15" s="96">
        <f t="shared" si="0"/>
        <v>7.4628800560922671E-6</v>
      </c>
      <c r="AG15" s="96">
        <v>0</v>
      </c>
      <c r="AH15" s="50">
        <v>0.18585087123256866</v>
      </c>
      <c r="AI15" s="50">
        <v>0.18585087123256866</v>
      </c>
      <c r="AJ15" s="96">
        <v>4.1759752642281592E-5</v>
      </c>
      <c r="AK15" s="50">
        <v>1.7872477884974561E-5</v>
      </c>
      <c r="AL15" s="50">
        <v>8.5961918351453069E-6</v>
      </c>
      <c r="AM15" s="50">
        <v>6.118662096424913E-5</v>
      </c>
      <c r="AN15" s="50">
        <v>1.4993960373938642E-5</v>
      </c>
      <c r="AO15" s="50">
        <v>4.1240169230845359E-5</v>
      </c>
      <c r="AP15" s="50">
        <v>1.0272973218978136E-4</v>
      </c>
      <c r="AQ15" s="50">
        <v>4.7521443376567185E-5</v>
      </c>
      <c r="AR15" s="107">
        <v>1.0074152413072438E-6</v>
      </c>
      <c r="AS15" s="107">
        <v>8.1880009979099035E-6</v>
      </c>
      <c r="AT15" s="107">
        <v>1.2194979869284162E-5</v>
      </c>
      <c r="AU15" s="107">
        <v>6.1688220508681354E-6</v>
      </c>
      <c r="AV15" s="50">
        <v>4.4858455906128154E-5</v>
      </c>
      <c r="AW15" s="50">
        <v>1.499396037393864E-5</v>
      </c>
      <c r="AX15" s="50">
        <v>1.499396037393864E-5</v>
      </c>
      <c r="AY15" s="50">
        <v>7.5197981910804767E-8</v>
      </c>
      <c r="AZ15" s="50">
        <v>1.065325835898643E-7</v>
      </c>
      <c r="BA15" s="50">
        <v>1.065287447716148E-4</v>
      </c>
      <c r="BB15" s="50">
        <v>1.065287447716148E-4</v>
      </c>
      <c r="BC15" s="50">
        <v>1.065287447716148E-4</v>
      </c>
      <c r="BD15" s="50">
        <v>1.065287447716148E-4</v>
      </c>
      <c r="BE15" s="50">
        <v>1.065287447716148E-4</v>
      </c>
      <c r="BF15" s="50">
        <v>1.065287447716148E-4</v>
      </c>
      <c r="BG15" s="50">
        <v>1.6443972177294838E-5</v>
      </c>
      <c r="BH15" s="50">
        <v>4.0128658904944647E-6</v>
      </c>
      <c r="BI15" s="50">
        <v>1.065287447716148E-4</v>
      </c>
      <c r="BJ15" s="50">
        <v>6.1098360302528867E-7</v>
      </c>
      <c r="BK15" s="50">
        <v>2.4223000000000002E-5</v>
      </c>
      <c r="BL15" s="50">
        <v>1.3277447299330108E-5</v>
      </c>
      <c r="BM15" s="50">
        <v>2.363582970813479E-3</v>
      </c>
      <c r="BN15" s="50">
        <v>3.2718107917875022E-5</v>
      </c>
      <c r="BO15" s="50">
        <v>9.7172067289831399E-6</v>
      </c>
      <c r="BP15" s="50">
        <v>5.6266433702982988E-6</v>
      </c>
      <c r="BQ15" s="50">
        <v>1.1192972181725723E-5</v>
      </c>
    </row>
    <row r="16" spans="1:70" x14ac:dyDescent="0.35">
      <c r="A16" s="14" t="s">
        <v>55</v>
      </c>
      <c r="B16" s="96">
        <v>8.1692731419658502E-6</v>
      </c>
      <c r="C16" s="96">
        <v>3.6990488293114428E-5</v>
      </c>
      <c r="D16" s="96">
        <v>3.1649614471614712E-5</v>
      </c>
      <c r="E16" s="96">
        <v>3.0908940824657163E-5</v>
      </c>
      <c r="F16" s="96">
        <v>1.054226407172321E-4</v>
      </c>
      <c r="G16" s="96">
        <v>1.0274440410679434E-6</v>
      </c>
      <c r="H16" s="96">
        <v>1.4998994671322271E-5</v>
      </c>
      <c r="I16" s="96">
        <v>1.4213510129042191E-5</v>
      </c>
      <c r="J16" s="96">
        <v>1.6404056370215794E-5</v>
      </c>
      <c r="K16" s="96">
        <v>1.1172742118245984E-7</v>
      </c>
      <c r="L16" s="96">
        <v>2.4302538521693214E-5</v>
      </c>
      <c r="M16" s="96">
        <v>9.6645947528167819E-5</v>
      </c>
      <c r="N16" s="96">
        <v>2.4302538521693214E-5</v>
      </c>
      <c r="O16" s="96">
        <v>2.5918049047745101E-5</v>
      </c>
      <c r="P16" s="96">
        <v>8.5319819496450396E-6</v>
      </c>
      <c r="Q16" s="96">
        <v>1.3317222607852743E-4</v>
      </c>
      <c r="R16" s="96">
        <v>1.3765884452204591E-4</v>
      </c>
      <c r="S16" s="96">
        <v>2.756789686143884E-5</v>
      </c>
      <c r="T16" s="96">
        <v>3.5076743079287743E-4</v>
      </c>
      <c r="U16" s="96">
        <v>5.1404867095541039E-4</v>
      </c>
      <c r="V16" s="102">
        <v>2.7157811155467818E-5</v>
      </c>
      <c r="W16" s="96">
        <v>3.4693150294039015E-6</v>
      </c>
      <c r="X16" s="96">
        <v>1.0493224453953603E-4</v>
      </c>
      <c r="Y16" s="96">
        <v>1.0849974006181372E-4</v>
      </c>
      <c r="Z16" s="96">
        <v>7.3280654352203691E-5</v>
      </c>
      <c r="AA16" s="103">
        <v>6.4083689737405336E-5</v>
      </c>
      <c r="AB16" s="16">
        <v>0</v>
      </c>
      <c r="AC16" s="16">
        <v>0</v>
      </c>
      <c r="AD16" s="16">
        <v>0</v>
      </c>
      <c r="AE16" s="16">
        <v>0</v>
      </c>
      <c r="AF16" s="96">
        <f t="shared" si="0"/>
        <v>2.4302538521693214E-5</v>
      </c>
      <c r="AG16" s="96">
        <v>0</v>
      </c>
      <c r="AH16" s="50">
        <v>0.44413558847092516</v>
      </c>
      <c r="AI16" s="50">
        <v>0.44413558847092516</v>
      </c>
      <c r="AJ16" s="96">
        <v>1.0849974006181372E-4</v>
      </c>
      <c r="AK16" s="50">
        <v>2.6269817949653039E-5</v>
      </c>
      <c r="AL16" s="50">
        <v>1.6404056370215794E-5</v>
      </c>
      <c r="AM16" s="50">
        <v>1.3089373181002996E-4</v>
      </c>
      <c r="AN16" s="50">
        <v>4.8181655814015295E-5</v>
      </c>
      <c r="AO16" s="50">
        <v>1.0351629331675042E-4</v>
      </c>
      <c r="AP16" s="50">
        <v>2.0829394365546249E-4</v>
      </c>
      <c r="AQ16" s="50">
        <v>1.054226407172321E-4</v>
      </c>
      <c r="AR16" s="107">
        <v>2.4143630282031166E-6</v>
      </c>
      <c r="AS16" s="107">
        <v>2.3944614337886097E-5</v>
      </c>
      <c r="AT16" s="107">
        <v>4.3084645016142185E-5</v>
      </c>
      <c r="AU16" s="107">
        <v>1.6265424272844858E-5</v>
      </c>
      <c r="AV16" s="50">
        <v>9.8372876122563224E-5</v>
      </c>
      <c r="AW16" s="50">
        <v>4.8181655814015295E-5</v>
      </c>
      <c r="AX16" s="50">
        <v>4.8181655814015295E-5</v>
      </c>
      <c r="AY16" s="50">
        <v>3.6538217627142357E-7</v>
      </c>
      <c r="AZ16" s="50">
        <v>1.5091160608896177E-7</v>
      </c>
      <c r="BA16" s="50">
        <v>2.7484911916987408E-4</v>
      </c>
      <c r="BB16" s="50">
        <v>2.7484911916987408E-4</v>
      </c>
      <c r="BC16" s="50">
        <v>2.7484911916987408E-4</v>
      </c>
      <c r="BD16" s="50">
        <v>2.7484911916987408E-4</v>
      </c>
      <c r="BE16" s="50">
        <v>2.7484911916987408E-4</v>
      </c>
      <c r="BF16" s="50">
        <v>2.7484911916987408E-4</v>
      </c>
      <c r="BG16" s="50">
        <v>4.0677473538700538E-5</v>
      </c>
      <c r="BH16" s="50">
        <v>1.1434508270900258E-5</v>
      </c>
      <c r="BI16" s="50">
        <v>2.7484911916987408E-4</v>
      </c>
      <c r="BJ16" s="50">
        <v>2.9687301822053166E-6</v>
      </c>
      <c r="BK16" s="50">
        <v>5.9191000000000003E-5</v>
      </c>
      <c r="BL16" s="50">
        <v>4.246923512610396E-5</v>
      </c>
      <c r="BM16" s="50">
        <v>1.2090940693830438E-3</v>
      </c>
      <c r="BN16" s="50">
        <v>5.3261285895382865E-5</v>
      </c>
      <c r="BO16" s="50">
        <v>2.5692709376555415E-5</v>
      </c>
      <c r="BP16" s="50">
        <v>1.4215912657140629E-5</v>
      </c>
      <c r="BQ16" s="50">
        <v>2.7449972577494612E-5</v>
      </c>
    </row>
    <row r="17" spans="1:69" x14ac:dyDescent="0.35">
      <c r="A17" s="14" t="s">
        <v>56</v>
      </c>
      <c r="B17" s="96">
        <v>6.4454811756513452E-5</v>
      </c>
      <c r="C17" s="96">
        <v>5.0008553719958502E-3</v>
      </c>
      <c r="D17" s="96">
        <v>2.0887228066855956E-2</v>
      </c>
      <c r="E17" s="96">
        <v>3.5313922430656374E-3</v>
      </c>
      <c r="F17" s="96">
        <v>6.8300938248962439E-3</v>
      </c>
      <c r="G17" s="96">
        <v>1.2488023697668888E-4</v>
      </c>
      <c r="H17" s="96">
        <v>1.8394818062380247E-3</v>
      </c>
      <c r="I17" s="96">
        <v>4.7749075027735564E-3</v>
      </c>
      <c r="J17" s="96">
        <v>6.8302849678478087E-4</v>
      </c>
      <c r="K17" s="96">
        <v>5.4587143097058352E-6</v>
      </c>
      <c r="L17" s="96">
        <v>3.2311322785073021E-3</v>
      </c>
      <c r="M17" s="96">
        <v>2.068543700160335E-2</v>
      </c>
      <c r="N17" s="96">
        <v>3.2311322785073021E-3</v>
      </c>
      <c r="O17" s="96">
        <v>7.6791624365842998E-3</v>
      </c>
      <c r="P17" s="96">
        <v>7.6771593496981173E-4</v>
      </c>
      <c r="Q17" s="96">
        <v>2.6259643523297488E-2</v>
      </c>
      <c r="R17" s="96">
        <v>7.4793606083306654E-3</v>
      </c>
      <c r="S17" s="96">
        <v>1.015037847345993E-3</v>
      </c>
      <c r="T17" s="96">
        <v>3.1174105419070921E-2</v>
      </c>
      <c r="U17" s="96">
        <v>3.7046703909945196E-2</v>
      </c>
      <c r="V17" s="102">
        <v>3.7134790747048981E-3</v>
      </c>
      <c r="W17" s="96">
        <v>4.0272840247304131E-4</v>
      </c>
      <c r="X17" s="96">
        <v>2.2988972165000426E-3</v>
      </c>
      <c r="Y17" s="96">
        <v>2.2322295843704987E-2</v>
      </c>
      <c r="Z17" s="96">
        <v>9.3083291327710795E-3</v>
      </c>
      <c r="AA17" s="103">
        <v>7.0702989523162632E-3</v>
      </c>
      <c r="AB17" s="16">
        <v>0</v>
      </c>
      <c r="AC17" s="16">
        <v>0</v>
      </c>
      <c r="AD17" s="16">
        <v>0</v>
      </c>
      <c r="AE17" s="16">
        <v>0</v>
      </c>
      <c r="AF17" s="96">
        <f t="shared" si="0"/>
        <v>3.2311322785073021E-3</v>
      </c>
      <c r="AG17" s="96">
        <v>0</v>
      </c>
      <c r="AH17" s="50">
        <v>253.36281754574139</v>
      </c>
      <c r="AI17" s="50">
        <v>253.36281754574139</v>
      </c>
      <c r="AJ17" s="96">
        <v>2.2322295843704987E-2</v>
      </c>
      <c r="AK17" s="50">
        <v>3.2264463834966333E-3</v>
      </c>
      <c r="AL17" s="50">
        <v>6.8302849678478087E-4</v>
      </c>
      <c r="AM17" s="50">
        <v>1.9069747889327696E-2</v>
      </c>
      <c r="AN17" s="50">
        <v>6.2965892828091927E-3</v>
      </c>
      <c r="AO17" s="50">
        <v>1.5000607598845347E-2</v>
      </c>
      <c r="AP17" s="50">
        <v>5.2474264130324251E-2</v>
      </c>
      <c r="AQ17" s="50">
        <v>6.8300938248962439E-3</v>
      </c>
      <c r="AR17" s="107">
        <v>4.4725954808079494E-5</v>
      </c>
      <c r="AS17" s="107">
        <v>4.0645412083838168E-3</v>
      </c>
      <c r="AT17" s="107">
        <v>9.9076876694219069E-3</v>
      </c>
      <c r="AU17" s="107">
        <v>4.2538513876070484E-3</v>
      </c>
      <c r="AV17" s="50">
        <v>2.1559627906224867E-3</v>
      </c>
      <c r="AW17" s="50">
        <v>6.2965892828091927E-3</v>
      </c>
      <c r="AX17" s="50">
        <v>6.2965892828091927E-3</v>
      </c>
      <c r="AY17" s="50">
        <v>4.7791147055317132E-5</v>
      </c>
      <c r="AZ17" s="50">
        <v>5.0919237194982617E-6</v>
      </c>
      <c r="BA17" s="50">
        <v>3.6518829969822073E-2</v>
      </c>
      <c r="BB17" s="50">
        <v>3.6518829969822073E-2</v>
      </c>
      <c r="BC17" s="50">
        <v>3.6518829969822073E-2</v>
      </c>
      <c r="BD17" s="50">
        <v>3.6518829969822073E-2</v>
      </c>
      <c r="BE17" s="50">
        <v>3.6518829969822073E-2</v>
      </c>
      <c r="BF17" s="50">
        <v>3.6518829969822073E-2</v>
      </c>
      <c r="BG17" s="50">
        <v>5.7378016001246286E-3</v>
      </c>
      <c r="BH17" s="50">
        <v>2.9641347912872651E-3</v>
      </c>
      <c r="BI17" s="50">
        <v>3.6518829969822073E-2</v>
      </c>
      <c r="BJ17" s="50">
        <v>3.8830306982445172E-4</v>
      </c>
      <c r="BK17" s="50">
        <v>5.8936729999999994E-3</v>
      </c>
      <c r="BL17" s="50">
        <v>1.1430134964912938E-2</v>
      </c>
      <c r="BM17" s="50">
        <v>0.12226143774674139</v>
      </c>
      <c r="BN17" s="50">
        <v>1.9528710437986155E-2</v>
      </c>
      <c r="BO17" s="50">
        <v>4.7292925714375123E-3</v>
      </c>
      <c r="BP17" s="50">
        <v>1.9215986089099715E-3</v>
      </c>
      <c r="BQ17" s="50">
        <v>4.6679297023467672E-4</v>
      </c>
    </row>
    <row r="18" spans="1:69" x14ac:dyDescent="0.35">
      <c r="A18" s="14" t="s">
        <v>57</v>
      </c>
      <c r="B18" s="96">
        <v>1.0115978841054045E-6</v>
      </c>
      <c r="C18" s="96">
        <v>4.5688435399536202E-5</v>
      </c>
      <c r="D18" s="96">
        <v>4.3095585218392152E-5</v>
      </c>
      <c r="E18" s="96">
        <v>2.6980794975539585E-3</v>
      </c>
      <c r="F18" s="96">
        <v>3.4540205401445904E-5</v>
      </c>
      <c r="G18" s="96">
        <v>1.1455574322992568E-6</v>
      </c>
      <c r="H18" s="96">
        <v>8.0585034766903385E-4</v>
      </c>
      <c r="I18" s="96">
        <v>1.1101182011309059E-5</v>
      </c>
      <c r="J18" s="96">
        <v>1.2334276856587168E-6</v>
      </c>
      <c r="K18" s="96">
        <v>5.4975254072275405E-8</v>
      </c>
      <c r="L18" s="96">
        <v>3.1113524280317462E-5</v>
      </c>
      <c r="M18" s="96">
        <v>8.8490829175115503E-4</v>
      </c>
      <c r="N18" s="96">
        <v>3.1113524280317462E-5</v>
      </c>
      <c r="O18" s="96">
        <v>1.8573568987030092E-5</v>
      </c>
      <c r="P18" s="96">
        <v>1.1029266095990851E-6</v>
      </c>
      <c r="Q18" s="96">
        <v>1.9996284160712662E-3</v>
      </c>
      <c r="R18" s="96">
        <v>4.2619752957619418E-5</v>
      </c>
      <c r="S18" s="96">
        <v>9.7629152430083539E-6</v>
      </c>
      <c r="T18" s="96">
        <v>3.4285017627487736E-4</v>
      </c>
      <c r="U18" s="96">
        <v>3.4799503875389471E-4</v>
      </c>
      <c r="V18" s="102">
        <v>8.1332682305028728E-4</v>
      </c>
      <c r="W18" s="96">
        <v>3.5332797373058638E-6</v>
      </c>
      <c r="X18" s="96">
        <v>2.1843044037248198E-4</v>
      </c>
      <c r="Y18" s="96">
        <v>1.7437257460515478E-2</v>
      </c>
      <c r="Z18" s="96">
        <v>1.5451870159720828E-3</v>
      </c>
      <c r="AA18" s="103">
        <v>1.2762004482159441E-4</v>
      </c>
      <c r="AB18" s="16">
        <v>0</v>
      </c>
      <c r="AC18" s="16">
        <v>0</v>
      </c>
      <c r="AD18" s="16">
        <v>0</v>
      </c>
      <c r="AE18" s="16">
        <v>0</v>
      </c>
      <c r="AF18" s="96">
        <f t="shared" si="0"/>
        <v>3.1113524280317462E-5</v>
      </c>
      <c r="AG18" s="96">
        <v>0</v>
      </c>
      <c r="AH18" s="50">
        <v>1.7377733095783761</v>
      </c>
      <c r="AI18" s="50">
        <v>1.7377733095783761</v>
      </c>
      <c r="AJ18" s="96">
        <v>1.7437257460515478E-2</v>
      </c>
      <c r="AK18" s="50">
        <v>1.002250951053452E-3</v>
      </c>
      <c r="AL18" s="50">
        <v>1.2334276856587168E-6</v>
      </c>
      <c r="AM18" s="50">
        <v>5.2290508742300628E-4</v>
      </c>
      <c r="AN18" s="50">
        <v>5.6079243682504259E-5</v>
      </c>
      <c r="AO18" s="50">
        <v>3.3711915727577973E-4</v>
      </c>
      <c r="AP18" s="50">
        <v>4.6923403382535925E-4</v>
      </c>
      <c r="AQ18" s="50">
        <v>3.4540205401445904E-5</v>
      </c>
      <c r="AR18" s="107">
        <v>7.7673225037144343E-7</v>
      </c>
      <c r="AS18" s="107">
        <v>2.3104473467376116E-5</v>
      </c>
      <c r="AT18" s="107">
        <v>4.0808361892545356E-5</v>
      </c>
      <c r="AU18" s="107">
        <v>1.7384511736016079E-5</v>
      </c>
      <c r="AV18" s="50">
        <v>2.439264208002629E-5</v>
      </c>
      <c r="AW18" s="50">
        <v>5.6079243682504252E-5</v>
      </c>
      <c r="AX18" s="50">
        <v>5.6079243682504252E-5</v>
      </c>
      <c r="AY18" s="50">
        <v>4.5807200562031658E-7</v>
      </c>
      <c r="AZ18" s="50">
        <v>5.891145581849599E-8</v>
      </c>
      <c r="BA18" s="50">
        <v>2.7965297583711242E-4</v>
      </c>
      <c r="BB18" s="50">
        <v>2.7965297583711242E-4</v>
      </c>
      <c r="BC18" s="50">
        <v>2.7965297583711242E-4</v>
      </c>
      <c r="BD18" s="50">
        <v>2.7965297583711242E-4</v>
      </c>
      <c r="BE18" s="50">
        <v>2.7965297583711242E-4</v>
      </c>
      <c r="BF18" s="50">
        <v>2.7965297583711242E-4</v>
      </c>
      <c r="BG18" s="50">
        <v>4.2891207360095945E-5</v>
      </c>
      <c r="BH18" s="50">
        <v>2.349282321281286E-5</v>
      </c>
      <c r="BI18" s="50">
        <v>2.7965297583711242E-4</v>
      </c>
      <c r="BJ18" s="50">
        <v>3.7218350456650725E-6</v>
      </c>
      <c r="BK18" s="50">
        <v>2.0967329999999999E-3</v>
      </c>
      <c r="BL18" s="50">
        <v>4.462441199518442E-5</v>
      </c>
      <c r="BM18" s="50">
        <v>6.2487234523302231E-2</v>
      </c>
      <c r="BN18" s="50">
        <v>8.8356010400824942E-5</v>
      </c>
      <c r="BO18" s="50">
        <v>3.6622673706587653E-3</v>
      </c>
      <c r="BP18" s="50">
        <v>1.6813938869836862E-5</v>
      </c>
      <c r="BQ18" s="50">
        <v>4.8283115828002249E-6</v>
      </c>
    </row>
    <row r="19" spans="1:69" x14ac:dyDescent="0.35">
      <c r="A19" s="15" t="s">
        <v>58</v>
      </c>
      <c r="B19" s="97">
        <v>4.1752117195805113E-2</v>
      </c>
      <c r="C19" s="97">
        <v>1.9558967759089172</v>
      </c>
      <c r="D19" s="97">
        <v>2.1845085164161167</v>
      </c>
      <c r="E19" s="97">
        <v>0.87748774239198302</v>
      </c>
      <c r="F19" s="97">
        <v>1.5203390780174186</v>
      </c>
      <c r="G19" s="97">
        <v>6.4049570467404143E-2</v>
      </c>
      <c r="H19" s="97">
        <v>0.5143540406597068</v>
      </c>
      <c r="I19" s="98">
        <v>0.66756657845607714</v>
      </c>
      <c r="J19" s="97">
        <v>1.2627002352231111</v>
      </c>
      <c r="K19" s="97">
        <v>4.2744205837711539E-3</v>
      </c>
      <c r="L19" s="97">
        <v>1.2135062343035297</v>
      </c>
      <c r="M19" s="97">
        <v>5.7553374249186344</v>
      </c>
      <c r="N19" s="97">
        <v>1.2135062343035297</v>
      </c>
      <c r="O19" s="97">
        <v>0.816968082112424</v>
      </c>
      <c r="P19" s="97">
        <v>0.68128614226956485</v>
      </c>
      <c r="Q19" s="97">
        <v>2.8164330148046446</v>
      </c>
      <c r="R19" s="97">
        <v>1.8538362781479332</v>
      </c>
      <c r="S19" s="97">
        <v>0.52261273916732554</v>
      </c>
      <c r="T19" s="97">
        <v>17.810944825579636</v>
      </c>
      <c r="U19" s="97">
        <v>20.482746007309895</v>
      </c>
      <c r="V19" s="104">
        <v>1.153575433159193</v>
      </c>
      <c r="W19" s="97">
        <v>0.17573506893897961</v>
      </c>
      <c r="X19" s="97">
        <v>5.9299137035458198</v>
      </c>
      <c r="Y19" s="97">
        <v>4.1671233462981707</v>
      </c>
      <c r="Z19" s="97">
        <v>3.5575656432234628</v>
      </c>
      <c r="AA19" s="105">
        <v>2.8982862832596479</v>
      </c>
      <c r="AB19" s="16">
        <v>0</v>
      </c>
      <c r="AC19" s="16">
        <v>0</v>
      </c>
      <c r="AD19" s="16">
        <v>0</v>
      </c>
      <c r="AE19" s="16">
        <v>0</v>
      </c>
      <c r="AF19" s="96">
        <f t="shared" si="0"/>
        <v>1.2135062343035297</v>
      </c>
      <c r="AG19" s="96">
        <v>0</v>
      </c>
      <c r="AH19" s="50">
        <v>75408.791415255429</v>
      </c>
      <c r="AI19" s="50">
        <v>75408.791415255429</v>
      </c>
      <c r="AJ19" s="97">
        <v>4.1671233462981707</v>
      </c>
      <c r="AK19" s="50">
        <v>1.1157612238478314</v>
      </c>
      <c r="AL19" s="50">
        <v>1.2627002352231111</v>
      </c>
      <c r="AM19" s="50">
        <v>8.6708238175555881</v>
      </c>
      <c r="AN19" s="50">
        <v>3.0835751219721632</v>
      </c>
      <c r="AO19" s="50">
        <v>6.3943752486573908</v>
      </c>
      <c r="AP19" s="50">
        <v>10.880109009531633</v>
      </c>
      <c r="AQ19" s="50">
        <v>1.5203390780174186</v>
      </c>
      <c r="AR19" s="107">
        <v>9.4841874510463234E-2</v>
      </c>
      <c r="AS19" s="107">
        <v>2.285979415679499</v>
      </c>
      <c r="AT19" s="107">
        <v>1.8023928088902272</v>
      </c>
      <c r="AU19" s="107">
        <v>0.79472117156330102</v>
      </c>
      <c r="AV19" s="50">
        <v>1.0114638889108551</v>
      </c>
      <c r="AW19" s="50">
        <v>3.0835751219721628</v>
      </c>
      <c r="AX19" s="50">
        <v>3.0835751219721628</v>
      </c>
      <c r="AY19" s="50">
        <v>2.2540237665439691E-2</v>
      </c>
      <c r="AZ19" s="50">
        <v>3.8465275441921408E-3</v>
      </c>
      <c r="BA19" s="50">
        <v>11.027823611486687</v>
      </c>
      <c r="BB19" s="50">
        <v>11.027823611486687</v>
      </c>
      <c r="BC19" s="50">
        <v>11.027823611486687</v>
      </c>
      <c r="BD19" s="50">
        <v>11.027823611486687</v>
      </c>
      <c r="BE19" s="50">
        <v>11.027823611486687</v>
      </c>
      <c r="BF19" s="50">
        <v>11.027823611486687</v>
      </c>
      <c r="BG19" s="50">
        <v>1.9038082662446976</v>
      </c>
      <c r="BH19" s="50">
        <v>0.98516450405410128</v>
      </c>
      <c r="BI19" s="50">
        <v>11.027823611486687</v>
      </c>
      <c r="BJ19" s="50">
        <v>0.18313943103169752</v>
      </c>
      <c r="BK19" s="50">
        <v>1.9748460000000001</v>
      </c>
      <c r="BL19" s="50">
        <v>2.4082502303115878</v>
      </c>
      <c r="BM19" s="50">
        <v>33.662755662531829</v>
      </c>
      <c r="BN19" s="50">
        <v>2.6286261463371274</v>
      </c>
      <c r="BO19" s="50">
        <v>0.83876126877143187</v>
      </c>
      <c r="BP19" s="50">
        <v>0.56982490603351421</v>
      </c>
      <c r="BQ19" s="50">
        <v>0.22939459728231432</v>
      </c>
    </row>
    <row r="20" spans="1:69" x14ac:dyDescent="0.35">
      <c r="A20" s="94" t="s">
        <v>328</v>
      </c>
      <c r="B20" s="96">
        <v>1.6494028496300012E-6</v>
      </c>
      <c r="C20" s="96">
        <v>1.7895641292206865E-5</v>
      </c>
      <c r="D20" s="96">
        <v>1.986056414206922E-5</v>
      </c>
      <c r="E20" s="99">
        <v>1.6574804291945799E-5</v>
      </c>
      <c r="F20" s="96">
        <v>2.7500515449821973E-5</v>
      </c>
      <c r="G20" s="96">
        <v>9.3290337836288328E-7</v>
      </c>
      <c r="H20" s="96">
        <v>7.4077901433090408E-6</v>
      </c>
      <c r="I20" s="96">
        <v>1.0498840305626912E-4</v>
      </c>
      <c r="J20" s="96">
        <v>1.1174985015707548E-6</v>
      </c>
      <c r="K20" s="96">
        <v>2.0333387308284591E-8</v>
      </c>
      <c r="L20" s="96">
        <v>1.0183577867439129E-5</v>
      </c>
      <c r="M20" s="96">
        <v>8.2346073150374308E-5</v>
      </c>
      <c r="N20" s="96">
        <v>1.0183577867439129E-5</v>
      </c>
      <c r="O20" s="96">
        <v>2.6973691080688593E-4</v>
      </c>
      <c r="P20" s="96">
        <v>1.995353264039691E-6</v>
      </c>
      <c r="Q20" s="96">
        <v>4.3868074527230098E-5</v>
      </c>
      <c r="R20" s="96">
        <v>3.5041781232564505E-5</v>
      </c>
      <c r="S20" s="96">
        <v>1.0390990100389046E-5</v>
      </c>
      <c r="T20" s="96">
        <v>3.3641971640429989E-4</v>
      </c>
      <c r="U20" s="96">
        <v>4.3866013024281372E-4</v>
      </c>
      <c r="V20" s="102">
        <v>1.3433523463580086E-5</v>
      </c>
      <c r="W20" s="96">
        <v>2.1086677217179408E-6</v>
      </c>
      <c r="X20" s="96">
        <v>8.4810832860518761E-5</v>
      </c>
      <c r="Y20" s="96">
        <v>2.6301349442907818E-4</v>
      </c>
      <c r="Z20" s="96">
        <v>5.411422537430127E-4</v>
      </c>
      <c r="AA20" s="96">
        <v>5.9172584801329217E-5</v>
      </c>
      <c r="AB20" s="16">
        <v>0</v>
      </c>
      <c r="AC20" s="16">
        <v>0</v>
      </c>
      <c r="AD20" s="16">
        <v>0</v>
      </c>
      <c r="AE20" s="16">
        <v>0</v>
      </c>
      <c r="AF20" s="96">
        <f t="shared" si="0"/>
        <v>1.0183577867439129E-5</v>
      </c>
      <c r="AG20" s="96">
        <v>0</v>
      </c>
      <c r="AH20" s="50">
        <v>0.98473222509014713</v>
      </c>
      <c r="AI20" s="50">
        <v>0.98473222509014713</v>
      </c>
      <c r="AJ20" s="96">
        <v>2.6301349442907818E-4</v>
      </c>
      <c r="AK20" s="50">
        <v>3.5052431602284993E-4</v>
      </c>
      <c r="AL20" s="50">
        <v>1.1174985015707548E-6</v>
      </c>
      <c r="AM20" s="50">
        <v>1.5654051881137926E-4</v>
      </c>
      <c r="AN20" s="50">
        <v>2.0232628915214837E-5</v>
      </c>
      <c r="AO20" s="50">
        <v>5.1798395209010816E-5</v>
      </c>
      <c r="AP20" s="50">
        <v>1.4991638071334959E-4</v>
      </c>
      <c r="AQ20" s="50">
        <v>2.7500515449821973E-5</v>
      </c>
      <c r="AR20" s="108">
        <v>4.400560658140986E-5</v>
      </c>
      <c r="AS20" s="109">
        <v>5.7831542283699589E-6</v>
      </c>
      <c r="AT20" s="109">
        <v>2.733836622065192E-4</v>
      </c>
      <c r="AU20" s="108">
        <v>9.3270335485895916E-6</v>
      </c>
      <c r="AV20" s="50">
        <v>2.2900198522228669E-5</v>
      </c>
      <c r="AW20" s="50">
        <v>2.0232628915214837E-5</v>
      </c>
      <c r="AX20" s="50">
        <v>2.0232628915214837E-5</v>
      </c>
      <c r="AY20" s="50">
        <v>1.7901963056516892E-7</v>
      </c>
      <c r="AZ20" s="50">
        <v>7.389858991106616E-8</v>
      </c>
      <c r="BA20" s="50">
        <v>2.3478130550948399E-4</v>
      </c>
      <c r="BB20" s="50">
        <v>2.3478130550948399E-4</v>
      </c>
      <c r="BC20" s="50">
        <v>2.3478130550948399E-4</v>
      </c>
      <c r="BD20" s="50">
        <v>2.3478130550948399E-4</v>
      </c>
      <c r="BE20" s="50">
        <v>2.3478130550948399E-4</v>
      </c>
      <c r="BF20" s="50">
        <v>2.3478130550948399E-4</v>
      </c>
      <c r="BG20" s="50">
        <v>4.5126418033472775E-5</v>
      </c>
      <c r="BH20" s="50">
        <v>1.1157978124787627E-5</v>
      </c>
      <c r="BI20" s="50">
        <v>2.3478130550948399E-4</v>
      </c>
      <c r="BJ20" s="50">
        <v>1.4545344983419976E-6</v>
      </c>
      <c r="BK20" s="50">
        <v>1.8387899999999999E-4</v>
      </c>
      <c r="BL20" s="50">
        <v>1.9894937474460199E-4</v>
      </c>
      <c r="BM20" s="50">
        <v>2.2701246598357708E-3</v>
      </c>
      <c r="BN20" s="50">
        <v>4.379079485914717E-5</v>
      </c>
      <c r="BO20" s="50">
        <v>8.2226444843980003E-6</v>
      </c>
      <c r="BP20" s="50">
        <v>5.2800697979831783E-6</v>
      </c>
      <c r="BQ20" s="50">
        <v>5.1344722992501993E-6</v>
      </c>
    </row>
    <row r="21" spans="1:69" x14ac:dyDescent="0.35">
      <c r="A21" s="94" t="s">
        <v>329</v>
      </c>
      <c r="B21" s="96">
        <v>3.130850664887797E-6</v>
      </c>
      <c r="C21" s="96">
        <v>1.3036550155864408E-4</v>
      </c>
      <c r="D21" s="96">
        <v>8.7408643943392858E-5</v>
      </c>
      <c r="E21" s="96">
        <v>4.1033844585836779E-5</v>
      </c>
      <c r="F21" s="96">
        <v>8.8351732360253017E-5</v>
      </c>
      <c r="G21" s="96">
        <v>7.3154482551600068E-6</v>
      </c>
      <c r="H21" s="96">
        <v>2.4957165799353784E-5</v>
      </c>
      <c r="I21" s="96">
        <v>1.3010334728343938E-4</v>
      </c>
      <c r="J21" s="96">
        <v>3.9301129456925813E-6</v>
      </c>
      <c r="K21" s="96">
        <v>2.4289621261435798E-7</v>
      </c>
      <c r="L21" s="96">
        <v>8.9012827370724037E-5</v>
      </c>
      <c r="M21" s="96">
        <v>2.8623954903062119E-4</v>
      </c>
      <c r="N21" s="96">
        <v>8.9012827370724037E-5</v>
      </c>
      <c r="O21" s="96">
        <v>2.5734366353807848E-4</v>
      </c>
      <c r="P21" s="96">
        <v>1.5509255288270289E-6</v>
      </c>
      <c r="Q21" s="96">
        <v>1.6376145524984805E-4</v>
      </c>
      <c r="R21" s="96">
        <v>1.1072902208719511E-4</v>
      </c>
      <c r="S21" s="96">
        <v>3.6662760198812315E-5</v>
      </c>
      <c r="T21" s="50">
        <v>7.1765128949157311E-4</v>
      </c>
      <c r="U21" s="50">
        <v>8.8807286156732861E-4</v>
      </c>
      <c r="V21" s="50">
        <v>6.2965842974491281E-5</v>
      </c>
      <c r="W21" s="50">
        <v>7.8253168052996237E-6</v>
      </c>
      <c r="X21" s="50">
        <v>6.1779907843389053E-5</v>
      </c>
      <c r="Y21" s="50">
        <v>2.5209135850464039E-4</v>
      </c>
      <c r="Z21" s="50">
        <v>2.3831814729599924E-4</v>
      </c>
      <c r="AA21" s="50">
        <v>1.4021527153209372E-4</v>
      </c>
      <c r="AB21" s="16">
        <v>0</v>
      </c>
      <c r="AC21" s="16">
        <v>0</v>
      </c>
      <c r="AD21" s="16">
        <v>0</v>
      </c>
      <c r="AE21" s="16">
        <v>0</v>
      </c>
      <c r="AF21" s="96">
        <f t="shared" si="0"/>
        <v>8.9012827370724037E-5</v>
      </c>
      <c r="AG21" s="96">
        <v>0</v>
      </c>
      <c r="AH21" s="50">
        <v>2.4637161821866642</v>
      </c>
      <c r="AI21" s="50">
        <v>2.4637161821866642</v>
      </c>
      <c r="AJ21" s="50">
        <v>2.5209135850464039E-4</v>
      </c>
      <c r="AK21" s="50">
        <v>5.2265362765144044E-5</v>
      </c>
      <c r="AL21" s="50">
        <v>3.9301129456925813E-6</v>
      </c>
      <c r="AM21" s="50">
        <v>3.6480895206674136E-4</v>
      </c>
      <c r="AN21" s="50">
        <v>1.7710347972885423E-4</v>
      </c>
      <c r="AO21" s="50">
        <v>4.5409676337714191E-4</v>
      </c>
      <c r="AP21" s="50">
        <v>7.5386616496120665E-4</v>
      </c>
      <c r="AQ21" s="50">
        <v>8.8351732360253017E-5</v>
      </c>
      <c r="AR21" s="109">
        <v>3.6934187099323884E-5</v>
      </c>
      <c r="AS21" s="109">
        <v>5.9977046235993406E-5</v>
      </c>
      <c r="AT21" s="109">
        <v>3.3932464975774002E-4</v>
      </c>
      <c r="AU21" s="109">
        <v>3.294676430669605E-5</v>
      </c>
      <c r="AV21" s="50">
        <v>6.7095975498083116E-5</v>
      </c>
      <c r="AW21" s="50">
        <v>1.7710347972885423E-4</v>
      </c>
      <c r="AX21" s="50">
        <v>1.7710347972885423E-4</v>
      </c>
      <c r="AY21" s="50">
        <v>2.1385118764832851E-6</v>
      </c>
      <c r="AZ21" s="50">
        <v>1.5199824644066077E-7</v>
      </c>
      <c r="BA21" s="50">
        <v>6.1286116874635155E-4</v>
      </c>
      <c r="BB21" s="50">
        <v>6.1286116874635155E-4</v>
      </c>
      <c r="BC21" s="50">
        <v>6.1286116874635155E-4</v>
      </c>
      <c r="BD21" s="50">
        <v>6.1286116874635155E-4</v>
      </c>
      <c r="BE21" s="50">
        <v>6.1286116874635155E-4</v>
      </c>
      <c r="BF21" s="50">
        <v>6.1286116874635155E-4</v>
      </c>
      <c r="BG21" s="50">
        <v>7.7651203836893998E-5</v>
      </c>
      <c r="BH21" s="50">
        <v>4.8764874941060923E-5</v>
      </c>
      <c r="BI21" s="50">
        <v>6.1286116874635155E-4</v>
      </c>
      <c r="BJ21" s="50">
        <v>1.7375408996426691E-5</v>
      </c>
      <c r="BK21" s="50">
        <v>1.6558400000000001E-4</v>
      </c>
      <c r="BL21" s="50">
        <v>2.6624821484953976E-4</v>
      </c>
      <c r="BM21" s="50">
        <v>2.0635038603674534E-3</v>
      </c>
      <c r="BN21" s="50">
        <v>1.6681578164179269E-4</v>
      </c>
      <c r="BO21" s="50">
        <v>2.7269050726089581E-5</v>
      </c>
      <c r="BP21" s="50">
        <v>2.4990313595886678E-5</v>
      </c>
      <c r="BQ21" s="50">
        <v>1.2548404837591077E-5</v>
      </c>
    </row>
    <row r="22" spans="1:69" x14ac:dyDescent="0.35">
      <c r="A22" s="94" t="s">
        <v>330</v>
      </c>
      <c r="B22" s="96">
        <v>1.8101081226475095E-5</v>
      </c>
      <c r="C22" s="96">
        <v>2.4310197990430455E-4</v>
      </c>
      <c r="D22" s="96">
        <v>1.2692088335889979E-4</v>
      </c>
      <c r="E22" s="96">
        <v>7.4479446013434901E-5</v>
      </c>
      <c r="F22" s="96">
        <v>2.6619353376776395E-4</v>
      </c>
      <c r="G22" s="96">
        <v>1.3064966557533132E-5</v>
      </c>
      <c r="H22" s="96">
        <v>4.0539573577208454E-5</v>
      </c>
      <c r="I22" s="96">
        <v>1.632487008249545E-4</v>
      </c>
      <c r="J22" s="96">
        <v>8.2271496004231284E-6</v>
      </c>
      <c r="K22" s="96">
        <v>5.1546121651563565E-7</v>
      </c>
      <c r="L22" s="96">
        <v>1.6760640385155267E-4</v>
      </c>
      <c r="M22" s="96">
        <v>4.4048598088651221E-4</v>
      </c>
      <c r="N22" s="96">
        <v>1.6760640385155267E-4</v>
      </c>
      <c r="O22" s="96">
        <v>4.2142436437717302E-4</v>
      </c>
      <c r="P22" s="96">
        <v>3.5812157079878446E-6</v>
      </c>
      <c r="Q22" s="96">
        <v>3.6220430101785916E-4</v>
      </c>
      <c r="R22" s="96">
        <v>3.438690277791136E-4</v>
      </c>
      <c r="S22" s="96">
        <v>9.1314145100356264E-5</v>
      </c>
      <c r="T22" s="50">
        <v>1.3223905385387016E-3</v>
      </c>
      <c r="U22" s="50">
        <v>1.6194626781704192E-3</v>
      </c>
      <c r="V22" s="50">
        <v>1.0526458478343403E-4</v>
      </c>
      <c r="W22" s="50">
        <v>1.3517238826371573E-5</v>
      </c>
      <c r="X22" s="50">
        <v>3.9526638257805086E-4</v>
      </c>
      <c r="Y22" s="50">
        <v>4.0568812500610244E-4</v>
      </c>
      <c r="Z22" s="50">
        <v>4.5227991892560855E-4</v>
      </c>
      <c r="AA22" s="50">
        <v>2.3638783910500668E-4</v>
      </c>
      <c r="AB22" s="16">
        <v>0</v>
      </c>
      <c r="AC22" s="16">
        <v>0</v>
      </c>
      <c r="AD22" s="16">
        <v>0</v>
      </c>
      <c r="AE22" s="16">
        <v>0</v>
      </c>
      <c r="AF22" s="96">
        <f t="shared" si="0"/>
        <v>1.6760640385155267E-4</v>
      </c>
      <c r="AG22" s="96">
        <v>0</v>
      </c>
      <c r="AH22" s="50">
        <v>3.2111856117297162</v>
      </c>
      <c r="AI22" s="50">
        <v>3.2111856117297162</v>
      </c>
      <c r="AJ22" s="50">
        <v>4.0568812500610244E-4</v>
      </c>
      <c r="AK22" s="50">
        <v>8.5498017104933708E-5</v>
      </c>
      <c r="AL22" s="50">
        <v>8.2271496004231284E-6</v>
      </c>
      <c r="AM22" s="50">
        <v>6.2611894234368437E-4</v>
      </c>
      <c r="AN22" s="50">
        <v>3.3943981679371304E-4</v>
      </c>
      <c r="AO22" s="50">
        <v>9.3692296015765637E-4</v>
      </c>
      <c r="AP22" s="50">
        <v>1.2035052695230119E-3</v>
      </c>
      <c r="AQ22" s="50">
        <v>2.6619353376776395E-4</v>
      </c>
      <c r="AR22" s="109">
        <v>4.4375230969019702E-5</v>
      </c>
      <c r="AS22" s="109">
        <v>1.2182106474267705E-4</v>
      </c>
      <c r="AT22" s="109">
        <v>5.8909439567317529E-4</v>
      </c>
      <c r="AU22" s="109">
        <v>5.6037647497470983E-5</v>
      </c>
      <c r="AV22" s="50">
        <v>2.3561964897809859E-4</v>
      </c>
      <c r="AW22" s="50">
        <v>3.3943981679371304E-4</v>
      </c>
      <c r="AX22" s="50">
        <v>3.3943981679371304E-4</v>
      </c>
      <c r="AY22" s="50">
        <v>4.5382343409995544E-6</v>
      </c>
      <c r="AZ22" s="50">
        <v>2.9678687275179186E-7</v>
      </c>
      <c r="BA22" s="50">
        <v>9.4554734028597619E-4</v>
      </c>
      <c r="BB22" s="50">
        <v>9.4554734028597619E-4</v>
      </c>
      <c r="BC22" s="50">
        <v>9.4554734028597619E-4</v>
      </c>
      <c r="BD22" s="50">
        <v>9.4554734028597619E-4</v>
      </c>
      <c r="BE22" s="50">
        <v>9.4554734028597619E-4</v>
      </c>
      <c r="BF22" s="50">
        <v>9.4554734028597619E-4</v>
      </c>
      <c r="BG22" s="50">
        <v>1.1467817423225097E-4</v>
      </c>
      <c r="BH22" s="50">
        <v>8.1836597552782057E-5</v>
      </c>
      <c r="BI22" s="50">
        <v>9.4554734028597619E-4</v>
      </c>
      <c r="BJ22" s="50">
        <v>3.6873154020621375E-5</v>
      </c>
      <c r="BK22" s="50">
        <v>2.7946700000000004E-4</v>
      </c>
      <c r="BL22" s="50">
        <v>4.5272564863293758E-4</v>
      </c>
      <c r="BM22" s="50">
        <v>3.3014385315858906E-3</v>
      </c>
      <c r="BN22" s="50">
        <v>2.4408338495687793E-4</v>
      </c>
      <c r="BO22" s="50">
        <v>6.4202379676730369E-5</v>
      </c>
      <c r="BP22" s="50">
        <v>2.9669429137698592E-5</v>
      </c>
      <c r="BQ22" s="50">
        <v>5.5377491729647921E-5</v>
      </c>
    </row>
    <row r="23" spans="1:69" x14ac:dyDescent="0.35">
      <c r="A23" s="94" t="s">
        <v>331</v>
      </c>
      <c r="B23" s="96">
        <v>1.3577602042460766E-6</v>
      </c>
      <c r="C23" s="96">
        <v>2.3102374682841509E-5</v>
      </c>
      <c r="D23" s="96">
        <v>3.4800506005532924E-6</v>
      </c>
      <c r="E23" s="96">
        <v>5.7444893477476305E-6</v>
      </c>
      <c r="F23" s="96">
        <v>2.11681357881779E-5</v>
      </c>
      <c r="G23" s="96">
        <v>1.3244301003763563E-6</v>
      </c>
      <c r="H23" s="96">
        <v>2.6273087835851774E-6</v>
      </c>
      <c r="I23" s="96">
        <v>3.961829839070603E-5</v>
      </c>
      <c r="J23" s="96">
        <v>7.7678045563531458E-7</v>
      </c>
      <c r="K23" s="96">
        <v>5.8132817389584426E-8</v>
      </c>
      <c r="L23" s="96">
        <v>1.5963877712870554E-5</v>
      </c>
      <c r="M23" s="96">
        <v>2.9294033696630258E-5</v>
      </c>
      <c r="N23" s="96">
        <v>1.5963877712870554E-5</v>
      </c>
      <c r="O23" s="96">
        <v>4.3340118012013337E-5</v>
      </c>
      <c r="P23" s="96">
        <v>4.0614642542763059E-7</v>
      </c>
      <c r="Q23" s="96">
        <v>2.15227117789238E-5</v>
      </c>
      <c r="R23" s="96">
        <v>2.7839765790502207E-5</v>
      </c>
      <c r="S23" s="96">
        <v>9.0061349177687379E-6</v>
      </c>
      <c r="T23" s="50">
        <v>1.5020565472449154E-4</v>
      </c>
      <c r="U23" s="50">
        <v>1.8506514872173113E-4</v>
      </c>
      <c r="V23" s="50">
        <v>8.1991339484601717E-6</v>
      </c>
      <c r="W23" s="50">
        <v>1.2195542000934265E-6</v>
      </c>
      <c r="X23" s="50">
        <v>8.4204160004979164E-5</v>
      </c>
      <c r="Y23" s="50">
        <v>2.8907411102190626E-5</v>
      </c>
      <c r="Z23" s="50">
        <v>4.1646302189528332E-5</v>
      </c>
      <c r="AA23" s="50">
        <v>2.7125372256973519E-5</v>
      </c>
      <c r="AB23" s="16">
        <v>0</v>
      </c>
      <c r="AC23" s="16">
        <v>0</v>
      </c>
      <c r="AD23" s="16">
        <v>0</v>
      </c>
      <c r="AE23" s="16">
        <v>0</v>
      </c>
      <c r="AF23" s="96">
        <f t="shared" si="0"/>
        <v>1.5963877712870554E-5</v>
      </c>
      <c r="AG23" s="96">
        <v>0</v>
      </c>
      <c r="AH23" s="50">
        <v>0.4385859244279543</v>
      </c>
      <c r="AI23" s="50">
        <v>0.4385859244279543</v>
      </c>
      <c r="AJ23" s="50">
        <v>2.8907411102190626E-5</v>
      </c>
      <c r="AK23" s="50">
        <v>4.8130896756620812E-6</v>
      </c>
      <c r="AL23" s="50">
        <v>7.7678045563531458E-7</v>
      </c>
      <c r="AM23" s="50">
        <v>6.0536702990039917E-5</v>
      </c>
      <c r="AN23" s="50">
        <v>3.3272110660970326E-5</v>
      </c>
      <c r="AO23" s="50">
        <v>8.7860573616982326E-5</v>
      </c>
      <c r="AP23" s="50">
        <v>6.84584302105892E-5</v>
      </c>
      <c r="AQ23" s="50">
        <v>2.11681357881779E-5</v>
      </c>
      <c r="AR23" s="109">
        <v>3.5072175874221158E-5</v>
      </c>
      <c r="AS23" s="109">
        <v>1.2038027229429136E-5</v>
      </c>
      <c r="AT23" s="109">
        <v>6.128887743398559E-5</v>
      </c>
      <c r="AU23" s="109">
        <v>3.9723126148773418E-6</v>
      </c>
      <c r="AV23" s="50">
        <v>2.01636950280847E-5</v>
      </c>
      <c r="AW23" s="50">
        <v>3.3272110660970326E-5</v>
      </c>
      <c r="AX23" s="50">
        <v>3.3272110660970326E-5</v>
      </c>
      <c r="AY23" s="50">
        <v>5.1181415742549008E-7</v>
      </c>
      <c r="AZ23" s="50">
        <v>3.6498848986230218E-8</v>
      </c>
      <c r="BA23" s="50">
        <v>6.0107320944489042E-5</v>
      </c>
      <c r="BB23" s="50">
        <v>6.0107320944489042E-5</v>
      </c>
      <c r="BC23" s="50">
        <v>6.0107320944489042E-5</v>
      </c>
      <c r="BD23" s="50">
        <v>6.0107320944489042E-5</v>
      </c>
      <c r="BE23" s="50">
        <v>6.0107320944489042E-5</v>
      </c>
      <c r="BF23" s="50">
        <v>6.0107320944489042E-5</v>
      </c>
      <c r="BG23" s="50">
        <v>1.012121030067036E-5</v>
      </c>
      <c r="BH23" s="50">
        <v>8.9487470517714616E-6</v>
      </c>
      <c r="BI23" s="50">
        <v>6.0107320944489042E-5</v>
      </c>
      <c r="BJ23" s="50">
        <v>4.1584900290821074E-6</v>
      </c>
      <c r="BK23" s="50">
        <v>2.3753000000000001E-5</v>
      </c>
      <c r="BL23" s="50">
        <v>4.4142716312102229E-5</v>
      </c>
      <c r="BM23" s="50">
        <v>2.6442232352743027E-4</v>
      </c>
      <c r="BN23" s="50">
        <v>1.3852998794338467E-5</v>
      </c>
      <c r="BO23" s="50">
        <v>3.8653995310932731E-6</v>
      </c>
      <c r="BP23" s="50">
        <v>1.4667107987881394E-7</v>
      </c>
      <c r="BQ23" s="50">
        <v>4.6867225865551064E-6</v>
      </c>
    </row>
    <row r="24" spans="1:69" x14ac:dyDescent="0.35">
      <c r="A24" s="94" t="s">
        <v>332</v>
      </c>
      <c r="B24" s="96">
        <v>1.226062525688363E-6</v>
      </c>
      <c r="C24" s="96">
        <v>1.9188553892852526E-5</v>
      </c>
      <c r="D24" s="96">
        <v>3.0064825172274749E-6</v>
      </c>
      <c r="E24" s="96">
        <v>4.7816024527293437E-6</v>
      </c>
      <c r="F24" s="96">
        <v>1.8574845175646637E-5</v>
      </c>
      <c r="G24" s="96">
        <v>1.0569764454360492E-6</v>
      </c>
      <c r="H24" s="96">
        <v>2.1896227896042472E-6</v>
      </c>
      <c r="I24" s="96">
        <v>3.4440411430638144E-5</v>
      </c>
      <c r="J24" s="96">
        <v>6.5018658387501317E-7</v>
      </c>
      <c r="K24" s="96">
        <v>4.8187791465141993E-8</v>
      </c>
      <c r="L24" s="96">
        <v>1.324280729521896E-5</v>
      </c>
      <c r="M24" s="96">
        <v>2.4643872793198006E-5</v>
      </c>
      <c r="N24" s="96">
        <v>1.324280729521896E-5</v>
      </c>
      <c r="O24" s="96">
        <v>3.9993370560181032E-5</v>
      </c>
      <c r="P24" s="96">
        <v>3.5372703665611529E-7</v>
      </c>
      <c r="Q24" s="96">
        <v>1.8857883145896415E-5</v>
      </c>
      <c r="R24" s="96">
        <v>2.443233382537998E-5</v>
      </c>
      <c r="S24" s="96">
        <v>7.6238361271226962E-6</v>
      </c>
      <c r="T24" s="50">
        <v>1.2671803752778982E-4</v>
      </c>
      <c r="U24" s="50">
        <v>1.5559565200992935E-4</v>
      </c>
      <c r="V24" s="50">
        <v>6.8878504742880677E-6</v>
      </c>
      <c r="W24" s="50">
        <v>1.0187269926016197E-6</v>
      </c>
      <c r="X24" s="50">
        <v>5.5503153471639043E-5</v>
      </c>
      <c r="Y24" s="50">
        <v>2.6910449371340887E-5</v>
      </c>
      <c r="Z24" s="50">
        <v>3.4424548712426205E-5</v>
      </c>
      <c r="AA24" s="50">
        <v>2.2984841982544544E-5</v>
      </c>
      <c r="AB24" s="16">
        <v>0</v>
      </c>
      <c r="AC24" s="16">
        <v>0</v>
      </c>
      <c r="AD24" s="16">
        <v>0</v>
      </c>
      <c r="AE24" s="16">
        <v>0</v>
      </c>
      <c r="AF24" s="96">
        <f t="shared" si="0"/>
        <v>1.324280729521896E-5</v>
      </c>
      <c r="AG24" s="96">
        <v>0</v>
      </c>
      <c r="AH24" s="50">
        <v>0.42133548984070207</v>
      </c>
      <c r="AI24" s="50">
        <v>0.42133548984070207</v>
      </c>
      <c r="AJ24" s="50">
        <v>2.6910449371340887E-5</v>
      </c>
      <c r="AK24" s="50">
        <v>3.9201574142665707E-6</v>
      </c>
      <c r="AL24" s="50">
        <v>6.5018658387501317E-7</v>
      </c>
      <c r="AM24" s="50">
        <v>5.0895229106867355E-5</v>
      </c>
      <c r="AN24" s="50">
        <v>2.7603157083585251E-5</v>
      </c>
      <c r="AO24" s="50">
        <v>6.9973419938251018E-5</v>
      </c>
      <c r="AP24" s="50">
        <v>5.6767270865275495E-5</v>
      </c>
      <c r="AQ24" s="50">
        <v>1.8574845175646637E-5</v>
      </c>
      <c r="AR24" s="109">
        <v>1.0817800973810079E-5</v>
      </c>
      <c r="AS24" s="109">
        <v>9.9813764499091004E-6</v>
      </c>
      <c r="AT24" s="109">
        <v>5.4860346027767251E-5</v>
      </c>
      <c r="AU24" s="109">
        <v>3.3348908758563838E-6</v>
      </c>
      <c r="AV24" s="50">
        <v>1.772706730365577E-5</v>
      </c>
      <c r="AW24" s="50">
        <v>2.7603157083585251E-5</v>
      </c>
      <c r="AX24" s="50">
        <v>2.7603157083585251E-5</v>
      </c>
      <c r="AY24" s="50">
        <v>4.2425595376950953E-7</v>
      </c>
      <c r="AZ24" s="50">
        <v>3.0590768523713289E-8</v>
      </c>
      <c r="BA24" s="50">
        <v>5.2121440525578443E-5</v>
      </c>
      <c r="BB24" s="50">
        <v>5.2121440525578443E-5</v>
      </c>
      <c r="BC24" s="50">
        <v>5.2121440525578443E-5</v>
      </c>
      <c r="BD24" s="50">
        <v>5.2121440525578443E-5</v>
      </c>
      <c r="BE24" s="50">
        <v>5.2121440525578443E-5</v>
      </c>
      <c r="BF24" s="50">
        <v>5.2121440525578443E-5</v>
      </c>
      <c r="BG24" s="50">
        <v>8.71211221374498E-6</v>
      </c>
      <c r="BH24" s="50">
        <v>7.8572693796801896E-6</v>
      </c>
      <c r="BI24" s="50">
        <v>5.2121440525578443E-5</v>
      </c>
      <c r="BJ24" s="50">
        <v>3.4470796243772649E-6</v>
      </c>
      <c r="BK24" s="50">
        <v>2.0438999999999999E-5</v>
      </c>
      <c r="BL24" s="50">
        <v>3.9446456437112961E-5</v>
      </c>
      <c r="BM24" s="50">
        <v>2.1591083475339714E-4</v>
      </c>
      <c r="BN24" s="50">
        <v>1.1762524852776183E-5</v>
      </c>
      <c r="BO24" s="50">
        <v>3.3919928363608214E-6</v>
      </c>
      <c r="BP24" s="50">
        <v>1.3360622294773735E-7</v>
      </c>
      <c r="BQ24" s="50">
        <v>4.2006686128196504E-6</v>
      </c>
    </row>
    <row r="25" spans="1:69" x14ac:dyDescent="0.35">
      <c r="A25" s="94" t="s">
        <v>333</v>
      </c>
      <c r="B25" s="96">
        <v>9.4636788762337224E-6</v>
      </c>
      <c r="C25" s="96">
        <v>2.0969813966822335E-4</v>
      </c>
      <c r="D25" s="96">
        <v>2.5536606832599481E-5</v>
      </c>
      <c r="E25" s="96">
        <v>3.6020482022116778E-5</v>
      </c>
      <c r="F25" s="96">
        <v>1.6074752135619512E-4</v>
      </c>
      <c r="G25" s="96">
        <v>1.0958396600923419E-5</v>
      </c>
      <c r="H25" s="96">
        <v>1.8876951855462072E-5</v>
      </c>
      <c r="I25" s="96">
        <v>1.1236028791964285E-4</v>
      </c>
      <c r="J25" s="96">
        <v>6.2149425430376577E-6</v>
      </c>
      <c r="K25" s="96">
        <v>5.3658900252776939E-7</v>
      </c>
      <c r="L25" s="96">
        <v>1.4762406834840445E-4</v>
      </c>
      <c r="M25" s="96">
        <v>2.3495157185373931E-4</v>
      </c>
      <c r="N25" s="96">
        <v>1.4762406834840445E-4</v>
      </c>
      <c r="O25" s="96">
        <v>3.8831309491056746E-5</v>
      </c>
      <c r="P25" s="96">
        <v>1.05670903401469E-6</v>
      </c>
      <c r="Q25" s="96">
        <v>1.5864406519800554E-4</v>
      </c>
      <c r="R25" s="96">
        <v>2.1141284462539424E-4</v>
      </c>
      <c r="S25" s="96">
        <v>6.9761510333605654E-5</v>
      </c>
      <c r="T25" s="50">
        <v>1.017689076493911E-3</v>
      </c>
      <c r="U25" s="50">
        <v>1.2357906353226309E-3</v>
      </c>
      <c r="V25" s="50">
        <v>6.5767848174624403E-5</v>
      </c>
      <c r="W25" s="50">
        <v>9.7802931580629305E-6</v>
      </c>
      <c r="X25" s="50">
        <v>9.8493011380480322E-4</v>
      </c>
      <c r="Y25" s="50">
        <v>6.2473013870428226E-5</v>
      </c>
      <c r="Z25" s="50">
        <v>3.6863992150317512E-4</v>
      </c>
      <c r="AA25" s="50">
        <v>1.8154687557364734E-4</v>
      </c>
      <c r="AB25" s="16">
        <v>0</v>
      </c>
      <c r="AC25" s="16">
        <v>0</v>
      </c>
      <c r="AD25" s="16">
        <v>0</v>
      </c>
      <c r="AE25" s="16">
        <v>0</v>
      </c>
      <c r="AF25" s="96">
        <f t="shared" si="0"/>
        <v>1.4762406834840445E-4</v>
      </c>
      <c r="AG25" s="96">
        <v>0</v>
      </c>
      <c r="AH25" s="50">
        <v>0.45346404218117098</v>
      </c>
      <c r="AI25" s="50">
        <v>0.45346404218117098</v>
      </c>
      <c r="AJ25" s="50">
        <v>6.2473013870428226E-5</v>
      </c>
      <c r="AK25" s="50">
        <v>3.3781830590020848E-5</v>
      </c>
      <c r="AL25" s="50">
        <v>6.2149425430376577E-6</v>
      </c>
      <c r="AM25" s="50">
        <v>4.1455863831335208E-4</v>
      </c>
      <c r="AN25" s="50">
        <v>3.065329171447868E-4</v>
      </c>
      <c r="AO25" s="50">
        <v>9.8441460933476176E-4</v>
      </c>
      <c r="AP25" s="50">
        <v>6.1990859296870893E-4</v>
      </c>
      <c r="AQ25" s="50">
        <v>1.6074752135619512E-4</v>
      </c>
      <c r="AR25" s="109">
        <v>1.0676087497513601E-5</v>
      </c>
      <c r="AS25" s="109">
        <v>1.1162388724473391E-4</v>
      </c>
      <c r="AT25" s="109">
        <v>2.0784784843161662E-4</v>
      </c>
      <c r="AU25" s="109">
        <v>3.0345362238736868E-5</v>
      </c>
      <c r="AV25" s="50">
        <v>1.5292043990073654E-4</v>
      </c>
      <c r="AW25" s="50">
        <v>3.065329171447868E-4</v>
      </c>
      <c r="AX25" s="50">
        <v>3.065329171447868E-4</v>
      </c>
      <c r="AY25" s="50">
        <v>4.7242480331211364E-6</v>
      </c>
      <c r="AZ25" s="50">
        <v>2.6507093903463427E-7</v>
      </c>
      <c r="BA25" s="50">
        <v>3.650623486055222E-4</v>
      </c>
      <c r="BB25" s="50">
        <v>3.650623486055222E-4</v>
      </c>
      <c r="BC25" s="50">
        <v>3.650623486055222E-4</v>
      </c>
      <c r="BD25" s="50">
        <v>3.650623486055222E-4</v>
      </c>
      <c r="BE25" s="50">
        <v>3.650623486055222E-4</v>
      </c>
      <c r="BF25" s="50">
        <v>3.650623486055222E-4</v>
      </c>
      <c r="BG25" s="50">
        <v>4.5506305390834834E-5</v>
      </c>
      <c r="BH25" s="50">
        <v>5.5179874181620383E-5</v>
      </c>
      <c r="BI25" s="50">
        <v>3.650623486055222E-4</v>
      </c>
      <c r="BJ25" s="50">
        <v>3.8384515269109238E-5</v>
      </c>
      <c r="BK25" s="50">
        <v>2.6927800000000002E-4</v>
      </c>
      <c r="BL25" s="50">
        <v>1.5545445618026779E-4</v>
      </c>
      <c r="BM25" s="50">
        <v>1.4324939219529306E-3</v>
      </c>
      <c r="BN25" s="50">
        <v>1.0697126249591312E-4</v>
      </c>
      <c r="BO25" s="50">
        <v>2.6360729593556294E-5</v>
      </c>
      <c r="BP25" s="50">
        <v>1.3775427757572883E-6</v>
      </c>
      <c r="BQ25" s="50">
        <v>3.5239600659423857E-5</v>
      </c>
    </row>
    <row r="26" spans="1:69" x14ac:dyDescent="0.35">
      <c r="A26" s="94" t="s">
        <v>334</v>
      </c>
      <c r="B26" s="96">
        <v>1.5721986438085191E-7</v>
      </c>
      <c r="C26" s="96">
        <v>9.3172454759370658E-7</v>
      </c>
      <c r="D26" s="96">
        <v>3.8169387160419377E-7</v>
      </c>
      <c r="E26" s="96">
        <v>4.9795395606637645E-7</v>
      </c>
      <c r="F26" s="96">
        <v>2.0595701624397093E-6</v>
      </c>
      <c r="G26" s="96">
        <v>5.3783720800776343E-8</v>
      </c>
      <c r="H26" s="96">
        <v>1.9142253018865263E-7</v>
      </c>
      <c r="I26" s="96">
        <v>2.6878965708037222E-6</v>
      </c>
      <c r="J26" s="96">
        <v>3.8370324737054715E-8</v>
      </c>
      <c r="K26" s="96">
        <v>2.2138356861607184E-9</v>
      </c>
      <c r="L26" s="96">
        <v>6.1848166024042453E-7</v>
      </c>
      <c r="M26" s="96">
        <v>1.5373456188817371E-6</v>
      </c>
      <c r="N26" s="96">
        <v>6.1848166024042453E-7</v>
      </c>
      <c r="O26" s="96">
        <v>2.796000469087008E-6</v>
      </c>
      <c r="P26" s="96">
        <v>3.902154859948396E-8</v>
      </c>
      <c r="Q26" s="96">
        <v>2.3022840994592549E-6</v>
      </c>
      <c r="R26" s="96">
        <v>2.7065172280962323E-6</v>
      </c>
      <c r="S26" s="96">
        <v>6.5805512490445146E-7</v>
      </c>
      <c r="T26" s="50">
        <v>9.3783985084766525E-6</v>
      </c>
      <c r="U26" s="50">
        <v>1.2025935658581281E-5</v>
      </c>
      <c r="V26" s="50">
        <v>4.2410670189679809E-7</v>
      </c>
      <c r="W26" s="50">
        <v>6.2754876083066492E-8</v>
      </c>
      <c r="X26" s="50">
        <v>3.2217864877030009E-6</v>
      </c>
      <c r="Y26" s="50">
        <v>2.2325602930793059E-6</v>
      </c>
      <c r="Z26" s="50">
        <v>1.7962355627636276E-6</v>
      </c>
      <c r="AA26" s="50">
        <v>1.3380600438856565E-6</v>
      </c>
      <c r="AB26" s="16">
        <v>0</v>
      </c>
      <c r="AC26" s="16">
        <v>0</v>
      </c>
      <c r="AD26" s="16">
        <v>0</v>
      </c>
      <c r="AE26" s="16">
        <v>0</v>
      </c>
      <c r="AF26" s="96">
        <f t="shared" si="0"/>
        <v>6.1848166024042453E-7</v>
      </c>
      <c r="AG26" s="96">
        <v>0</v>
      </c>
      <c r="AH26" s="50">
        <v>2.639049099011706E-2</v>
      </c>
      <c r="AI26" s="50">
        <v>2.639049099011706E-2</v>
      </c>
      <c r="AJ26" s="50">
        <v>2.2325602930793059E-6</v>
      </c>
      <c r="AK26" s="50">
        <v>3.1839512520469493E-7</v>
      </c>
      <c r="AL26" s="50">
        <v>3.8370324737054715E-8</v>
      </c>
      <c r="AM26" s="50">
        <v>3.969824278385659E-6</v>
      </c>
      <c r="AN26" s="50">
        <v>1.2945748897856043E-6</v>
      </c>
      <c r="AO26" s="50">
        <v>3.3444954934160299E-6</v>
      </c>
      <c r="AP26" s="50">
        <v>3.767688526735234E-6</v>
      </c>
      <c r="AQ26" s="50">
        <v>2.0595701624397093E-6</v>
      </c>
      <c r="AR26" s="109">
        <v>3.6020833388199609E-7</v>
      </c>
      <c r="AS26" s="109">
        <v>4.58697733747854E-7</v>
      </c>
      <c r="AT26" s="109">
        <v>3.4988011310911198E-6</v>
      </c>
      <c r="AU26" s="109">
        <v>2.1988725829967597E-7</v>
      </c>
      <c r="AV26" s="50">
        <v>1.9725252370026831E-6</v>
      </c>
      <c r="AW26" s="50">
        <v>1.2945748897856043E-6</v>
      </c>
      <c r="AX26" s="50">
        <v>1.2945748897856043E-6</v>
      </c>
      <c r="AY26" s="50">
        <v>1.9491098096921769E-8</v>
      </c>
      <c r="AZ26" s="50">
        <v>2.0874162596806422E-9</v>
      </c>
      <c r="BA26" s="50">
        <v>3.3310773544400239E-6</v>
      </c>
      <c r="BB26" s="50">
        <v>3.3310773544400239E-6</v>
      </c>
      <c r="BC26" s="50">
        <v>3.3310773544400239E-6</v>
      </c>
      <c r="BD26" s="50">
        <v>3.3310773544400239E-6</v>
      </c>
      <c r="BE26" s="50">
        <v>3.3310773544400239E-6</v>
      </c>
      <c r="BF26" s="50">
        <v>3.3310773544400239E-6</v>
      </c>
      <c r="BG26" s="50">
        <v>8.2982042603282386E-7</v>
      </c>
      <c r="BH26" s="50">
        <v>4.21607644625354E-7</v>
      </c>
      <c r="BI26" s="50">
        <v>3.3310773544400239E-6</v>
      </c>
      <c r="BJ26" s="50">
        <v>1.5836517203748938E-7</v>
      </c>
      <c r="BK26" s="50">
        <v>1.8669999999999999E-6</v>
      </c>
      <c r="BL26" s="50">
        <v>2.5275068230518082E-6</v>
      </c>
      <c r="BM26" s="50">
        <v>1.740086709904541E-5</v>
      </c>
      <c r="BN26" s="50">
        <v>7.3281634985847891E-7</v>
      </c>
      <c r="BO26" s="50">
        <v>4.7057747941947738E-7</v>
      </c>
      <c r="BP26" s="50">
        <v>1.9825468972662552E-8</v>
      </c>
      <c r="BQ26" s="50">
        <v>5.2754901013355671E-7</v>
      </c>
    </row>
    <row r="27" spans="1:69" x14ac:dyDescent="0.35">
      <c r="A27" s="95" t="s">
        <v>335</v>
      </c>
      <c r="B27" s="97">
        <v>4.6007085718924664E-7</v>
      </c>
      <c r="C27" s="97">
        <v>4.7929435993109743E-6</v>
      </c>
      <c r="D27" s="97">
        <v>1.0358592989294214E-6</v>
      </c>
      <c r="E27" s="97">
        <v>1.3335078959584277E-6</v>
      </c>
      <c r="F27" s="97">
        <v>6.1485280328407163E-6</v>
      </c>
      <c r="G27" s="97">
        <v>2.6884741780397692E-7</v>
      </c>
      <c r="H27" s="97">
        <v>5.8940146631913866E-7</v>
      </c>
      <c r="I27" s="97">
        <v>3.7597634490260512E-6</v>
      </c>
      <c r="J27" s="97">
        <v>1.6658747020650673E-7</v>
      </c>
      <c r="K27" s="97">
        <v>1.2092049928111569E-8</v>
      </c>
      <c r="L27" s="97">
        <v>3.3340404990608108E-6</v>
      </c>
      <c r="M27" s="97">
        <v>5.9027373895690471E-6</v>
      </c>
      <c r="N27" s="97">
        <v>3.3340404990608108E-6</v>
      </c>
      <c r="O27" s="97">
        <v>1.2617638844273129E-5</v>
      </c>
      <c r="P27" s="97">
        <v>7.6415256207007628E-8</v>
      </c>
      <c r="Q27" s="97">
        <v>6.499280660514168E-6</v>
      </c>
      <c r="R27" s="97">
        <v>8.0852172568885029E-6</v>
      </c>
      <c r="S27" s="97">
        <v>2.1817639219586896E-6</v>
      </c>
      <c r="T27" s="50">
        <v>2.851135460961811E-5</v>
      </c>
      <c r="U27" s="50">
        <v>3.5261703701036122E-5</v>
      </c>
      <c r="V27" s="50">
        <v>1.7294153097624691E-6</v>
      </c>
      <c r="W27" s="50">
        <v>2.4440384192672768E-7</v>
      </c>
      <c r="X27" s="50">
        <v>7.3099936089287716E-6</v>
      </c>
      <c r="Y27" s="50">
        <v>7.8852757030381768E-6</v>
      </c>
      <c r="Z27" s="50">
        <v>8.8566369902447762E-6</v>
      </c>
      <c r="AA27" s="50">
        <v>4.7724885738089728E-6</v>
      </c>
      <c r="AB27" s="16">
        <v>0</v>
      </c>
      <c r="AC27" s="16">
        <v>0</v>
      </c>
      <c r="AD27" s="16">
        <v>0</v>
      </c>
      <c r="AE27" s="16">
        <v>0</v>
      </c>
      <c r="AF27" s="96">
        <f t="shared" si="0"/>
        <v>3.3340404990608108E-6</v>
      </c>
      <c r="AG27" s="96">
        <v>0</v>
      </c>
      <c r="AH27" s="50">
        <v>7.1373626246069508E-2</v>
      </c>
      <c r="AI27" s="50">
        <v>7.1373626246069508E-2</v>
      </c>
      <c r="AJ27" s="50">
        <v>7.8852757030381768E-6</v>
      </c>
      <c r="AK27" s="50">
        <v>1.1239714888415085E-6</v>
      </c>
      <c r="AL27" s="50">
        <v>1.6658747020650673E-7</v>
      </c>
      <c r="AM27" s="50">
        <v>1.1388907815843227E-5</v>
      </c>
      <c r="AN27" s="50">
        <v>6.939345283315578E-6</v>
      </c>
      <c r="AO27" s="50">
        <v>9.6955857953731394E-6</v>
      </c>
      <c r="AP27" s="50">
        <v>1.2961733623408748E-5</v>
      </c>
      <c r="AQ27" s="50">
        <v>6.1485280328407163E-6</v>
      </c>
      <c r="AR27" s="109">
        <v>8.7548264896605068E-7</v>
      </c>
      <c r="AS27" s="109">
        <v>2.5680335984512118E-6</v>
      </c>
      <c r="AT27" s="109">
        <v>1.6345840744560085E-5</v>
      </c>
      <c r="AU27" s="109">
        <v>8.4226744328682021E-7</v>
      </c>
      <c r="AV27" s="50">
        <v>5.8834021649830369E-6</v>
      </c>
      <c r="AW27" s="50">
        <v>6.9393452833155772E-6</v>
      </c>
      <c r="AX27" s="50">
        <v>6.9393452833155772E-6</v>
      </c>
      <c r="AY27" s="50">
        <v>1.0646107695121333E-7</v>
      </c>
      <c r="AZ27" s="50">
        <v>7.001744334547597E-9</v>
      </c>
      <c r="BA27" s="50">
        <v>1.4066006393739066E-5</v>
      </c>
      <c r="BB27" s="50">
        <v>1.4066006393739066E-5</v>
      </c>
      <c r="BC27" s="50">
        <v>1.4066006393739066E-5</v>
      </c>
      <c r="BD27" s="50">
        <v>1.4066006393739066E-5</v>
      </c>
      <c r="BE27" s="50">
        <v>1.4066006393739066E-5</v>
      </c>
      <c r="BF27" s="50">
        <v>1.4066006393739066E-5</v>
      </c>
      <c r="BG27" s="50">
        <v>1.7119688011449312E-6</v>
      </c>
      <c r="BH27" s="50">
        <v>1.7108203064563108E-6</v>
      </c>
      <c r="BI27" s="50">
        <v>1.4066006393739066E-5</v>
      </c>
      <c r="BJ27" s="50">
        <v>8.649962502286083E-7</v>
      </c>
      <c r="BK27" s="50">
        <v>5.6119999999999998E-6</v>
      </c>
      <c r="BL27" s="50">
        <v>1.1749175134387463E-5</v>
      </c>
      <c r="BM27" s="50">
        <v>5.1312158850442524E-5</v>
      </c>
      <c r="BN27" s="50">
        <v>3.2496215635210682E-6</v>
      </c>
      <c r="BO27" s="50">
        <v>1.2232802247868837E-6</v>
      </c>
      <c r="BP27" s="50">
        <v>4.3047618520767291E-8</v>
      </c>
      <c r="BQ27" s="50">
        <v>1.4711785884205773E-6</v>
      </c>
    </row>
    <row r="28" spans="1:69" x14ac:dyDescent="0.35">
      <c r="AI28" s="91"/>
      <c r="AK28" s="91"/>
    </row>
    <row r="29" spans="1:69" x14ac:dyDescent="0.35">
      <c r="A29" t="s">
        <v>65</v>
      </c>
      <c r="B29" s="127" t="s">
        <v>66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I29" s="91" t="s">
        <v>339</v>
      </c>
      <c r="AK29" s="91" t="s">
        <v>300</v>
      </c>
      <c r="AL29" t="s">
        <v>278</v>
      </c>
      <c r="AM29" t="s">
        <v>283</v>
      </c>
      <c r="AN29" t="s">
        <v>283</v>
      </c>
      <c r="AO29" t="s">
        <v>283</v>
      </c>
      <c r="AP29" t="s">
        <v>283</v>
      </c>
      <c r="AQ29" t="s">
        <v>299</v>
      </c>
      <c r="AR29" t="s">
        <v>300</v>
      </c>
      <c r="AS29" t="s">
        <v>300</v>
      </c>
      <c r="AT29" t="s">
        <v>300</v>
      </c>
      <c r="AU29" t="s">
        <v>300</v>
      </c>
      <c r="AV29" t="s">
        <v>300</v>
      </c>
      <c r="AW29" t="s">
        <v>300</v>
      </c>
      <c r="AX29" t="s">
        <v>300</v>
      </c>
      <c r="AY29" t="s">
        <v>300</v>
      </c>
      <c r="AZ29" t="s">
        <v>300</v>
      </c>
      <c r="BA29" t="s">
        <v>300</v>
      </c>
      <c r="BB29" t="s">
        <v>300</v>
      </c>
      <c r="BC29" t="s">
        <v>300</v>
      </c>
      <c r="BD29" t="s">
        <v>300</v>
      </c>
      <c r="BE29" t="s">
        <v>300</v>
      </c>
      <c r="BF29" t="s">
        <v>300</v>
      </c>
      <c r="BG29" t="s">
        <v>300</v>
      </c>
      <c r="BH29" t="s">
        <v>300</v>
      </c>
      <c r="BI29" t="s">
        <v>300</v>
      </c>
      <c r="BJ29" t="s">
        <v>300</v>
      </c>
      <c r="BK29" t="s">
        <v>300</v>
      </c>
      <c r="BL29" t="s">
        <v>300</v>
      </c>
      <c r="BM29" t="s">
        <v>300</v>
      </c>
      <c r="BN29" t="s">
        <v>300</v>
      </c>
      <c r="BO29" t="s">
        <v>321</v>
      </c>
      <c r="BP29" t="s">
        <v>300</v>
      </c>
      <c r="BQ29" t="s">
        <v>300</v>
      </c>
    </row>
  </sheetData>
  <mergeCells count="1">
    <mergeCell ref="B29:AG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sheetData>
    <row r="1" spans="1:17" x14ac:dyDescent="0.35"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8</v>
      </c>
      <c r="H1" s="5" t="s">
        <v>8</v>
      </c>
      <c r="I1" s="5" t="s">
        <v>8</v>
      </c>
      <c r="J1" s="5" t="s">
        <v>8</v>
      </c>
      <c r="K1" s="5" t="s">
        <v>8</v>
      </c>
      <c r="L1" s="5" t="s">
        <v>8</v>
      </c>
      <c r="M1" s="5" t="s">
        <v>8</v>
      </c>
      <c r="N1" s="5" t="s">
        <v>8</v>
      </c>
      <c r="O1" s="5" t="s">
        <v>8</v>
      </c>
      <c r="P1" s="5" t="s">
        <v>64</v>
      </c>
      <c r="Q1" s="5" t="s">
        <v>37</v>
      </c>
    </row>
    <row r="2" spans="1:17" ht="78.5" x14ac:dyDescent="0.35"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46" t="s">
        <v>67</v>
      </c>
      <c r="H2" s="46" t="s">
        <v>68</v>
      </c>
      <c r="I2" s="46" t="s">
        <v>69</v>
      </c>
      <c r="J2" s="46" t="s">
        <v>70</v>
      </c>
      <c r="K2" s="46" t="s">
        <v>71</v>
      </c>
      <c r="L2" s="46" t="s">
        <v>12</v>
      </c>
      <c r="M2" s="46" t="s">
        <v>74</v>
      </c>
      <c r="N2" s="46" t="s">
        <v>72</v>
      </c>
      <c r="O2" s="46" t="s">
        <v>73</v>
      </c>
      <c r="P2" s="46" t="s">
        <v>78</v>
      </c>
      <c r="Q2" s="46" t="s">
        <v>79</v>
      </c>
    </row>
    <row r="3" spans="1:17" x14ac:dyDescent="0.35">
      <c r="A3" t="s">
        <v>112</v>
      </c>
      <c r="B3" s="2" t="s">
        <v>111</v>
      </c>
      <c r="C3" s="2" t="s">
        <v>111</v>
      </c>
      <c r="D3" s="2" t="s">
        <v>111</v>
      </c>
      <c r="E3" s="2" t="s">
        <v>111</v>
      </c>
      <c r="F3" s="2" t="s">
        <v>111</v>
      </c>
      <c r="G3" s="2" t="s">
        <v>111</v>
      </c>
      <c r="H3" s="2" t="s">
        <v>111</v>
      </c>
      <c r="I3" s="2" t="s">
        <v>111</v>
      </c>
      <c r="J3" s="2" t="s">
        <v>111</v>
      </c>
      <c r="K3" s="2" t="s">
        <v>111</v>
      </c>
      <c r="L3" s="2" t="s">
        <v>111</v>
      </c>
      <c r="M3" s="2" t="s">
        <v>111</v>
      </c>
      <c r="N3" s="2" t="s">
        <v>111</v>
      </c>
      <c r="O3" s="2" t="s">
        <v>111</v>
      </c>
      <c r="P3" s="46" t="s">
        <v>80</v>
      </c>
      <c r="Q3" s="46" t="s">
        <v>80</v>
      </c>
    </row>
    <row r="4" spans="1:17" s="78" customFormat="1" x14ac:dyDescent="0.35">
      <c r="A4" s="78" t="s">
        <v>2</v>
      </c>
      <c r="B4" s="79">
        <v>1000000</v>
      </c>
      <c r="C4" s="79">
        <v>1000000</v>
      </c>
      <c r="D4" s="79">
        <v>1000000</v>
      </c>
      <c r="E4" s="79">
        <v>1000000</v>
      </c>
      <c r="F4" s="79">
        <v>1000000</v>
      </c>
      <c r="G4" s="79">
        <v>1000000</v>
      </c>
      <c r="H4" s="79">
        <v>1000000</v>
      </c>
      <c r="I4" s="79">
        <v>1000000</v>
      </c>
      <c r="J4" s="79">
        <v>1000000</v>
      </c>
      <c r="K4" s="79">
        <v>1000000</v>
      </c>
      <c r="L4" s="79">
        <v>1000000</v>
      </c>
      <c r="M4" s="79">
        <v>1000000</v>
      </c>
      <c r="N4" s="79">
        <v>1000000</v>
      </c>
      <c r="O4" s="79">
        <v>1000000</v>
      </c>
      <c r="P4" s="79">
        <v>0</v>
      </c>
      <c r="Q4" s="80"/>
    </row>
    <row r="5" spans="1:17" s="78" customFormat="1" x14ac:dyDescent="0.35">
      <c r="A5" s="78" t="s">
        <v>3</v>
      </c>
      <c r="B5" s="79">
        <v>1000000</v>
      </c>
      <c r="C5" s="79">
        <v>1000000</v>
      </c>
      <c r="D5" s="79">
        <v>1000000</v>
      </c>
      <c r="E5" s="79">
        <v>1000000</v>
      </c>
      <c r="F5" s="79">
        <v>1000000</v>
      </c>
      <c r="G5" s="79">
        <v>1000000</v>
      </c>
      <c r="H5" s="79">
        <v>1000000</v>
      </c>
      <c r="I5" s="79">
        <v>1000000</v>
      </c>
      <c r="J5" s="79">
        <v>1000000</v>
      </c>
      <c r="K5" s="79">
        <v>1000000</v>
      </c>
      <c r="L5" s="79">
        <v>1000000</v>
      </c>
      <c r="M5" s="79">
        <v>1000000</v>
      </c>
      <c r="N5" s="79">
        <v>1000000</v>
      </c>
      <c r="O5" s="79">
        <v>1000000</v>
      </c>
      <c r="P5" s="79">
        <v>0</v>
      </c>
      <c r="Q5" s="80"/>
    </row>
    <row r="6" spans="1:17" s="78" customFormat="1" x14ac:dyDescent="0.35">
      <c r="A6" s="78" t="s">
        <v>4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80"/>
    </row>
    <row r="7" spans="1:17" s="78" customFormat="1" x14ac:dyDescent="0.35">
      <c r="A7" s="78" t="s">
        <v>5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1000000</v>
      </c>
      <c r="H7" s="79">
        <v>1000000</v>
      </c>
      <c r="I7" s="79">
        <v>1000000</v>
      </c>
      <c r="J7" s="79">
        <v>1000000</v>
      </c>
      <c r="K7" s="79">
        <v>1000000</v>
      </c>
      <c r="L7" s="79">
        <v>1000000</v>
      </c>
      <c r="M7" s="79">
        <v>1000000</v>
      </c>
      <c r="N7" s="79">
        <v>1000000</v>
      </c>
      <c r="O7" s="79">
        <v>1000000</v>
      </c>
      <c r="P7" s="79">
        <v>0</v>
      </c>
      <c r="Q7" s="80"/>
    </row>
    <row r="8" spans="1:17" s="78" customFormat="1" x14ac:dyDescent="0.35">
      <c r="A8" s="78" t="s">
        <v>6</v>
      </c>
      <c r="B8" s="79">
        <v>1000000</v>
      </c>
      <c r="C8" s="79">
        <v>1000000</v>
      </c>
      <c r="D8" s="79">
        <v>1000000</v>
      </c>
      <c r="E8" s="79">
        <v>1000000</v>
      </c>
      <c r="F8" s="79">
        <v>1000000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80"/>
    </row>
    <row r="9" spans="1:17" s="78" customFormat="1" x14ac:dyDescent="0.35">
      <c r="A9" s="78" t="s">
        <v>7</v>
      </c>
      <c r="B9" s="79">
        <v>0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80"/>
    </row>
    <row r="10" spans="1:17" x14ac:dyDescent="0.35">
      <c r="A10" s="6" t="s">
        <v>16</v>
      </c>
      <c r="B10" s="3">
        <v>1.1729999780654907</v>
      </c>
      <c r="C10" s="3">
        <v>1.2010000000000001</v>
      </c>
      <c r="D10" s="3">
        <v>2.0270000000000001</v>
      </c>
      <c r="E10" s="3">
        <v>0.25800000000000001</v>
      </c>
      <c r="F10" s="3">
        <v>41.5</v>
      </c>
      <c r="G10" s="3">
        <v>2.54</v>
      </c>
      <c r="H10" s="3">
        <v>2.54</v>
      </c>
      <c r="I10" s="3">
        <v>1.056</v>
      </c>
      <c r="J10" s="3">
        <v>0.26700000000000002</v>
      </c>
      <c r="K10" s="3">
        <v>1.056</v>
      </c>
      <c r="L10" s="3">
        <v>130.05799999999999</v>
      </c>
      <c r="M10" s="3">
        <v>2.5</v>
      </c>
      <c r="N10" s="47">
        <v>100</v>
      </c>
      <c r="O10" s="48">
        <v>2.54</v>
      </c>
      <c r="P10" s="48">
        <v>0</v>
      </c>
      <c r="Q10" s="48"/>
    </row>
    <row r="11" spans="1:17" x14ac:dyDescent="0.35">
      <c r="A11" s="6" t="s">
        <v>17</v>
      </c>
      <c r="B11" s="3">
        <v>16.686000823974609</v>
      </c>
      <c r="C11" s="3">
        <v>25.114999999999998</v>
      </c>
      <c r="D11" s="3">
        <v>526.19200000000001</v>
      </c>
      <c r="E11" s="3">
        <v>1.56</v>
      </c>
      <c r="F11" s="3">
        <v>200.11</v>
      </c>
      <c r="G11" s="3">
        <v>22.21</v>
      </c>
      <c r="H11" s="3">
        <v>24.97</v>
      </c>
      <c r="I11" s="3">
        <v>41.286000000000001</v>
      </c>
      <c r="J11" s="3">
        <v>14.532999999999999</v>
      </c>
      <c r="K11" s="3">
        <v>41.286000000000001</v>
      </c>
      <c r="L11" s="3">
        <v>660.91099999999994</v>
      </c>
      <c r="M11" s="3">
        <v>26</v>
      </c>
      <c r="N11" s="47">
        <v>50</v>
      </c>
      <c r="O11" s="48">
        <v>22.21</v>
      </c>
      <c r="P11" s="48">
        <v>0</v>
      </c>
      <c r="Q11" s="48"/>
    </row>
    <row r="12" spans="1:17" x14ac:dyDescent="0.35">
      <c r="A12" s="6" t="s">
        <v>1</v>
      </c>
      <c r="B12" s="3">
        <v>82.224998474121094</v>
      </c>
      <c r="C12" s="3">
        <v>66.543000000000006</v>
      </c>
      <c r="D12" s="3">
        <v>267.89</v>
      </c>
      <c r="E12" s="3">
        <v>256.41199999999998</v>
      </c>
      <c r="F12" s="3">
        <v>434.31</v>
      </c>
      <c r="G12" s="3">
        <v>36.4</v>
      </c>
      <c r="H12" s="3">
        <v>41.05</v>
      </c>
      <c r="I12" s="3">
        <v>31.969000000000001</v>
      </c>
      <c r="J12" s="3">
        <v>17.425000000000001</v>
      </c>
      <c r="K12" s="3">
        <v>31.969000000000001</v>
      </c>
      <c r="L12" s="3">
        <v>752.81600000000003</v>
      </c>
      <c r="M12" s="3">
        <v>48.900001525878899</v>
      </c>
      <c r="N12" s="47">
        <v>100</v>
      </c>
      <c r="O12" s="48">
        <v>13.296832</v>
      </c>
      <c r="P12" s="48">
        <v>0</v>
      </c>
      <c r="Q12" s="48"/>
    </row>
    <row r="13" spans="1:17" x14ac:dyDescent="0.35">
      <c r="A13" s="6" t="s">
        <v>18</v>
      </c>
      <c r="B13" s="3">
        <v>6.4169999999999998</v>
      </c>
      <c r="C13" s="3">
        <v>8.4039999999999999</v>
      </c>
      <c r="D13" s="3">
        <v>22.539000000000001</v>
      </c>
      <c r="E13" s="3">
        <v>25.943999999999999</v>
      </c>
      <c r="F13" s="3">
        <v>29.83</v>
      </c>
      <c r="G13" s="3">
        <v>3.5070000000000001</v>
      </c>
      <c r="H13" s="3">
        <v>3.5070000000000001</v>
      </c>
      <c r="I13" s="3">
        <v>3.5750000000000002</v>
      </c>
      <c r="J13" s="3">
        <v>0.13300000000000001</v>
      </c>
      <c r="K13" s="3">
        <v>3.5750000000000002</v>
      </c>
      <c r="L13" s="3">
        <v>7.1970000000000001</v>
      </c>
      <c r="M13" s="3">
        <v>3.7000000476837154</v>
      </c>
      <c r="N13" s="47">
        <v>90</v>
      </c>
      <c r="O13" s="48">
        <v>3.2150660000000002</v>
      </c>
      <c r="P13" s="48">
        <v>0</v>
      </c>
      <c r="Q13" s="48"/>
    </row>
    <row r="14" spans="1:17" x14ac:dyDescent="0.35">
      <c r="A14" s="6" t="s">
        <v>19</v>
      </c>
      <c r="B14" s="3">
        <v>5.03</v>
      </c>
      <c r="C14" s="3">
        <v>7.5220000000000002</v>
      </c>
      <c r="D14" s="3">
        <v>22.3</v>
      </c>
      <c r="E14" s="3">
        <v>6.5739999999999998</v>
      </c>
      <c r="F14" s="3">
        <v>28.935099999999998</v>
      </c>
      <c r="G14" s="3">
        <v>3.5070000000000001</v>
      </c>
      <c r="H14" s="3">
        <v>3.5070000000000001</v>
      </c>
      <c r="I14" s="3">
        <v>3.5750000000000002</v>
      </c>
      <c r="J14" s="3">
        <v>0.13300000000000001</v>
      </c>
      <c r="K14" s="3">
        <v>3.5750000000000002</v>
      </c>
      <c r="L14" s="3">
        <v>7.1970000000000001</v>
      </c>
      <c r="M14" s="3">
        <v>3.7000000476837154</v>
      </c>
      <c r="N14" s="47">
        <v>90</v>
      </c>
      <c r="O14" s="48">
        <v>3.2150660000000002</v>
      </c>
      <c r="P14" s="48">
        <v>0</v>
      </c>
      <c r="Q14" s="48"/>
    </row>
    <row r="15" spans="1:17" x14ac:dyDescent="0.35">
      <c r="A15" s="6" t="s">
        <v>20</v>
      </c>
      <c r="B15" s="3">
        <v>0.54242117555469049</v>
      </c>
      <c r="C15" s="3">
        <v>0.54242117555469049</v>
      </c>
      <c r="D15" s="3">
        <v>0.54242117555469049</v>
      </c>
      <c r="E15" s="3">
        <v>0.54242117555469049</v>
      </c>
      <c r="F15" s="3">
        <v>0.54242117555469049</v>
      </c>
      <c r="G15" s="3">
        <v>0.26856561546286878</v>
      </c>
      <c r="H15" s="3">
        <v>0.26856561546286878</v>
      </c>
      <c r="I15" s="3">
        <v>0.26856561546286878</v>
      </c>
      <c r="J15" s="3">
        <v>0.26856561546286878</v>
      </c>
      <c r="K15" s="3">
        <v>0.26856561546286878</v>
      </c>
      <c r="L15" s="3">
        <v>0.26856561546286878</v>
      </c>
      <c r="M15" s="3">
        <v>0.26856561546286878</v>
      </c>
      <c r="N15" s="47">
        <v>30</v>
      </c>
      <c r="O15" s="48">
        <v>0.32149299999999997</v>
      </c>
      <c r="P15" s="48">
        <v>0</v>
      </c>
      <c r="Q15" s="48"/>
    </row>
    <row r="16" spans="1:17" x14ac:dyDescent="0.35">
      <c r="A16" s="7" t="s">
        <v>21</v>
      </c>
      <c r="B16" s="3">
        <v>0.503</v>
      </c>
      <c r="C16" s="3">
        <v>0.75219999999999998</v>
      </c>
      <c r="D16" s="3">
        <v>18.129899999999999</v>
      </c>
      <c r="E16" s="3">
        <v>0.65739999999999998</v>
      </c>
      <c r="F16" s="3">
        <v>16.290461299999997</v>
      </c>
      <c r="G16" s="3">
        <v>0.57865500000000003</v>
      </c>
      <c r="H16" s="3">
        <v>0.57865500000000003</v>
      </c>
      <c r="I16" s="3">
        <v>0.103675</v>
      </c>
      <c r="J16" s="3">
        <v>3.8569999999999998E-3</v>
      </c>
      <c r="K16" s="3">
        <v>0.103675</v>
      </c>
      <c r="L16" s="3">
        <v>1.4394</v>
      </c>
      <c r="M16" s="3">
        <v>3.5150000452995296</v>
      </c>
      <c r="N16" s="3">
        <v>14.85</v>
      </c>
      <c r="O16" s="48">
        <v>0.53048589000000002</v>
      </c>
      <c r="P16" s="48">
        <v>0</v>
      </c>
      <c r="Q16" s="48"/>
    </row>
    <row r="17" spans="1:17" x14ac:dyDescent="0.35">
      <c r="A17" s="7" t="s">
        <v>22</v>
      </c>
      <c r="B17" s="3">
        <v>1.2575000000000001</v>
      </c>
      <c r="C17" s="3">
        <v>1.8805000000000001</v>
      </c>
      <c r="D17" s="3">
        <v>4.0363000000000007</v>
      </c>
      <c r="E17" s="3">
        <v>1.6435</v>
      </c>
      <c r="F17" s="3">
        <v>10.098349899999999</v>
      </c>
      <c r="G17" s="3">
        <v>1.5009959999999998</v>
      </c>
      <c r="H17" s="3">
        <v>1.5009959999999998</v>
      </c>
      <c r="I17" s="3">
        <v>2.431</v>
      </c>
      <c r="J17" s="3">
        <v>9.0440000000000006E-2</v>
      </c>
      <c r="K17" s="3">
        <v>2.431</v>
      </c>
      <c r="L17" s="3">
        <v>3.0803159999999998</v>
      </c>
      <c r="M17" s="3">
        <v>0.18500000238418576</v>
      </c>
      <c r="N17" s="3">
        <v>38.519999999999996</v>
      </c>
      <c r="O17" s="48">
        <v>1.3760482479999998</v>
      </c>
      <c r="P17" s="48">
        <v>0</v>
      </c>
      <c r="Q17" s="48"/>
    </row>
    <row r="18" spans="1:17" x14ac:dyDescent="0.35">
      <c r="A18" s="6" t="s">
        <v>23</v>
      </c>
      <c r="B18" s="3">
        <v>0.18000000715255737</v>
      </c>
      <c r="C18" s="3">
        <v>0.76300000000000001</v>
      </c>
      <c r="D18" s="3">
        <v>4.2210000000000001</v>
      </c>
      <c r="E18" s="3">
        <v>3.024</v>
      </c>
      <c r="F18" s="3">
        <v>0.62999999523162842</v>
      </c>
      <c r="G18" s="3">
        <v>1.06</v>
      </c>
      <c r="H18" s="3">
        <v>1.06</v>
      </c>
      <c r="I18" s="3">
        <v>1.056</v>
      </c>
      <c r="J18" s="3">
        <v>1.1419999999999999</v>
      </c>
      <c r="K18" s="3">
        <v>1.056</v>
      </c>
      <c r="L18" s="3">
        <v>392.35399999999998</v>
      </c>
      <c r="M18" s="3">
        <v>49</v>
      </c>
      <c r="N18" s="47">
        <v>2.85</v>
      </c>
      <c r="O18" s="48">
        <v>1.06</v>
      </c>
      <c r="P18" s="48">
        <v>0</v>
      </c>
      <c r="Q18" s="48"/>
    </row>
    <row r="19" spans="1:17" x14ac:dyDescent="0.35">
      <c r="A19" s="6" t="s">
        <v>24</v>
      </c>
      <c r="B19" s="3">
        <v>0.38999998569488525</v>
      </c>
      <c r="C19" s="3">
        <v>0.91800000000000004</v>
      </c>
      <c r="D19" s="3">
        <v>0.6</v>
      </c>
      <c r="E19" s="3">
        <v>0.60299999999999998</v>
      </c>
      <c r="F19" s="3">
        <v>0.92000001668930043</v>
      </c>
      <c r="G19" s="3">
        <v>0.75</v>
      </c>
      <c r="H19" s="3">
        <v>0.35</v>
      </c>
      <c r="I19" s="3">
        <v>0.10199999999999999</v>
      </c>
      <c r="J19" s="3">
        <v>0.11899999999999999</v>
      </c>
      <c r="K19" s="3">
        <v>0.10199999999999999</v>
      </c>
      <c r="L19" s="3">
        <v>0.111</v>
      </c>
      <c r="M19" s="3">
        <v>1.1000000238418579</v>
      </c>
      <c r="N19" s="47">
        <v>0</v>
      </c>
      <c r="O19" s="48">
        <v>0.40123199999999998</v>
      </c>
      <c r="P19" s="48">
        <v>0</v>
      </c>
      <c r="Q19" s="48"/>
    </row>
    <row r="20" spans="1:17" x14ac:dyDescent="0.35">
      <c r="A20" s="6" t="s">
        <v>25</v>
      </c>
      <c r="B20" s="1">
        <v>78168.681100745569</v>
      </c>
      <c r="C20" s="1">
        <v>78153.745013896463</v>
      </c>
      <c r="D20" s="1">
        <v>77354.254432944086</v>
      </c>
      <c r="E20" s="1">
        <v>78187.481280563123</v>
      </c>
      <c r="F20" s="4">
        <v>77753.520071052437</v>
      </c>
      <c r="G20" s="4">
        <v>59366.949503269869</v>
      </c>
      <c r="H20" s="4">
        <v>59362.612360412735</v>
      </c>
      <c r="I20" s="4">
        <v>59341.609065174642</v>
      </c>
      <c r="J20" s="4">
        <v>59385.872043746065</v>
      </c>
      <c r="K20" s="1">
        <v>59341.609065174642</v>
      </c>
      <c r="L20" s="4">
        <v>56889.786903269873</v>
      </c>
      <c r="M20" s="4">
        <v>59229.283455650831</v>
      </c>
      <c r="N20" s="4">
        <v>59014.60666993654</v>
      </c>
      <c r="O20" s="1">
        <v>59366.949503269869</v>
      </c>
      <c r="P20" s="77">
        <f>12/106*44/12</f>
        <v>0.41509433962264147</v>
      </c>
      <c r="Q20" s="1">
        <f>12*7/(12*7+8*1)*44/12</f>
        <v>3.3478260869565215</v>
      </c>
    </row>
    <row r="21" spans="1:17" x14ac:dyDescent="0.35">
      <c r="A21" s="8" t="s">
        <v>26</v>
      </c>
      <c r="G21" s="45"/>
      <c r="H21" s="45"/>
      <c r="I21" s="45"/>
      <c r="J21" s="45"/>
      <c r="K21" s="45"/>
      <c r="L21" s="45"/>
      <c r="M21" s="45"/>
      <c r="N21" s="45"/>
      <c r="O21" s="45"/>
    </row>
    <row r="22" spans="1:17" x14ac:dyDescent="0.35">
      <c r="A22" s="8"/>
      <c r="M22" s="45"/>
    </row>
    <row r="23" spans="1:17" x14ac:dyDescent="0.35">
      <c r="A23" t="s">
        <v>9</v>
      </c>
      <c r="B23" s="127" t="s">
        <v>15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t="s">
        <v>77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sheetPr>
    <tabColor theme="5"/>
  </sheetPr>
  <dimension ref="A1:E30"/>
  <sheetViews>
    <sheetView workbookViewId="0">
      <selection activeCell="B9" sqref="B9"/>
    </sheetView>
  </sheetViews>
  <sheetFormatPr defaultRowHeight="14.5" x14ac:dyDescent="0.35"/>
  <cols>
    <col min="1" max="1" width="25.1796875" bestFit="1" customWidth="1"/>
    <col min="2" max="3" width="16.54296875" bestFit="1" customWidth="1"/>
    <col min="4" max="4" width="12.7265625" bestFit="1" customWidth="1"/>
  </cols>
  <sheetData>
    <row r="1" spans="1:5" x14ac:dyDescent="0.35">
      <c r="B1" t="s">
        <v>259</v>
      </c>
      <c r="C1" t="s">
        <v>260</v>
      </c>
      <c r="D1" t="s">
        <v>267</v>
      </c>
      <c r="E1" t="s">
        <v>211</v>
      </c>
    </row>
    <row r="2" spans="1:5" x14ac:dyDescent="0.35">
      <c r="A2" s="12" t="s">
        <v>340</v>
      </c>
      <c r="B2" t="s">
        <v>255</v>
      </c>
      <c r="C2" t="s">
        <v>255</v>
      </c>
      <c r="D2" t="s">
        <v>255</v>
      </c>
      <c r="E2" t="s">
        <v>255</v>
      </c>
    </row>
    <row r="3" spans="1:5" x14ac:dyDescent="0.35">
      <c r="A3" t="s">
        <v>2</v>
      </c>
      <c r="B3" s="110">
        <v>346416.96975010383</v>
      </c>
      <c r="C3" s="110">
        <v>346416.96975010383</v>
      </c>
      <c r="D3" s="110">
        <v>346416.96975010383</v>
      </c>
      <c r="E3">
        <v>156777.37731147098</v>
      </c>
    </row>
    <row r="4" spans="1:5" x14ac:dyDescent="0.35">
      <c r="A4" t="s">
        <v>3</v>
      </c>
      <c r="B4" s="110">
        <v>329736.7649009045</v>
      </c>
      <c r="C4" s="110">
        <v>329736.7649009045</v>
      </c>
      <c r="D4" s="110">
        <v>329736.7649009045</v>
      </c>
      <c r="E4">
        <v>155992.47245837809</v>
      </c>
    </row>
    <row r="5" spans="1:5" x14ac:dyDescent="0.35">
      <c r="A5" t="s">
        <v>4</v>
      </c>
      <c r="B5" s="110">
        <v>28361.10541275546</v>
      </c>
      <c r="C5" s="110">
        <v>28361.10541275546</v>
      </c>
      <c r="D5" s="110">
        <v>28361.10541275546</v>
      </c>
      <c r="E5">
        <v>1293.6396947372198</v>
      </c>
    </row>
    <row r="6" spans="1:5" x14ac:dyDescent="0.35">
      <c r="A6" t="s">
        <v>5</v>
      </c>
      <c r="B6" s="110">
        <v>236155.76363199088</v>
      </c>
      <c r="C6" s="110">
        <v>236155.76363199088</v>
      </c>
      <c r="D6" s="110">
        <v>236155.76363199088</v>
      </c>
      <c r="E6">
        <v>16390.084018002672</v>
      </c>
    </row>
    <row r="7" spans="1:5" x14ac:dyDescent="0.35">
      <c r="A7" t="s">
        <v>6</v>
      </c>
      <c r="B7" s="110">
        <v>65219.895856158219</v>
      </c>
      <c r="C7" s="110">
        <v>65219.895856158219</v>
      </c>
      <c r="D7" s="110">
        <v>65219.895856158219</v>
      </c>
      <c r="E7">
        <v>138308.74874563821</v>
      </c>
    </row>
    <row r="8" spans="1:5" x14ac:dyDescent="0.35">
      <c r="A8" t="s">
        <v>7</v>
      </c>
      <c r="B8" s="110">
        <v>59.39027990196869</v>
      </c>
      <c r="C8" s="110">
        <v>59.39027990196869</v>
      </c>
      <c r="D8" s="110">
        <v>59.39027990196869</v>
      </c>
      <c r="E8">
        <v>3.064928324621162</v>
      </c>
    </row>
    <row r="9" spans="1:5" x14ac:dyDescent="0.35">
      <c r="A9" t="s">
        <v>16</v>
      </c>
      <c r="B9" s="110">
        <v>24.471491504110961</v>
      </c>
      <c r="C9" s="110">
        <v>24.471491504110961</v>
      </c>
      <c r="D9" s="110">
        <v>24.471491504110961</v>
      </c>
      <c r="E9">
        <v>6.1513986172893445</v>
      </c>
    </row>
    <row r="10" spans="1:5" x14ac:dyDescent="0.35">
      <c r="A10" t="s">
        <v>17</v>
      </c>
      <c r="B10" s="110">
        <v>34.30485430565173</v>
      </c>
      <c r="C10" s="110">
        <v>34.30485430565173</v>
      </c>
      <c r="D10" s="110">
        <v>34.30485430565173</v>
      </c>
      <c r="E10">
        <v>27.85987589661509</v>
      </c>
    </row>
    <row r="11" spans="1:5" x14ac:dyDescent="0.35">
      <c r="A11" t="s">
        <v>1</v>
      </c>
      <c r="B11" s="110">
        <v>-15.413954532837714</v>
      </c>
      <c r="C11" s="110">
        <v>-15.413954532837714</v>
      </c>
      <c r="D11" s="110">
        <v>-15.413954532837714</v>
      </c>
      <c r="E11">
        <v>59.640913410346577</v>
      </c>
    </row>
    <row r="12" spans="1:5" x14ac:dyDescent="0.35">
      <c r="A12" t="s">
        <v>18</v>
      </c>
      <c r="B12" s="110">
        <v>8.6989338070271813</v>
      </c>
      <c r="C12" s="110">
        <v>8.6989338070271813</v>
      </c>
      <c r="D12" s="110">
        <v>8.6989338070271813</v>
      </c>
      <c r="E12">
        <v>4.2227219539850429</v>
      </c>
    </row>
    <row r="13" spans="1:5" x14ac:dyDescent="0.35">
      <c r="A13" t="s">
        <v>19</v>
      </c>
      <c r="B13" s="110">
        <v>6.9705649185052598</v>
      </c>
      <c r="C13" s="110">
        <v>6.9705649185052598</v>
      </c>
      <c r="D13" s="110">
        <v>6.9705649185052598</v>
      </c>
      <c r="E13">
        <v>4.0727202377473111</v>
      </c>
    </row>
    <row r="14" spans="1:5" x14ac:dyDescent="0.35">
      <c r="A14" t="s">
        <v>20</v>
      </c>
      <c r="B14" s="110">
        <v>58.524093201762817</v>
      </c>
      <c r="C14" s="110">
        <v>58.524093201762817</v>
      </c>
      <c r="D14" s="110">
        <v>58.524093201762817</v>
      </c>
      <c r="E14">
        <v>0.74926624836150424</v>
      </c>
    </row>
    <row r="15" spans="1:5" x14ac:dyDescent="0.35">
      <c r="A15" t="s">
        <v>21</v>
      </c>
      <c r="B15" s="110">
        <v>0.48620957008225535</v>
      </c>
      <c r="C15" s="110">
        <v>0.48620957008225535</v>
      </c>
      <c r="D15" s="110">
        <v>0.48620957008225535</v>
      </c>
      <c r="E15">
        <v>3.0474488838881078</v>
      </c>
    </row>
    <row r="16" spans="1:5" x14ac:dyDescent="0.35">
      <c r="A16" t="s">
        <v>22</v>
      </c>
      <c r="B16" s="110">
        <v>1.1128626859455788</v>
      </c>
      <c r="C16" s="110">
        <v>1.1128626859455788</v>
      </c>
      <c r="D16" s="110">
        <v>1.1128626859455788</v>
      </c>
      <c r="E16">
        <v>0.86753350394909656</v>
      </c>
    </row>
    <row r="17" spans="1:5" x14ac:dyDescent="0.35">
      <c r="A17" t="s">
        <v>23</v>
      </c>
      <c r="B17" s="110">
        <v>114.4289602426916</v>
      </c>
      <c r="C17" s="110">
        <v>114.4289602426916</v>
      </c>
      <c r="D17" s="110">
        <v>114.4289602426916</v>
      </c>
      <c r="E17">
        <v>15.008286759552702</v>
      </c>
    </row>
    <row r="18" spans="1:5" x14ac:dyDescent="0.35">
      <c r="A18" t="s">
        <v>24</v>
      </c>
      <c r="B18" s="110">
        <v>-82.733274738792787</v>
      </c>
      <c r="C18" s="110">
        <v>-82.733274738792787</v>
      </c>
      <c r="D18" s="110">
        <v>-82.733274738792787</v>
      </c>
      <c r="E18">
        <v>0.29925647931780541</v>
      </c>
    </row>
    <row r="19" spans="1:5" x14ac:dyDescent="0.35">
      <c r="A19" t="s">
        <v>25</v>
      </c>
      <c r="B19" s="110">
        <v>22272.552134114398</v>
      </c>
      <c r="C19" s="110">
        <v>22272.552134114398</v>
      </c>
      <c r="D19" s="110">
        <v>22272.552134114398</v>
      </c>
      <c r="E19">
        <v>12021.400621497063</v>
      </c>
    </row>
    <row r="20" spans="1:5" x14ac:dyDescent="0.35">
      <c r="A20" s="57" t="s">
        <v>327</v>
      </c>
      <c r="B20" s="110"/>
      <c r="C20" s="110"/>
      <c r="D20" s="110"/>
    </row>
    <row r="21" spans="1:5" x14ac:dyDescent="0.35">
      <c r="A21" s="94" t="s">
        <v>328</v>
      </c>
      <c r="B21" s="110">
        <v>0.36102821552933029</v>
      </c>
      <c r="C21" s="110">
        <v>0.36102821552933029</v>
      </c>
      <c r="D21" s="110">
        <v>0.36102821552933029</v>
      </c>
      <c r="E21">
        <v>0.36626302561840862</v>
      </c>
    </row>
    <row r="22" spans="1:5" x14ac:dyDescent="0.35">
      <c r="A22" s="94" t="s">
        <v>329</v>
      </c>
      <c r="B22" s="110">
        <v>1.2730585796444354</v>
      </c>
      <c r="C22" s="110">
        <v>1.2730585796444354</v>
      </c>
      <c r="D22" s="110">
        <v>1.2730585796444354</v>
      </c>
      <c r="E22">
        <v>0.25247215975358595</v>
      </c>
    </row>
    <row r="23" spans="1:5" x14ac:dyDescent="0.35">
      <c r="A23" s="94" t="s">
        <v>330</v>
      </c>
      <c r="B23" s="110">
        <v>3.1801703798050256</v>
      </c>
      <c r="C23" s="110">
        <v>3.1801703798050256</v>
      </c>
      <c r="D23" s="110">
        <v>3.1801703798050256</v>
      </c>
      <c r="E23">
        <v>0.38859118587064395</v>
      </c>
    </row>
    <row r="24" spans="1:5" x14ac:dyDescent="0.35">
      <c r="A24" s="94" t="s">
        <v>331</v>
      </c>
      <c r="B24" s="110">
        <v>0.2546436523619342</v>
      </c>
      <c r="C24" s="110">
        <v>0.2546436523619342</v>
      </c>
      <c r="D24" s="110">
        <v>0.2546436523619342</v>
      </c>
      <c r="E24">
        <v>6.6450418311084419E-2</v>
      </c>
    </row>
    <row r="25" spans="1:5" x14ac:dyDescent="0.35">
      <c r="A25" s="94" t="s">
        <v>332</v>
      </c>
      <c r="B25" s="110">
        <v>0.21956005183514132</v>
      </c>
      <c r="C25" s="110">
        <v>0.21956005183514132</v>
      </c>
      <c r="D25" s="110">
        <v>0.21956005183514132</v>
      </c>
      <c r="E25">
        <v>5.7077355423874182E-2</v>
      </c>
    </row>
    <row r="26" spans="1:5" x14ac:dyDescent="0.35">
      <c r="A26" s="94" t="s">
        <v>333</v>
      </c>
      <c r="B26" s="110">
        <v>1.9371559109837693</v>
      </c>
      <c r="C26" s="110">
        <v>1.9371559109837693</v>
      </c>
      <c r="D26" s="110">
        <v>1.9371559109837693</v>
      </c>
      <c r="E26">
        <v>0.14535481473630169</v>
      </c>
    </row>
    <row r="27" spans="1:5" x14ac:dyDescent="0.35">
      <c r="A27" s="94" t="s">
        <v>334</v>
      </c>
      <c r="B27" s="110">
        <v>2.2457086013937734E-2</v>
      </c>
      <c r="C27" s="110">
        <v>2.2457086013937734E-2</v>
      </c>
      <c r="D27" s="110">
        <v>2.2457086013937734E-2</v>
      </c>
      <c r="E27">
        <v>7.1940979426268134E-3</v>
      </c>
    </row>
    <row r="28" spans="1:5" x14ac:dyDescent="0.35">
      <c r="A28" s="95" t="s">
        <v>335</v>
      </c>
      <c r="B28" s="110">
        <v>6.8827748521268606E-2</v>
      </c>
      <c r="C28" s="110">
        <v>6.8827748521268606E-2</v>
      </c>
      <c r="D28" s="110">
        <v>6.8827748521268606E-2</v>
      </c>
      <c r="E28">
        <v>1.0129095774739375E-2</v>
      </c>
    </row>
    <row r="30" spans="1:5" x14ac:dyDescent="0.35">
      <c r="A30" t="s">
        <v>9</v>
      </c>
      <c r="B30" t="s">
        <v>66</v>
      </c>
      <c r="C30" t="s">
        <v>66</v>
      </c>
      <c r="E30" t="s">
        <v>345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5"/>
  <sheetViews>
    <sheetView workbookViewId="0">
      <selection activeCell="B20" sqref="B20"/>
    </sheetView>
  </sheetViews>
  <sheetFormatPr defaultRowHeight="14.5" x14ac:dyDescent="0.35"/>
  <sheetData>
    <row r="1" spans="1:2" x14ac:dyDescent="0.35">
      <c r="A1" t="s">
        <v>108</v>
      </c>
      <c r="B1" t="s">
        <v>109</v>
      </c>
    </row>
    <row r="2" spans="1:2" x14ac:dyDescent="0.35">
      <c r="A2" s="44" t="s">
        <v>80</v>
      </c>
      <c r="B2" t="s">
        <v>104</v>
      </c>
    </row>
    <row r="3" spans="1:2" x14ac:dyDescent="0.35">
      <c r="A3" s="44" t="s">
        <v>81</v>
      </c>
      <c r="B3" t="s">
        <v>104</v>
      </c>
    </row>
    <row r="4" spans="1:2" x14ac:dyDescent="0.35">
      <c r="A4" s="44" t="s">
        <v>290</v>
      </c>
      <c r="B4" t="s">
        <v>104</v>
      </c>
    </row>
    <row r="5" spans="1:2" x14ac:dyDescent="0.35">
      <c r="A5" s="44" t="s">
        <v>82</v>
      </c>
      <c r="B5" t="s">
        <v>104</v>
      </c>
    </row>
    <row r="6" spans="1:2" x14ac:dyDescent="0.35">
      <c r="A6" s="44" t="s">
        <v>255</v>
      </c>
      <c r="B6" t="s">
        <v>104</v>
      </c>
    </row>
    <row r="7" spans="1:2" x14ac:dyDescent="0.35">
      <c r="A7" s="44" t="s">
        <v>84</v>
      </c>
      <c r="B7" t="s">
        <v>105</v>
      </c>
    </row>
    <row r="8" spans="1:2" x14ac:dyDescent="0.35">
      <c r="A8" s="44" t="s">
        <v>85</v>
      </c>
      <c r="B8" t="s">
        <v>105</v>
      </c>
    </row>
    <row r="9" spans="1:2" x14ac:dyDescent="0.35">
      <c r="A9" s="44" t="s">
        <v>86</v>
      </c>
      <c r="B9" t="s">
        <v>105</v>
      </c>
    </row>
    <row r="10" spans="1:2" x14ac:dyDescent="0.35">
      <c r="A10" s="44" t="s">
        <v>87</v>
      </c>
      <c r="B10" t="s">
        <v>105</v>
      </c>
    </row>
    <row r="11" spans="1:2" x14ac:dyDescent="0.35">
      <c r="A11" s="44" t="s">
        <v>88</v>
      </c>
      <c r="B11" t="s">
        <v>105</v>
      </c>
    </row>
    <row r="12" spans="1:2" x14ac:dyDescent="0.35">
      <c r="A12" s="44" t="s">
        <v>90</v>
      </c>
      <c r="B12" t="s">
        <v>106</v>
      </c>
    </row>
    <row r="13" spans="1:2" x14ac:dyDescent="0.35">
      <c r="A13" s="44" t="s">
        <v>91</v>
      </c>
      <c r="B13" t="s">
        <v>106</v>
      </c>
    </row>
    <row r="14" spans="1:2" x14ac:dyDescent="0.35">
      <c r="A14" s="44" t="s">
        <v>92</v>
      </c>
      <c r="B14" t="s">
        <v>106</v>
      </c>
    </row>
    <row r="15" spans="1:2" x14ac:dyDescent="0.35">
      <c r="A15" s="44" t="s">
        <v>93</v>
      </c>
      <c r="B15" t="s">
        <v>106</v>
      </c>
    </row>
    <row r="16" spans="1:2" x14ac:dyDescent="0.35">
      <c r="A16" s="44" t="s">
        <v>94</v>
      </c>
      <c r="B16" t="s">
        <v>106</v>
      </c>
    </row>
    <row r="17" spans="1:2" x14ac:dyDescent="0.35">
      <c r="A17" s="44" t="s">
        <v>95</v>
      </c>
      <c r="B17" t="s">
        <v>106</v>
      </c>
    </row>
    <row r="18" spans="1:2" x14ac:dyDescent="0.35">
      <c r="A18" s="44" t="s">
        <v>96</v>
      </c>
      <c r="B18" t="s">
        <v>106</v>
      </c>
    </row>
    <row r="19" spans="1:2" x14ac:dyDescent="0.35">
      <c r="A19" s="44" t="s">
        <v>97</v>
      </c>
      <c r="B19" t="s">
        <v>106</v>
      </c>
    </row>
    <row r="20" spans="1:2" x14ac:dyDescent="0.35">
      <c r="A20" s="87" t="s">
        <v>291</v>
      </c>
      <c r="B20" s="50" t="s">
        <v>106</v>
      </c>
    </row>
    <row r="21" spans="1:2" x14ac:dyDescent="0.35">
      <c r="A21" s="44" t="s">
        <v>99</v>
      </c>
      <c r="B21" t="s">
        <v>107</v>
      </c>
    </row>
    <row r="22" spans="1:2" x14ac:dyDescent="0.35">
      <c r="A22" s="44" t="s">
        <v>100</v>
      </c>
      <c r="B22" t="s">
        <v>107</v>
      </c>
    </row>
    <row r="23" spans="1:2" x14ac:dyDescent="0.35">
      <c r="A23" s="44" t="s">
        <v>101</v>
      </c>
      <c r="B23" t="s">
        <v>107</v>
      </c>
    </row>
    <row r="24" spans="1:2" x14ac:dyDescent="0.35">
      <c r="A24" s="44" t="s">
        <v>102</v>
      </c>
      <c r="B24" t="s">
        <v>107</v>
      </c>
    </row>
    <row r="25" spans="1:2" x14ac:dyDescent="0.35">
      <c r="A25" s="44" t="s">
        <v>103</v>
      </c>
      <c r="B25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sheetPr>
    <tabColor theme="5"/>
  </sheetPr>
  <dimension ref="A1:C74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49" t="s">
        <v>173</v>
      </c>
      <c r="C1" t="s">
        <v>184</v>
      </c>
    </row>
    <row r="2" spans="1:3" x14ac:dyDescent="0.35">
      <c r="A2" t="s">
        <v>171</v>
      </c>
      <c r="B2" t="s">
        <v>172</v>
      </c>
      <c r="C2" t="s">
        <v>183</v>
      </c>
    </row>
    <row r="3" spans="1:3" x14ac:dyDescent="0.35">
      <c r="A3" s="110" t="s">
        <v>113</v>
      </c>
      <c r="B3" s="110">
        <v>42.686144171450856</v>
      </c>
      <c r="C3" s="110">
        <v>846.6716031627742</v>
      </c>
    </row>
    <row r="4" spans="1:3" s="50" customFormat="1" x14ac:dyDescent="0.35">
      <c r="A4" s="110" t="s">
        <v>114</v>
      </c>
      <c r="B4" s="110">
        <v>43.638128483226296</v>
      </c>
      <c r="C4" s="110">
        <v>862.78610169410933</v>
      </c>
    </row>
    <row r="5" spans="1:3" s="50" customFormat="1" x14ac:dyDescent="0.35">
      <c r="A5" s="110" t="s">
        <v>115</v>
      </c>
      <c r="B5" s="110">
        <v>41.867999896029993</v>
      </c>
      <c r="C5" s="110">
        <v>1014.3369175627239</v>
      </c>
    </row>
    <row r="6" spans="1:3" s="50" customFormat="1" x14ac:dyDescent="0.35">
      <c r="A6" s="110" t="s">
        <v>116</v>
      </c>
      <c r="B6" s="110">
        <v>41.867999896029993</v>
      </c>
      <c r="C6" s="110">
        <v>1014.3369175627239</v>
      </c>
    </row>
    <row r="7" spans="1:3" s="50" customFormat="1" x14ac:dyDescent="0.35">
      <c r="A7" s="110" t="s">
        <v>117</v>
      </c>
      <c r="B7" s="110">
        <v>43.762023620933512</v>
      </c>
      <c r="C7" s="110">
        <v>924.72851371056413</v>
      </c>
    </row>
    <row r="8" spans="1:3" s="50" customFormat="1" x14ac:dyDescent="0.35">
      <c r="A8" s="110" t="s">
        <v>118</v>
      </c>
      <c r="B8" s="110">
        <v>50.025976283884859</v>
      </c>
      <c r="C8" s="110">
        <v>715.64223805552433</v>
      </c>
    </row>
    <row r="9" spans="1:3" s="50" customFormat="1" x14ac:dyDescent="0.35">
      <c r="A9" s="110" t="s">
        <v>119</v>
      </c>
      <c r="B9" s="110">
        <v>42.923806268925297</v>
      </c>
      <c r="C9" s="110">
        <v>815.56195965417839</v>
      </c>
    </row>
    <row r="10" spans="1:3" s="50" customFormat="1" x14ac:dyDescent="0.35">
      <c r="A10" s="110" t="s">
        <v>120</v>
      </c>
      <c r="B10" s="110">
        <v>43.309214561540323</v>
      </c>
      <c r="C10" s="110">
        <v>788.30083565459597</v>
      </c>
    </row>
    <row r="11" spans="1:3" s="50" customFormat="1" x14ac:dyDescent="0.35">
      <c r="A11" s="110" t="s">
        <v>121</v>
      </c>
      <c r="B11" s="110">
        <v>43.448539775274917</v>
      </c>
      <c r="C11" s="110">
        <v>744.70116983334174</v>
      </c>
    </row>
    <row r="12" spans="1:3" x14ac:dyDescent="0.35">
      <c r="A12" s="110" t="s">
        <v>122</v>
      </c>
      <c r="B12" s="110">
        <v>41.744962588753829</v>
      </c>
      <c r="C12" s="110">
        <v>749.07638827065296</v>
      </c>
    </row>
    <row r="13" spans="1:3" s="50" customFormat="1" x14ac:dyDescent="0.35">
      <c r="A13" s="110" t="s">
        <v>123</v>
      </c>
      <c r="B13" s="110">
        <v>41.744962588753829</v>
      </c>
      <c r="C13" s="110">
        <v>749.07638827065296</v>
      </c>
    </row>
    <row r="14" spans="1:3" s="50" customFormat="1" x14ac:dyDescent="0.35">
      <c r="A14" s="110" t="s">
        <v>124</v>
      </c>
      <c r="B14" s="110">
        <v>39.141696278724332</v>
      </c>
      <c r="C14" s="110">
        <v>755.86244135709444</v>
      </c>
    </row>
    <row r="15" spans="1:3" s="50" customFormat="1" x14ac:dyDescent="0.35">
      <c r="A15" s="110" t="s">
        <v>125</v>
      </c>
      <c r="B15" s="110">
        <v>36.618106210801628</v>
      </c>
      <c r="C15" s="110">
        <v>762.55920427134606</v>
      </c>
    </row>
    <row r="16" spans="1:3" s="50" customFormat="1" x14ac:dyDescent="0.35">
      <c r="A16" s="110" t="s">
        <v>126</v>
      </c>
      <c r="B16" s="110">
        <v>42.791892621566141</v>
      </c>
      <c r="C16" s="110">
        <v>836.63306309407369</v>
      </c>
    </row>
    <row r="17" spans="1:3" s="50" customFormat="1" x14ac:dyDescent="0.35">
      <c r="A17" s="110" t="s">
        <v>127</v>
      </c>
      <c r="B17" s="110">
        <v>42.612885554908658</v>
      </c>
      <c r="C17" s="110">
        <v>846.93577526984518</v>
      </c>
    </row>
    <row r="18" spans="1:3" s="50" customFormat="1" x14ac:dyDescent="0.35">
      <c r="A18" s="110" t="s">
        <v>128</v>
      </c>
      <c r="B18" s="110">
        <v>42.791892621566141</v>
      </c>
      <c r="C18" s="110">
        <v>836.63306309407369</v>
      </c>
    </row>
    <row r="19" spans="1:3" x14ac:dyDescent="0.35">
      <c r="A19" s="111" t="s">
        <v>0</v>
      </c>
      <c r="B19" s="110">
        <v>42.612885554908658</v>
      </c>
      <c r="C19" s="110">
        <v>846.93577526984518</v>
      </c>
    </row>
    <row r="20" spans="1:3" x14ac:dyDescent="0.35">
      <c r="A20" s="110" t="s">
        <v>129</v>
      </c>
      <c r="B20" s="110">
        <v>44.938845166484512</v>
      </c>
      <c r="C20" s="110">
        <v>725.15243391008278</v>
      </c>
    </row>
    <row r="21" spans="1:3" x14ac:dyDescent="0.35">
      <c r="A21" s="110" t="s">
        <v>130</v>
      </c>
      <c r="B21" s="110">
        <v>44.020251676687209</v>
      </c>
      <c r="C21" s="110">
        <v>748.62596861099109</v>
      </c>
    </row>
    <row r="22" spans="1:3" x14ac:dyDescent="0.35">
      <c r="A22" s="110" t="s">
        <v>131</v>
      </c>
      <c r="B22" s="110">
        <v>43.20000000000001</v>
      </c>
      <c r="C22" s="110">
        <v>801.99999999999989</v>
      </c>
    </row>
    <row r="23" spans="1:3" x14ac:dyDescent="0.35">
      <c r="A23" s="110" t="s">
        <v>132</v>
      </c>
      <c r="B23" s="110">
        <v>43.29999999999999</v>
      </c>
      <c r="C23" s="110">
        <v>791.99999999999989</v>
      </c>
    </row>
    <row r="24" spans="1:3" x14ac:dyDescent="0.35">
      <c r="A24" s="110" t="s">
        <v>133</v>
      </c>
      <c r="B24" s="110">
        <v>44.383186869860424</v>
      </c>
      <c r="C24" s="110">
        <v>700.32025584540236</v>
      </c>
    </row>
    <row r="25" spans="1:3" x14ac:dyDescent="0.35">
      <c r="A25" s="110" t="s">
        <v>134</v>
      </c>
      <c r="B25" s="110">
        <v>39.466884224580042</v>
      </c>
      <c r="C25" s="110">
        <v>991.17374573064865</v>
      </c>
    </row>
    <row r="26" spans="1:3" x14ac:dyDescent="0.35">
      <c r="A26" s="110" t="s">
        <v>135</v>
      </c>
      <c r="B26" s="110">
        <v>39.466884224580042</v>
      </c>
      <c r="C26" s="110">
        <v>991.17374573064865</v>
      </c>
    </row>
    <row r="27" spans="1:3" x14ac:dyDescent="0.35">
      <c r="A27" s="110" t="s">
        <v>136</v>
      </c>
      <c r="B27" s="110">
        <v>20.09379488107119</v>
      </c>
      <c r="C27" s="110">
        <v>794.1013538556316</v>
      </c>
    </row>
    <row r="28" spans="1:3" x14ac:dyDescent="0.35">
      <c r="A28" s="110" t="s">
        <v>137</v>
      </c>
      <c r="B28" s="110">
        <v>26.951945458668003</v>
      </c>
      <c r="C28" s="110">
        <v>789.34625592835232</v>
      </c>
    </row>
    <row r="29" spans="1:3" x14ac:dyDescent="0.35">
      <c r="A29" s="110" t="s">
        <v>138</v>
      </c>
      <c r="B29" s="110">
        <v>34.366594093458403</v>
      </c>
      <c r="C29" s="110">
        <v>809.68750817282455</v>
      </c>
    </row>
    <row r="30" spans="1:3" x14ac:dyDescent="0.35">
      <c r="A30" s="110" t="s">
        <v>139</v>
      </c>
      <c r="B30" s="110">
        <v>29.5896179632085</v>
      </c>
      <c r="C30" s="110">
        <v>783.00612535864673</v>
      </c>
    </row>
    <row r="31" spans="1:3" x14ac:dyDescent="0.35">
      <c r="A31" s="110" t="s">
        <v>140</v>
      </c>
      <c r="B31" s="110">
        <v>43.448539775274917</v>
      </c>
      <c r="C31" s="110">
        <v>744.70116983334174</v>
      </c>
    </row>
    <row r="32" spans="1:3" x14ac:dyDescent="0.35">
      <c r="A32" s="110" t="s">
        <v>141</v>
      </c>
      <c r="B32" s="110">
        <v>46.607901433957352</v>
      </c>
      <c r="C32" s="110">
        <v>508.00296189766453</v>
      </c>
    </row>
    <row r="33" spans="1:3" x14ac:dyDescent="0.35">
      <c r="A33" s="110" t="s">
        <v>142</v>
      </c>
      <c r="B33" s="110">
        <v>48.632802660086355</v>
      </c>
      <c r="C33" s="110">
        <v>428.22298556220187</v>
      </c>
    </row>
    <row r="34" spans="1:3" x14ac:dyDescent="0.35">
      <c r="A34" s="110" t="s">
        <v>143</v>
      </c>
      <c r="B34" s="110">
        <v>28.8820491423749</v>
      </c>
      <c r="C34" s="110">
        <v>665.18536560495022</v>
      </c>
    </row>
    <row r="35" spans="1:3" x14ac:dyDescent="0.35">
      <c r="A35" s="110" t="s">
        <v>144</v>
      </c>
      <c r="B35" s="110">
        <v>23.402467701996926</v>
      </c>
      <c r="C35" s="110">
        <v>859.88020851632757</v>
      </c>
    </row>
    <row r="36" spans="1:3" x14ac:dyDescent="0.35">
      <c r="A36" s="110" t="s">
        <v>145</v>
      </c>
      <c r="B36" s="110">
        <v>37.841074841430498</v>
      </c>
      <c r="C36" s="110">
        <v>881.08390254321148</v>
      </c>
    </row>
    <row r="37" spans="1:3" x14ac:dyDescent="0.35">
      <c r="A37" s="110" t="s">
        <v>146</v>
      </c>
      <c r="B37" s="110">
        <v>43.2478478520053</v>
      </c>
      <c r="C37" s="110">
        <v>797.00724703341325</v>
      </c>
    </row>
    <row r="38" spans="1:3" x14ac:dyDescent="0.35">
      <c r="A38" s="110" t="s">
        <v>147</v>
      </c>
      <c r="B38" s="110">
        <v>43.563944530917098</v>
      </c>
      <c r="C38" s="110">
        <v>748.92792354647884</v>
      </c>
    </row>
    <row r="39" spans="1:3" x14ac:dyDescent="0.35">
      <c r="A39" s="110" t="s">
        <v>148</v>
      </c>
      <c r="B39" s="110">
        <v>43.979867109548842</v>
      </c>
      <c r="C39" s="110">
        <v>778.77937164550963</v>
      </c>
    </row>
    <row r="40" spans="1:3" x14ac:dyDescent="0.35">
      <c r="A40" s="110" t="s">
        <v>149</v>
      </c>
      <c r="B40" s="110">
        <v>43.400833892223638</v>
      </c>
      <c r="C40" s="110">
        <v>793.37856525946859</v>
      </c>
    </row>
    <row r="41" spans="1:3" x14ac:dyDescent="0.35">
      <c r="A41" s="110" t="s">
        <v>150</v>
      </c>
      <c r="B41" s="110">
        <v>43.450098991200285</v>
      </c>
      <c r="C41" s="110">
        <v>798.04417121416941</v>
      </c>
    </row>
    <row r="42" spans="1:3" x14ac:dyDescent="0.35">
      <c r="A42" t="s">
        <v>208</v>
      </c>
      <c r="B42" s="110">
        <v>43.979867109548849</v>
      </c>
      <c r="C42">
        <v>793.37856525946859</v>
      </c>
    </row>
    <row r="43" spans="1:3" x14ac:dyDescent="0.35">
      <c r="A43" t="s">
        <v>343</v>
      </c>
      <c r="B43" s="110">
        <v>44.290551348177281</v>
      </c>
      <c r="C43">
        <v>793.37856525946859</v>
      </c>
    </row>
    <row r="44" spans="1:3" x14ac:dyDescent="0.35">
      <c r="A44" t="s">
        <v>292</v>
      </c>
      <c r="B44" s="110">
        <v>43.995071666669872</v>
      </c>
      <c r="C44">
        <v>793.37856525946859</v>
      </c>
    </row>
    <row r="45" spans="1:3" x14ac:dyDescent="0.35">
      <c r="A45" t="s">
        <v>323</v>
      </c>
      <c r="B45" s="110">
        <v>43.9700528928783</v>
      </c>
      <c r="C45">
        <v>793.37856525946859</v>
      </c>
    </row>
    <row r="46" spans="1:3" x14ac:dyDescent="0.35">
      <c r="A46" t="s">
        <v>324</v>
      </c>
      <c r="B46" s="110">
        <v>43.820862210478118</v>
      </c>
      <c r="C46">
        <v>793.37856525946859</v>
      </c>
    </row>
    <row r="47" spans="1:3" x14ac:dyDescent="0.35">
      <c r="A47" s="110" t="s">
        <v>151</v>
      </c>
      <c r="B47" s="110">
        <v>43.239767721042398</v>
      </c>
      <c r="C47" s="110">
        <v>747.6070630111235</v>
      </c>
    </row>
    <row r="48" spans="1:3" x14ac:dyDescent="0.35">
      <c r="A48" s="110" t="s">
        <v>152</v>
      </c>
      <c r="B48" s="110">
        <v>44.06462340864357</v>
      </c>
      <c r="C48" s="110">
        <v>716.69892648380858</v>
      </c>
    </row>
    <row r="49" spans="1:3" x14ac:dyDescent="0.35">
      <c r="A49" s="110" t="s">
        <v>153</v>
      </c>
      <c r="B49" s="110">
        <v>41.940509787192262</v>
      </c>
      <c r="C49" s="110">
        <v>744.70116983334174</v>
      </c>
    </row>
    <row r="50" spans="1:3" x14ac:dyDescent="0.35">
      <c r="A50" s="110" t="s">
        <v>154</v>
      </c>
      <c r="B50" s="110">
        <v>44.100000000000009</v>
      </c>
      <c r="C50" s="110">
        <v>756.99999999999739</v>
      </c>
    </row>
    <row r="51" spans="1:3" x14ac:dyDescent="0.35">
      <c r="A51" s="110" t="s">
        <v>155</v>
      </c>
      <c r="B51" s="110">
        <v>120.0716545708955</v>
      </c>
      <c r="C51" s="110">
        <v>70.798124695046326</v>
      </c>
    </row>
    <row r="52" spans="1:3" x14ac:dyDescent="0.35">
      <c r="A52" s="110" t="s">
        <v>156</v>
      </c>
      <c r="B52" s="110">
        <v>35.108475350053361</v>
      </c>
      <c r="C52" s="110">
        <v>742.58779297677324</v>
      </c>
    </row>
    <row r="53" spans="1:3" x14ac:dyDescent="0.35">
      <c r="A53" s="110" t="s">
        <v>157</v>
      </c>
      <c r="B53" s="110">
        <v>36.314947264056933</v>
      </c>
      <c r="C53" s="110">
        <v>742.32362086970215</v>
      </c>
    </row>
    <row r="54" spans="1:3" x14ac:dyDescent="0.35">
      <c r="A54" s="110" t="s">
        <v>158</v>
      </c>
      <c r="B54" s="110">
        <v>36.392726332990044</v>
      </c>
      <c r="C54" s="110">
        <v>769.53334789802227</v>
      </c>
    </row>
    <row r="55" spans="1:3" x14ac:dyDescent="0.35">
      <c r="A55" s="110" t="s">
        <v>159</v>
      </c>
      <c r="B55" s="110">
        <v>45.277295108224124</v>
      </c>
      <c r="C55" s="110">
        <v>584.61287294827434</v>
      </c>
    </row>
    <row r="56" spans="1:3" x14ac:dyDescent="0.35">
      <c r="A56" s="110" t="s">
        <v>160</v>
      </c>
      <c r="B56" s="110">
        <v>44.862289825779037</v>
      </c>
      <c r="C56" s="110">
        <v>559.51652277652283</v>
      </c>
    </row>
    <row r="57" spans="1:3" x14ac:dyDescent="0.35">
      <c r="A57" s="110" t="s">
        <v>161</v>
      </c>
      <c r="B57" s="110">
        <v>44.824654221926316</v>
      </c>
      <c r="C57" s="110">
        <v>595.17975723111715</v>
      </c>
    </row>
    <row r="58" spans="1:3" x14ac:dyDescent="0.35">
      <c r="A58" s="110" t="s">
        <v>162</v>
      </c>
      <c r="B58" s="110">
        <v>46.296070501302083</v>
      </c>
      <c r="C58" s="110">
        <v>507.21044557645126</v>
      </c>
    </row>
    <row r="59" spans="1:3" x14ac:dyDescent="0.35">
      <c r="A59" s="110" t="s">
        <v>163</v>
      </c>
      <c r="B59" s="110">
        <v>34.871059262781436</v>
      </c>
      <c r="C59" s="110">
        <v>668.88377510394514</v>
      </c>
    </row>
    <row r="60" spans="1:3" x14ac:dyDescent="0.35">
      <c r="A60" s="110" t="s">
        <v>164</v>
      </c>
      <c r="B60" s="110">
        <v>44.746252156404559</v>
      </c>
      <c r="C60" s="110">
        <v>654.80340179705718</v>
      </c>
    </row>
    <row r="61" spans="1:3" x14ac:dyDescent="0.35">
      <c r="A61" s="110" t="s">
        <v>165</v>
      </c>
      <c r="B61" s="110">
        <v>44.807686766932541</v>
      </c>
      <c r="C61" s="110">
        <v>688.85095964480468</v>
      </c>
    </row>
    <row r="62" spans="1:3" x14ac:dyDescent="0.35">
      <c r="A62" s="110" t="s">
        <v>166</v>
      </c>
      <c r="B62" s="110">
        <v>44.200433259008399</v>
      </c>
      <c r="C62" s="110">
        <v>737.59071339941693</v>
      </c>
    </row>
    <row r="63" spans="1:3" x14ac:dyDescent="0.35">
      <c r="A63" s="110" t="s">
        <v>167</v>
      </c>
      <c r="B63" s="110">
        <v>43.992111747526693</v>
      </c>
      <c r="C63" s="110">
        <v>765.47381512866104</v>
      </c>
    </row>
    <row r="64" spans="1:3" x14ac:dyDescent="0.35">
      <c r="A64" s="110" t="s">
        <v>168</v>
      </c>
      <c r="B64" s="110">
        <v>44.298577840334822</v>
      </c>
      <c r="C64" s="110">
        <v>731.67589538225809</v>
      </c>
    </row>
    <row r="65" spans="1:3" x14ac:dyDescent="0.35">
      <c r="A65" s="110" t="s">
        <v>169</v>
      </c>
      <c r="B65" s="110">
        <v>33.200025671240915</v>
      </c>
      <c r="C65" s="110">
        <v>800.00032424653136</v>
      </c>
    </row>
    <row r="66" spans="1:3" x14ac:dyDescent="0.35">
      <c r="A66" s="110" t="s">
        <v>170</v>
      </c>
      <c r="B66" s="110">
        <v>43.239767721042398</v>
      </c>
      <c r="C66" s="110">
        <v>747.6070630111235</v>
      </c>
    </row>
    <row r="67" spans="1:3" x14ac:dyDescent="0.35">
      <c r="A67" s="110" t="s">
        <v>174</v>
      </c>
      <c r="B67" s="110">
        <v>47.141813661363628</v>
      </c>
      <c r="C67" s="110">
        <v>0.77692265667854898</v>
      </c>
    </row>
    <row r="68" spans="1:3" x14ac:dyDescent="0.35">
      <c r="A68" s="110" t="s">
        <v>175</v>
      </c>
      <c r="B68" s="110">
        <v>49.999999999999993</v>
      </c>
      <c r="C68" s="110">
        <v>0.71699999999999986</v>
      </c>
    </row>
    <row r="69" spans="1:3" x14ac:dyDescent="0.35">
      <c r="A69" s="111" t="s">
        <v>76</v>
      </c>
      <c r="B69" s="110">
        <v>119.98674372549019</v>
      </c>
      <c r="C69" s="110">
        <v>9.0052398842286357E-2</v>
      </c>
    </row>
    <row r="70" spans="1:3" x14ac:dyDescent="0.35">
      <c r="A70" s="111" t="s">
        <v>319</v>
      </c>
      <c r="B70" s="110">
        <v>119.98674372549019</v>
      </c>
      <c r="C70" s="110">
        <v>9.0052398842286357E-2</v>
      </c>
    </row>
    <row r="71" spans="1:3" x14ac:dyDescent="0.35">
      <c r="A71" s="110" t="s">
        <v>176</v>
      </c>
      <c r="B71" s="110">
        <v>0</v>
      </c>
      <c r="C71" s="110">
        <v>1.9768383817590991</v>
      </c>
    </row>
    <row r="72" spans="1:3" x14ac:dyDescent="0.35">
      <c r="A72" s="110" t="s">
        <v>177</v>
      </c>
      <c r="B72" s="110">
        <v>48.885121247479262</v>
      </c>
      <c r="C72" s="110">
        <v>0.88356773166440861</v>
      </c>
    </row>
    <row r="73" spans="1:3" x14ac:dyDescent="0.35">
      <c r="A73" s="49" t="s">
        <v>185</v>
      </c>
      <c r="C73">
        <v>1000</v>
      </c>
    </row>
    <row r="74" spans="1:3" x14ac:dyDescent="0.35">
      <c r="A74" t="s">
        <v>63</v>
      </c>
      <c r="C74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81"/>
      <c r="B1" s="44" t="s">
        <v>80</v>
      </c>
      <c r="C1" s="44" t="s">
        <v>81</v>
      </c>
      <c r="D1" s="44" t="s">
        <v>290</v>
      </c>
      <c r="E1" s="44" t="s">
        <v>82</v>
      </c>
      <c r="F1" s="44" t="s">
        <v>255</v>
      </c>
      <c r="G1" s="44" t="s">
        <v>256</v>
      </c>
      <c r="H1" s="44" t="s">
        <v>257</v>
      </c>
    </row>
    <row r="2" spans="1:8" x14ac:dyDescent="0.35">
      <c r="A2" s="44" t="s">
        <v>80</v>
      </c>
      <c r="B2" s="19">
        <v>1</v>
      </c>
      <c r="C2" s="19">
        <v>1000</v>
      </c>
      <c r="D2" s="19">
        <v>1000000</v>
      </c>
      <c r="E2" s="20">
        <v>453.59237000000002</v>
      </c>
      <c r="F2" s="19">
        <v>907184.74</v>
      </c>
      <c r="G2">
        <v>907184.74</v>
      </c>
      <c r="H2">
        <v>1000000</v>
      </c>
    </row>
    <row r="3" spans="1:8" x14ac:dyDescent="0.35">
      <c r="A3" s="44" t="s">
        <v>81</v>
      </c>
      <c r="B3" s="22">
        <v>1E-3</v>
      </c>
      <c r="C3" s="19">
        <v>1</v>
      </c>
      <c r="D3" s="19">
        <v>1000</v>
      </c>
      <c r="E3" s="20">
        <v>0.45359237000000002</v>
      </c>
      <c r="F3" s="20">
        <v>907.18474000000003</v>
      </c>
      <c r="G3">
        <v>907.18474000000003</v>
      </c>
      <c r="H3">
        <v>1000</v>
      </c>
    </row>
    <row r="4" spans="1:8" x14ac:dyDescent="0.35">
      <c r="A4" s="44" t="s">
        <v>290</v>
      </c>
      <c r="B4" s="22">
        <v>9.9999999999999995E-7</v>
      </c>
      <c r="C4" s="22">
        <v>1E-3</v>
      </c>
      <c r="D4" s="19">
        <v>1</v>
      </c>
      <c r="E4" s="22">
        <v>4.5359237000000004E-4</v>
      </c>
      <c r="F4" s="20">
        <v>0.90718474000000004</v>
      </c>
      <c r="G4">
        <v>0.90718474000000004</v>
      </c>
      <c r="H4">
        <v>1</v>
      </c>
    </row>
    <row r="5" spans="1:8" x14ac:dyDescent="0.35">
      <c r="A5" s="44" t="s">
        <v>82</v>
      </c>
      <c r="B5" s="22">
        <v>2.2046226218487759E-3</v>
      </c>
      <c r="C5" s="20">
        <v>2.2046226218487757</v>
      </c>
      <c r="D5" s="19">
        <v>2204.6226218487759</v>
      </c>
      <c r="E5" s="19">
        <v>1</v>
      </c>
      <c r="F5" s="19">
        <v>2000</v>
      </c>
      <c r="G5">
        <v>2000</v>
      </c>
      <c r="H5">
        <v>2204.6226218487759</v>
      </c>
    </row>
    <row r="6" spans="1:8" x14ac:dyDescent="0.35">
      <c r="A6" s="44" t="s">
        <v>255</v>
      </c>
      <c r="B6" s="22">
        <v>1.102311310924388E-6</v>
      </c>
      <c r="C6" s="22">
        <v>1.1023113109243879E-3</v>
      </c>
      <c r="D6" s="20">
        <v>1.1023113109243878</v>
      </c>
      <c r="E6" s="22">
        <v>5.0000000000000001E-4</v>
      </c>
      <c r="F6" s="19">
        <v>1</v>
      </c>
      <c r="G6">
        <v>1</v>
      </c>
      <c r="H6">
        <v>1.1023113109243878</v>
      </c>
    </row>
    <row r="7" spans="1:8" x14ac:dyDescent="0.35">
      <c r="A7" s="44" t="s">
        <v>256</v>
      </c>
      <c r="B7">
        <v>1.102311310924388E-6</v>
      </c>
      <c r="C7">
        <v>1.1023113109243879E-3</v>
      </c>
      <c r="D7">
        <v>1.1023113109243878</v>
      </c>
      <c r="E7">
        <v>5.0000000000000001E-4</v>
      </c>
      <c r="F7">
        <v>1</v>
      </c>
      <c r="G7">
        <v>1</v>
      </c>
      <c r="H7">
        <v>1.1023113109243878</v>
      </c>
    </row>
    <row r="8" spans="1:8" x14ac:dyDescent="0.35">
      <c r="A8" s="44" t="s">
        <v>257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End use test</vt:lpstr>
      <vt:lpstr>Fuel dist urban</vt:lpstr>
      <vt:lpstr>Production</vt:lpstr>
      <vt:lpstr>Chemicals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J2J</vt:lpstr>
      <vt:lpstr>kWh2BTU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oulongwen</cp:lastModifiedBy>
  <dcterms:created xsi:type="dcterms:W3CDTF">2022-01-04T16:44:55Z</dcterms:created>
  <dcterms:modified xsi:type="dcterms:W3CDTF">2023-02-10T05:50:31Z</dcterms:modified>
</cp:coreProperties>
</file>