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oulongwen\projects\Interactive-SCSA_Dash\"/>
    </mc:Choice>
  </mc:AlternateContent>
  <xr:revisionPtr revIDLastSave="0" documentId="13_ncr:1_{AED0BB77-1FA7-48F0-AE15-435841EA5691}" xr6:coauthVersionLast="47" xr6:coauthVersionMax="47" xr10:uidLastSave="{00000000-0000-0000-0000-000000000000}"/>
  <bookViews>
    <workbookView xWindow="-120" yWindow="-120" windowWidth="29040" windowHeight="15840" tabRatio="745" activeTab="5" xr2:uid="{A628798E-305C-4246-A75A-2AB1A71444C5}"/>
  </bookViews>
  <sheets>
    <sheet name="End use test" sheetId="14" r:id="rId1"/>
    <sheet name="Fuel dist urban" sheetId="16" r:id="rId2"/>
    <sheet name="Production" sheetId="2" r:id="rId3"/>
    <sheet name="Chemicals" sheetId="5" r:id="rId4"/>
    <sheet name="End use" sheetId="3" state="hidden" r:id="rId5"/>
    <sheet name="Feedstock" sheetId="15" r:id="rId6"/>
    <sheet name="Units" sheetId="10" r:id="rId7"/>
    <sheet name="Fuel specs" sheetId="11" r:id="rId8"/>
    <sheet name="Mass" sheetId="6" r:id="rId9"/>
    <sheet name="Volume" sheetId="7" r:id="rId10"/>
    <sheet name="Energy" sheetId="8" r:id="rId11"/>
    <sheet name="Length" sheetId="9" r:id="rId12"/>
    <sheet name="Transportation" sheetId="12" r:id="rId13"/>
  </sheets>
  <externalReferences>
    <externalReference r:id="rId14"/>
    <externalReference r:id="rId15"/>
  </externalReferences>
  <definedNames>
    <definedName name="g2T">[1]Fuel_Specs!$B$175</definedName>
    <definedName name="J2J">Energy!$B$185</definedName>
    <definedName name="kg2g">[1]Fuel_Specs!$C$171</definedName>
    <definedName name="kWh2BTU">Energy!$F$190</definedName>
    <definedName name="lb2g">[1]Fuel_Specs!$E$171</definedName>
    <definedName name="LSD_Share_TS">[2]Fuel_Prod_TS!$AQ$9</definedName>
    <definedName name="mmBTU2BTU">[1]Fuel_Specs!$H$190</definedName>
    <definedName name="MT2g">[1]Fuel_Specs!$D$171</definedName>
    <definedName name="MT2T">[2]Fuel_Specs!$D$175</definedName>
    <definedName name="t2g">#REF!</definedName>
  </definedNames>
  <calcPr calcId="191029" calcMode="manual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5" i="14" l="1"/>
  <c r="AX6" i="14"/>
  <c r="AX7" i="14"/>
  <c r="AX8" i="14"/>
  <c r="AX9" i="14"/>
  <c r="AX10" i="14"/>
  <c r="AX11" i="14"/>
  <c r="AX12" i="14"/>
  <c r="AX13" i="14"/>
  <c r="AX14" i="14"/>
  <c r="AX15" i="14"/>
  <c r="AX16" i="14"/>
  <c r="AX17" i="14"/>
  <c r="AX18" i="14"/>
  <c r="AX19" i="14"/>
  <c r="AX20" i="14"/>
  <c r="AU5" i="14"/>
  <c r="AU6" i="14"/>
  <c r="AU7" i="14"/>
  <c r="AU8" i="14"/>
  <c r="AU9" i="14"/>
  <c r="AU10" i="14"/>
  <c r="AU11" i="14"/>
  <c r="AU12" i="14"/>
  <c r="AU13" i="14"/>
  <c r="AU14" i="14"/>
  <c r="AU15" i="14"/>
  <c r="AU16" i="14"/>
  <c r="AU17" i="14"/>
  <c r="AU18" i="14"/>
  <c r="AU19" i="14"/>
  <c r="AU20" i="14"/>
  <c r="AR5" i="14"/>
  <c r="AR6" i="14"/>
  <c r="AR7" i="14"/>
  <c r="AR8" i="14"/>
  <c r="AR9" i="14"/>
  <c r="AR10" i="14"/>
  <c r="AR11" i="14"/>
  <c r="AR12" i="14"/>
  <c r="AR13" i="14"/>
  <c r="AR14" i="14"/>
  <c r="AR15" i="14"/>
  <c r="AR16" i="14"/>
  <c r="AR17" i="14"/>
  <c r="AR18" i="14"/>
  <c r="AR19" i="14"/>
  <c r="AR20" i="14"/>
  <c r="AO5" i="14"/>
  <c r="AO6" i="14"/>
  <c r="AO7" i="14"/>
  <c r="AO8" i="14"/>
  <c r="AO9" i="14"/>
  <c r="AO10" i="14"/>
  <c r="AO11" i="14"/>
  <c r="AO12" i="14"/>
  <c r="AO13" i="14"/>
  <c r="AO14" i="14"/>
  <c r="AO15" i="14"/>
  <c r="AO16" i="14"/>
  <c r="AO17" i="14"/>
  <c r="AO18" i="14"/>
  <c r="AO19" i="14"/>
  <c r="AO20" i="14"/>
  <c r="AX4" i="14"/>
  <c r="AU4" i="14"/>
  <c r="AR4" i="14"/>
  <c r="AO4" i="14"/>
  <c r="AW5" i="14"/>
  <c r="AW6" i="14"/>
  <c r="AW7" i="14"/>
  <c r="AW8" i="14"/>
  <c r="AW9" i="14"/>
  <c r="AT5" i="14"/>
  <c r="AT6" i="14"/>
  <c r="AT7" i="14"/>
  <c r="AT8" i="14"/>
  <c r="AT9" i="14"/>
  <c r="AW4" i="14"/>
  <c r="AT4" i="14"/>
  <c r="AQ6" i="14"/>
  <c r="AN9" i="14"/>
  <c r="AN8" i="14"/>
  <c r="AN7" i="14"/>
  <c r="AN6" i="14"/>
  <c r="AZ6" i="14" s="1"/>
  <c r="AN5" i="14"/>
  <c r="AN4" i="14"/>
  <c r="AQ5" i="14" l="1"/>
  <c r="AQ4" i="14"/>
  <c r="AZ4" i="14"/>
  <c r="AQ7" i="14"/>
  <c r="AQ8" i="14"/>
  <c r="AZ8" i="14"/>
  <c r="AQ9" i="14"/>
  <c r="AZ9" i="14"/>
  <c r="AY21" i="14"/>
  <c r="AV21" i="14"/>
  <c r="AY20" i="14"/>
  <c r="AV20" i="14"/>
  <c r="AY19" i="14"/>
  <c r="AV19" i="14"/>
  <c r="AY18" i="14"/>
  <c r="AV18" i="14"/>
  <c r="AY17" i="14"/>
  <c r="AV17" i="14"/>
  <c r="AY16" i="14"/>
  <c r="AV16" i="14"/>
  <c r="AY15" i="14"/>
  <c r="AV15" i="14"/>
  <c r="AY14" i="14"/>
  <c r="AV14" i="14"/>
  <c r="AY13" i="14"/>
  <c r="AV13" i="14"/>
  <c r="AY12" i="14"/>
  <c r="AV12" i="14"/>
  <c r="AY11" i="14"/>
  <c r="AV11" i="14"/>
  <c r="AY10" i="14"/>
  <c r="AV10" i="14"/>
  <c r="AY9" i="14"/>
  <c r="AV9" i="14"/>
  <c r="AY8" i="14"/>
  <c r="AV8" i="14"/>
  <c r="AY7" i="14"/>
  <c r="AV7" i="14"/>
  <c r="AY6" i="14"/>
  <c r="AV6" i="14"/>
  <c r="AY5" i="14"/>
  <c r="AV5" i="14"/>
  <c r="AY4" i="14"/>
  <c r="AV4" i="14"/>
  <c r="AM21" i="14" l="1"/>
  <c r="AM20" i="14"/>
  <c r="AM19" i="14"/>
  <c r="AM18" i="14"/>
  <c r="AM17" i="14"/>
  <c r="AM16" i="14"/>
  <c r="AM15" i="14"/>
  <c r="AM14" i="14"/>
  <c r="AM13" i="14"/>
  <c r="AM12" i="14"/>
  <c r="AM11" i="14"/>
  <c r="AM10" i="14"/>
  <c r="AM9" i="14"/>
  <c r="AM8" i="14"/>
  <c r="AM7" i="14"/>
  <c r="AM6" i="14"/>
  <c r="AM5" i="14"/>
  <c r="AM4" i="14"/>
  <c r="AS21" i="14"/>
  <c r="AS20" i="14"/>
  <c r="AS19" i="14"/>
  <c r="AS18" i="14"/>
  <c r="AS17" i="14"/>
  <c r="AS16" i="14"/>
  <c r="AS15" i="14"/>
  <c r="AS14" i="14"/>
  <c r="AS13" i="14"/>
  <c r="AS12" i="14"/>
  <c r="AS11" i="14"/>
  <c r="AS10" i="14"/>
  <c r="AS9" i="14"/>
  <c r="AS8" i="14"/>
  <c r="AS7" i="14"/>
  <c r="AS6" i="14"/>
  <c r="AS5" i="14"/>
  <c r="AS4" i="14"/>
  <c r="I10" i="8"/>
  <c r="H10" i="8"/>
  <c r="G10" i="8"/>
  <c r="F10" i="8"/>
  <c r="E10" i="8"/>
  <c r="D10" i="8"/>
  <c r="C10" i="8"/>
  <c r="B10" i="8"/>
  <c r="J9" i="8"/>
  <c r="J8" i="8"/>
  <c r="J6" i="8"/>
  <c r="J4" i="8"/>
  <c r="J5" i="8"/>
  <c r="J3" i="8"/>
  <c r="J2" i="8"/>
  <c r="AP5" i="14" l="1"/>
  <c r="AP6" i="14"/>
  <c r="AP7" i="14"/>
  <c r="AP8" i="14"/>
  <c r="AP9" i="14"/>
  <c r="AP4" i="14"/>
  <c r="AJ9" i="14"/>
  <c r="AJ8" i="14"/>
  <c r="AJ7" i="14"/>
  <c r="AJ6" i="14"/>
  <c r="AJ5" i="14"/>
  <c r="AJ4" i="14"/>
  <c r="AP21" i="14"/>
  <c r="AP20" i="14"/>
  <c r="AP19" i="14"/>
  <c r="AP18" i="14"/>
  <c r="AP17" i="14"/>
  <c r="AP16" i="14"/>
  <c r="AP15" i="14"/>
  <c r="AP14" i="14"/>
  <c r="AP13" i="14"/>
  <c r="AP12" i="14"/>
  <c r="AP11" i="14"/>
  <c r="AP10" i="14"/>
  <c r="AJ11" i="14"/>
  <c r="AJ12" i="14"/>
  <c r="AJ13" i="14"/>
  <c r="AJ14" i="14"/>
  <c r="AJ15" i="14"/>
  <c r="AJ16" i="14"/>
  <c r="AJ17" i="14"/>
  <c r="AJ18" i="14"/>
  <c r="AJ19" i="14"/>
  <c r="AJ20" i="14"/>
  <c r="AJ21" i="14"/>
  <c r="AJ10" i="14"/>
  <c r="AF20" i="14"/>
  <c r="AG20" i="14"/>
  <c r="AE20" i="14" l="1"/>
  <c r="AD20" i="14"/>
  <c r="Q20" i="3"/>
  <c r="P2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tc={7EC4C7E0-FF9B-4515-8E61-AA65D5664E9D}</author>
    <author>tc={34D340DC-D67A-4CAE-8C20-051ACF44D0B9}</author>
    <author>tc={84A790D2-B4B9-4265-BD79-AAB8D56817C1}</author>
    <author>tc={1637977C-8F1B-4736-AFF4-BC85BB25E877}</author>
    <author>tc={AEEC40CA-3288-4896-9A88-AB2AB3314A84}</author>
    <author>tc={18F5452D-DD29-49E9-AA32-C6698F56C629}</author>
    <author>tc={2C8587DB-B33F-47F4-B13B-33B4A46987E0}</author>
    <author>tc={7C7F111C-24AE-475B-B4AD-4A8AD1795C98}</author>
  </authors>
  <commentList>
    <comment ref="J2" authorId="0" shapeId="0" xr:uid="{7EC4C7E0-FF9B-4515-8E61-AA65D5664E9D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L2" authorId="1" shapeId="0" xr:uid="{34D340DC-D67A-4CAE-8C20-051ACF44D0B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M2" authorId="2" shapeId="0" xr:uid="{84A790D2-B4B9-4265-BD79-AAB8D56817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P2" authorId="3" shapeId="0" xr:uid="{1637977C-8F1B-4736-AFF4-BC85BB25E87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T2" authorId="4" shapeId="0" xr:uid="{AEEC40CA-3288-4896-9A88-AB2AB3314A8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V2" authorId="5" shapeId="0" xr:uid="{18F5452D-DD29-49E9-AA32-C6698F56C62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W2" authorId="6" shapeId="0" xr:uid="{2C8587DB-B33F-47F4-B13B-33B4A46987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Z2" authorId="7" shapeId="0" xr:uid="{7C7F111C-24AE-475B-B4AD-4A8AD1795C9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tc={4344998C-BEB8-4ECE-8A72-0F44640DAAC9}</author>
    <author>tc={359B2A39-4F3E-48A6-B6AE-D35BCCC7B69C}</author>
  </authors>
  <commentList>
    <comment ref="AB1" authorId="0" shapeId="0" xr:uid="{4344998C-BEB8-4ECE-8A72-0F44640DAAC9}">
      <text>
        <t>[Threaded comment]
Your version of Excel allows you to read this threaded comment; however, any edits to it will get removed if the file is opened in a newer version of Excel. Learn more: https://go.microsoft.com/fwlink/?linkid=870924
Comment:
    ZSM-5 as surrogate</t>
      </text>
    </comment>
    <comment ref="AC1" authorId="1" shapeId="0" xr:uid="{359B2A39-4F3E-48A6-B6AE-D35BCCC7B69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Source: Life cycle greenhouse gas emissions analysis of catalysts for hydrotreating of fast pyrolysis bio-oil | Elsevier Enhanced Reader 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tc={044CB3AF-6283-4031-8C05-A50B4C478E65}</author>
    <author>tc={AC7E57AA-E1E8-4F84-B9FC-C85A72059020}</author>
    <author>tc={DE17457E-03BF-4211-B5F5-8525E651A0CD}</author>
    <author>tc={33DDADC2-E9D9-450F-B6EB-0FCA67B1A57A}</author>
    <author>tc={5DABB33C-268A-4D96-8458-8527F4ED3C5B}</author>
    <author>tc={9E8E3EEE-3F0D-41D7-BBDD-62E207BDD908}</author>
    <author>tc={D5B2B26F-4035-42EA-8638-005D102705FB}</author>
    <author>tc={D2BC83AE-6558-47F4-9655-79E589A783CC}</author>
    <author>tc={5F0C51E1-496F-447A-9031-80A17D3E6277}</author>
    <author>tc={0524FB79-4C0E-4C04-B8B2-87F746E6BF1F}</author>
  </authors>
  <commentList>
    <comment ref="K1" authorId="0" shapeId="0" xr:uid="{044CB3AF-6283-4031-8C05-A50B4C478E65}">
      <text>
        <t>[Threaded comment]
Your version of Excel allows you to read this threaded comment; however, any edits to it will get removed if the file is opened in a newer version of Excel. Learn more: https://go.microsoft.com/fwlink/?linkid=870924
Comment:
    CO2 transportation for algae cultivation is used here as surrogate.</t>
      </text>
    </comment>
    <comment ref="L1" authorId="1" shapeId="0" xr:uid="{AC7E57AA-E1E8-4F84-B9FC-C85A7205902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GREET2, Nafion Dry Polymer</t>
      </text>
    </comment>
    <comment ref="M1" authorId="2" shapeId="0" xr:uid="{DE17457E-03BF-4211-B5F5-8525E651A0CD}">
      <text>
        <t>[Threaded comment]
Your version of Excel allows you to read this threaded comment; however, any edits to it will get removed if the file is opened in a newer version of Excel. Learn more: https://go.microsoft.com/fwlink/?linkid=870924
Comment:
    Nylon 66 Resin, from GREET2</t>
      </text>
    </comment>
    <comment ref="N1" authorId="3" shapeId="0" xr:uid="{33DDADC2-E9D9-450F-B6EB-0FCA67B1A57A}">
      <text>
        <t>[Threaded comment]
Your version of Excel allows you to read this threaded comment; however, any edits to it will get removed if the file is opened in a newer version of Excel. Learn more: https://go.microsoft.com/fwlink/?linkid=870924
Comment:
    Flocculant is one kind of polymer.</t>
      </text>
    </comment>
    <comment ref="V1" authorId="4" shapeId="0" xr:uid="{5DABB33C-268A-4D96-8458-8527F4ED3C5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PT Catalyst as a surrogate for the environmnetal impacts.</t>
      </text>
    </comment>
    <comment ref="X1" authorId="5" shapeId="0" xr:uid="{9E8E3EEE-3F0D-41D7-BBDD-62E207BDD908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 C4H2O3
C%=48/98=48.98%</t>
      </text>
    </comment>
    <comment ref="AA1" authorId="6" shapeId="0" xr:uid="{D5B2B26F-4035-42EA-8638-005D102705FB}">
      <text>
        <t>[Threaded comment]
Your version of Excel allows you to read this threaded comment; however, any edits to it will get removed if the file is opened in a newer version of Excel. Learn more: https://go.microsoft.com/fwlink/?linkid=870924
Comment:
    Lipase Enzyme for FAFE pathway: assumed to be 25 mol. % (or 58.49 wt. %) propylene glycol with balance water.</t>
      </text>
    </comment>
    <comment ref="AF1" authorId="7" shapeId="0" xr:uid="{D2BC83AE-6558-47F4-9655-79E589A783CC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WWT polymer.</t>
      </text>
    </comment>
    <comment ref="CC1" authorId="8" shapeId="0" xr:uid="{5F0C51E1-496F-447A-9031-80A17D3E6277}">
      <text>
        <t>[Threaded comment]
Your version of Excel allows you to read this threaded comment; however, any edits to it will get removed if the file is opened in a newer version of Excel. Learn more: https://go.microsoft.com/fwlink/?linkid=870924
Comment:
    Renamed.</t>
      </text>
    </comment>
    <comment ref="CD1" authorId="9" shapeId="0" xr:uid="{0524FB79-4C0E-4C04-B8B2-87F746E6BF1F}">
      <text>
        <t>[Threaded comment]
Your version of Excel allows you to read this threaded comment; however, any edits to it will get removed if the file is opened in a newer version of Excel. Learn more: https://go.microsoft.com/fwlink/?linkid=870924
Comment:
    Renamed.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tc={AB144FDA-22B0-44A8-8FFE-47B0095C1B54}</author>
    <author>tc={58AEA280-41AE-4C76-B87B-5B60BFE4958C}</author>
    <author>tc={5B3C0439-25A6-4EC5-B584-F7486FE162EB}</author>
    <author>tc={71D614CC-D960-4BEC-B47C-4122A9B8518D}</author>
    <author>tc={C50E1C48-28B5-4D8F-A3E1-EC6E5ECDC528}</author>
  </authors>
  <commentList>
    <comment ref="G2" authorId="0" shapeId="0" xr:uid="{AB144FDA-22B0-44A8-8FFE-47B0095C1B5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I2" authorId="1" shapeId="0" xr:uid="{58AEA280-41AE-4C76-B87B-5B60BFE4958C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J2" authorId="2" shapeId="0" xr:uid="{5B3C0439-25A6-4EC5-B584-F7486FE162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M2" authorId="3" shapeId="0" xr:uid="{71D614CC-D960-4BEC-B47C-4122A9B851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A4" authorId="4" shapeId="0" xr:uid="{C50E1C48-28B5-4D8F-A3E1-EC6E5ECDC52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sharedStrings.xml><?xml version="1.0" encoding="utf-8"?>
<sst xmlns="http://schemas.openxmlformats.org/spreadsheetml/2006/main" count="1051" uniqueCount="384">
  <si>
    <t>Diesel</t>
  </si>
  <si>
    <t>NOx</t>
  </si>
  <si>
    <t xml:space="preserve">    Total energy, Btu</t>
  </si>
  <si>
    <t xml:space="preserve">    Fossil fuels, Btu</t>
  </si>
  <si>
    <t xml:space="preserve">    Coal, Btu</t>
  </si>
  <si>
    <t xml:space="preserve">    Natural gas, Btu</t>
  </si>
  <si>
    <t xml:space="preserve">    Petroleum, Btu</t>
  </si>
  <si>
    <t>Water consumption: gallons</t>
  </si>
  <si>
    <t>Natural Gas</t>
  </si>
  <si>
    <t>Source in GREET</t>
  </si>
  <si>
    <t>Industrial Boiler</t>
  </si>
  <si>
    <t>Commercial Boiler</t>
  </si>
  <si>
    <t>Stationary Reciprocating Engine</t>
  </si>
  <si>
    <t>Turbine</t>
  </si>
  <si>
    <t>Farming Tractor</t>
  </si>
  <si>
    <t>EF</t>
  </si>
  <si>
    <t>VOC</t>
  </si>
  <si>
    <t>CO</t>
  </si>
  <si>
    <t>PM10</t>
  </si>
  <si>
    <t>PM2.5</t>
  </si>
  <si>
    <t>SOx</t>
  </si>
  <si>
    <t>BC</t>
  </si>
  <si>
    <t>OC</t>
  </si>
  <si>
    <t>CH4</t>
  </si>
  <si>
    <t>N2O</t>
  </si>
  <si>
    <t>CO2</t>
  </si>
  <si>
    <t>Biogenic CO2</t>
  </si>
  <si>
    <t>Ammonia</t>
  </si>
  <si>
    <t>Corn Steep Liquor</t>
  </si>
  <si>
    <t>Diammonium Phosphate</t>
  </si>
  <si>
    <t>Corn oil</t>
  </si>
  <si>
    <t>Glucose</t>
  </si>
  <si>
    <t>Hexane</t>
  </si>
  <si>
    <t>FGD Lime</t>
  </si>
  <si>
    <t>CO2 requirement (fossil CO2)</t>
  </si>
  <si>
    <t>Resin</t>
  </si>
  <si>
    <t>Flocculant</t>
  </si>
  <si>
    <t>Toluene</t>
  </si>
  <si>
    <t>Nitrogen</t>
  </si>
  <si>
    <t>P2O5</t>
  </si>
  <si>
    <t>K2O</t>
  </si>
  <si>
    <t>Herbicide</t>
  </si>
  <si>
    <t>Insecticide</t>
  </si>
  <si>
    <t>Sorbitol</t>
  </si>
  <si>
    <t>Sodium sulfate salt</t>
  </si>
  <si>
    <t>Maleic anhydride</t>
  </si>
  <si>
    <t xml:space="preserve">Ethyl acetate </t>
  </si>
  <si>
    <t>Lipase Enzyme</t>
  </si>
  <si>
    <t xml:space="preserve">     VOC</t>
  </si>
  <si>
    <t xml:space="preserve">     CO</t>
  </si>
  <si>
    <t xml:space="preserve">     NOx</t>
  </si>
  <si>
    <t xml:space="preserve">     PM10</t>
  </si>
  <si>
    <t xml:space="preserve">     PM2.5</t>
  </si>
  <si>
    <t xml:space="preserve">     SOx</t>
  </si>
  <si>
    <t xml:space="preserve">     BC</t>
  </si>
  <si>
    <t xml:space="preserve">     OC</t>
  </si>
  <si>
    <t xml:space="preserve">     CH4</t>
  </si>
  <si>
    <t xml:space="preserve">     N2O</t>
  </si>
  <si>
    <t xml:space="preserve">     CO2</t>
  </si>
  <si>
    <t>Caustic</t>
  </si>
  <si>
    <t>Sulfur Dioxide</t>
  </si>
  <si>
    <t>Host nutrients</t>
  </si>
  <si>
    <t>Makeup Water</t>
  </si>
  <si>
    <t>Sodium carbonate</t>
  </si>
  <si>
    <t>Source</t>
  </si>
  <si>
    <t>IBR</t>
  </si>
  <si>
    <t>Utility/ Industrial Boiler (&gt;100 mmBtu/hr input)</t>
  </si>
  <si>
    <t>Small Industrial Boiler (10-100 mmBtu/hr input)</t>
  </si>
  <si>
    <t>Large Gas Turbine</t>
  </si>
  <si>
    <t>CC Gas Turbine</t>
  </si>
  <si>
    <t>Small Turbine</t>
  </si>
  <si>
    <t>NG Kiln</t>
  </si>
  <si>
    <t>Steam Cracker Furnace</t>
  </si>
  <si>
    <t>NG Flaring in Oil Field</t>
  </si>
  <si>
    <t>Electricity_U.S. Mix</t>
  </si>
  <si>
    <t>Hydrogen</t>
  </si>
  <si>
    <t>Calculated separatedly</t>
  </si>
  <si>
    <t>Use</t>
  </si>
  <si>
    <t>Combustion</t>
  </si>
  <si>
    <t>g</t>
  </si>
  <si>
    <t>kg</t>
  </si>
  <si>
    <t>lb</t>
  </si>
  <si>
    <t>Volume</t>
  </si>
  <si>
    <t>m3</t>
  </si>
  <si>
    <t>ml</t>
  </si>
  <si>
    <t>L</t>
  </si>
  <si>
    <t>gal</t>
  </si>
  <si>
    <t>ft3</t>
  </si>
  <si>
    <t>Energy</t>
  </si>
  <si>
    <t>J</t>
  </si>
  <si>
    <t>kJ</t>
  </si>
  <si>
    <t>MJ</t>
  </si>
  <si>
    <t>Wh</t>
  </si>
  <si>
    <t>kWh</t>
  </si>
  <si>
    <t>BTU</t>
  </si>
  <si>
    <t>mmBTU</t>
  </si>
  <si>
    <t>hph</t>
  </si>
  <si>
    <t>Length</t>
  </si>
  <si>
    <t>mm</t>
  </si>
  <si>
    <t>m</t>
  </si>
  <si>
    <t>km</t>
  </si>
  <si>
    <t>ft</t>
  </si>
  <si>
    <t>mi</t>
  </si>
  <si>
    <t>mass</t>
  </si>
  <si>
    <t>volume</t>
  </si>
  <si>
    <t>energy</t>
  </si>
  <si>
    <t>length</t>
  </si>
  <si>
    <t>Unit</t>
  </si>
  <si>
    <t>Category</t>
  </si>
  <si>
    <t>T&amp;D, energy units need to be converted.</t>
  </si>
  <si>
    <t>mmBtu</t>
  </si>
  <si>
    <t>Primary Unit</t>
  </si>
  <si>
    <t>Crude oil</t>
  </si>
  <si>
    <t>Synthetic crude oil (SCO)</t>
  </si>
  <si>
    <t>Bitumen</t>
  </si>
  <si>
    <t>Dilbit (After Recovery)</t>
  </si>
  <si>
    <t>Dilbit (Before Recovery)</t>
  </si>
  <si>
    <t>Diluent</t>
  </si>
  <si>
    <t>Shale Oil (Bakken)</t>
  </si>
  <si>
    <t>Shale Oil (Eagle Ford)</t>
  </si>
  <si>
    <t>Gasoline blendstock</t>
  </si>
  <si>
    <t>Gasoline</t>
  </si>
  <si>
    <t>CA gasoline</t>
  </si>
  <si>
    <t>High Octane Fuel (E25)</t>
  </si>
  <si>
    <t>High Octane Fuel (E40)</t>
  </si>
  <si>
    <t>U.S. conventional diesel</t>
  </si>
  <si>
    <t>CA diesel</t>
  </si>
  <si>
    <t>Diesel for non-road engines</t>
  </si>
  <si>
    <t>Petroleum naphtha</t>
  </si>
  <si>
    <t>Low Octane Gasoline-Like Fuel (LOF)</t>
  </si>
  <si>
    <t>Conventional Jet Fuel</t>
  </si>
  <si>
    <t>ULS Jet Fuel</t>
  </si>
  <si>
    <t>NG-based FT naphtha</t>
  </si>
  <si>
    <t>Residual oil</t>
  </si>
  <si>
    <t>Bunker fuel for ocean tanker</t>
  </si>
  <si>
    <t>Methanol</t>
  </si>
  <si>
    <t>Ethanol</t>
  </si>
  <si>
    <t>Butanol</t>
  </si>
  <si>
    <t>Acetone</t>
  </si>
  <si>
    <t>E-Diesel Additives</t>
  </si>
  <si>
    <t>Liquefied petroleum gas (LPG)</t>
  </si>
  <si>
    <t>Liquefied natural gas (LNG)</t>
  </si>
  <si>
    <t>Dimethyl ether (DME)</t>
  </si>
  <si>
    <t>Dimethoxy methane (DMM)</t>
  </si>
  <si>
    <t>Methyl ester (biodiesel, BD)</t>
  </si>
  <si>
    <t>Fischer-Tropsch diesel (FTD)</t>
  </si>
  <si>
    <t>Renewable Diesel I (SuperCetane)</t>
  </si>
  <si>
    <t>Renewable Diesel II (UOP-HDO)</t>
  </si>
  <si>
    <t>Renewable Diesel III (PNNL-HTL)</t>
  </si>
  <si>
    <t>Renewable Diesel IV (Sludge HTL)</t>
  </si>
  <si>
    <t>Renewable Gasoline</t>
  </si>
  <si>
    <t>Renewable Gasoline (IDL)</t>
  </si>
  <si>
    <t>Renewable Gasoline (Ex Situ CFP)</t>
  </si>
  <si>
    <t xml:space="preserve">SPK (FT Jet Fuel/HRJ) </t>
  </si>
  <si>
    <t>Liquid hydrogen</t>
  </si>
  <si>
    <t>Methyl tertiary butyl ether (MTBE)</t>
  </si>
  <si>
    <t>Ethyl tertiary butyl ether (ETBE)</t>
  </si>
  <si>
    <t>Tertiary amyl methyl ether (TAME)</t>
  </si>
  <si>
    <t>Butane</t>
  </si>
  <si>
    <t>Isobutane</t>
  </si>
  <si>
    <t>Isobutylene</t>
  </si>
  <si>
    <t>Propane</t>
  </si>
  <si>
    <t>Natural gas liquids</t>
  </si>
  <si>
    <t>n-Hexane</t>
  </si>
  <si>
    <t>E_fuel Gasoline BOB</t>
  </si>
  <si>
    <t>E_fuel Jet</t>
  </si>
  <si>
    <t>E_fuel Diesel</t>
  </si>
  <si>
    <t>E_fuel FT mixed fuel</t>
  </si>
  <si>
    <t>Isobutanol</t>
  </si>
  <si>
    <t>ARHC</t>
  </si>
  <si>
    <t>Fuel</t>
  </si>
  <si>
    <t>LHV</t>
  </si>
  <si>
    <t>MJ/kg</t>
  </si>
  <si>
    <t>Natural gas</t>
  </si>
  <si>
    <t>Pure Methane</t>
  </si>
  <si>
    <t>Carbon Dioxide</t>
  </si>
  <si>
    <t>Still gas (in refineries)</t>
  </si>
  <si>
    <t>Willow</t>
  </si>
  <si>
    <t>Poplar</t>
  </si>
  <si>
    <t>Switchgrass</t>
  </si>
  <si>
    <t>Miscanthus</t>
  </si>
  <si>
    <t>Clean Pine</t>
  </si>
  <si>
    <t>Density</t>
  </si>
  <si>
    <t>kg/m3</t>
  </si>
  <si>
    <t>Water</t>
  </si>
  <si>
    <t>Energy Consumption: Btu/mile</t>
  </si>
  <si>
    <t>Heavy Heavy-Duty Truck</t>
  </si>
  <si>
    <t>Medium Heavy-Duty Truck</t>
  </si>
  <si>
    <t>Fuel Transported</t>
  </si>
  <si>
    <t>Crude Oil</t>
  </si>
  <si>
    <t>LPG</t>
  </si>
  <si>
    <t>Crude Naphtha</t>
  </si>
  <si>
    <t>Residual Oil</t>
  </si>
  <si>
    <t>MTBE</t>
  </si>
  <si>
    <t>ETBE</t>
  </si>
  <si>
    <t>TAME</t>
  </si>
  <si>
    <t>EtOH-Diesel Additive</t>
  </si>
  <si>
    <t>LNG</t>
  </si>
  <si>
    <t>DME</t>
  </si>
  <si>
    <t>FT Diesel</t>
  </si>
  <si>
    <t>FT Naphtha</t>
  </si>
  <si>
    <t>Gaseous Hydrogen</t>
  </si>
  <si>
    <t>Liquid Hydrogen</t>
  </si>
  <si>
    <t>Ethanol (from sugarcane in Brazil)</t>
  </si>
  <si>
    <t>Ethanol (domestic)</t>
  </si>
  <si>
    <t>Butanol/ Acetone</t>
  </si>
  <si>
    <t>Biodiesel</t>
  </si>
  <si>
    <t>Renewable Diesel</t>
  </si>
  <si>
    <t>Chemicals</t>
  </si>
  <si>
    <t>Corn</t>
  </si>
  <si>
    <t>Forest Residue</t>
  </si>
  <si>
    <t>Sorghum</t>
  </si>
  <si>
    <t>Sugarcane</t>
  </si>
  <si>
    <t>Sugarcane Filtercake</t>
  </si>
  <si>
    <t>Soybean</t>
  </si>
  <si>
    <t>Palm FFB</t>
  </si>
  <si>
    <t>Canola</t>
  </si>
  <si>
    <t>Jatropha</t>
  </si>
  <si>
    <t>Camelina</t>
  </si>
  <si>
    <t>Coal</t>
  </si>
  <si>
    <t>Pet Coke from Oil Sands</t>
  </si>
  <si>
    <t>Uranium</t>
  </si>
  <si>
    <t>Jet Fuel</t>
  </si>
  <si>
    <t>FT Jet Fuel</t>
  </si>
  <si>
    <t>Renewable Jet Fuel</t>
  </si>
  <si>
    <t>Biochar</t>
  </si>
  <si>
    <t>Vegetable Oil</t>
  </si>
  <si>
    <t>Media Water</t>
  </si>
  <si>
    <t>Fresh Water</t>
  </si>
  <si>
    <t>AD Residue</t>
  </si>
  <si>
    <t>Animal Waste</t>
  </si>
  <si>
    <t>Starch</t>
  </si>
  <si>
    <t>Molasses</t>
  </si>
  <si>
    <t>Sodium Hydroxide</t>
  </si>
  <si>
    <t>Enzymes</t>
  </si>
  <si>
    <t>Yeast</t>
  </si>
  <si>
    <t>Hydrochloric Acid</t>
  </si>
  <si>
    <t>Municipal Solid Waste</t>
  </si>
  <si>
    <t>Catalyst</t>
  </si>
  <si>
    <t>Construction and demolition waste</t>
  </si>
  <si>
    <t>Olivine</t>
  </si>
  <si>
    <t>Crude Pyrolysis Oil</t>
  </si>
  <si>
    <t>Logging residues</t>
  </si>
  <si>
    <t>Yellow grease / UCO</t>
  </si>
  <si>
    <t>HTL solids</t>
  </si>
  <si>
    <t>Wheat Straw</t>
  </si>
  <si>
    <t>UCO collection for rendering</t>
  </si>
  <si>
    <t>UCO transfer station</t>
  </si>
  <si>
    <t>UCO to customer</t>
  </si>
  <si>
    <t>Sugarbeet</t>
  </si>
  <si>
    <t>Ocean Tanker</t>
  </si>
  <si>
    <t>Barge</t>
  </si>
  <si>
    <t>Trip from Product Origin to Destination</t>
  </si>
  <si>
    <t>Trip from Product Destination Back to Origin</t>
  </si>
  <si>
    <t>ton</t>
  </si>
  <si>
    <t>t</t>
  </si>
  <si>
    <t>mt</t>
  </si>
  <si>
    <t>mile</t>
  </si>
  <si>
    <t>Corn Stover_1 leg</t>
  </si>
  <si>
    <t>Corn Stover_2 leg</t>
  </si>
  <si>
    <t>Sodium Carbonate</t>
  </si>
  <si>
    <t>WWT Polymer</t>
  </si>
  <si>
    <t>Betaketoadipate</t>
  </si>
  <si>
    <t>Adipic acid</t>
  </si>
  <si>
    <t>Sequestration</t>
  </si>
  <si>
    <t>Corn Stover</t>
  </si>
  <si>
    <t>Sulfuric Acid</t>
  </si>
  <si>
    <t>Light Duty Vehicle</t>
  </si>
  <si>
    <t>Loaded</t>
  </si>
  <si>
    <t>Empty</t>
  </si>
  <si>
    <t>Fuel Distribution</t>
  </si>
  <si>
    <t>Fuel Distribution and Vehicle Operation</t>
  </si>
  <si>
    <t>Need to add energy and water</t>
  </si>
  <si>
    <t>CO2 sequestration</t>
  </si>
  <si>
    <t>Sludge</t>
  </si>
  <si>
    <t>Lime</t>
  </si>
  <si>
    <t>Ag_Inputs, needs unit conversion</t>
  </si>
  <si>
    <t>Ni</t>
  </si>
  <si>
    <t>CoMo/γ-Al2O3 Catalyst</t>
  </si>
  <si>
    <t>NiMo/γ-Al2O3 Catalyst</t>
  </si>
  <si>
    <t>Pt/ Gamma Al2O3 Catalyst</t>
  </si>
  <si>
    <t>Catalyst, needs unit conversion</t>
  </si>
  <si>
    <t>SMR</t>
  </si>
  <si>
    <t>Biocrude</t>
  </si>
  <si>
    <t>Electricity_Renewable</t>
  </si>
  <si>
    <t>Renewable Natural Gas</t>
  </si>
  <si>
    <t>RNG tab, intermediate NG from landfill gas</t>
  </si>
  <si>
    <t>Biogenic CO2 calculated by carbon balance</t>
  </si>
  <si>
    <t>metric ton</t>
  </si>
  <si>
    <t>GGE</t>
  </si>
  <si>
    <t>Renewable Diesel - Biochem (Acids)</t>
  </si>
  <si>
    <t>Electricity_Coal</t>
  </si>
  <si>
    <t>(NH4)2HPO4</t>
  </si>
  <si>
    <t>Concrete</t>
  </si>
  <si>
    <t>Steel</t>
  </si>
  <si>
    <t>Plastic</t>
  </si>
  <si>
    <t>Cast Iron</t>
  </si>
  <si>
    <t>Ag_inputs</t>
  </si>
  <si>
    <t>Algae</t>
  </si>
  <si>
    <t>H3PO4</t>
  </si>
  <si>
    <t>HT Catlysts (HTL)</t>
  </si>
  <si>
    <t>Hydrcracking catalyst  (HTL)</t>
  </si>
  <si>
    <t>Silica</t>
  </si>
  <si>
    <t>Clay</t>
  </si>
  <si>
    <t>Dehydration Catalyst</t>
  </si>
  <si>
    <t>Oligomerization Catalyst</t>
  </si>
  <si>
    <t>One step HDO/HI Catalyst</t>
  </si>
  <si>
    <t>Hydrotalcite</t>
  </si>
  <si>
    <t>Ketonization Catalyst (ZrO2)</t>
  </si>
  <si>
    <t>Condensation Catalyst (Niobic Acid)</t>
  </si>
  <si>
    <t>Formic acid</t>
  </si>
  <si>
    <t>H2O2</t>
  </si>
  <si>
    <t>Catalysts and Other Chemicals</t>
  </si>
  <si>
    <t>Toluene Diisocyanate</t>
  </si>
  <si>
    <t>Diethanolamine</t>
  </si>
  <si>
    <t>Surfactant</t>
  </si>
  <si>
    <t>Polyurethane</t>
  </si>
  <si>
    <t>Hydrogen for CAP</t>
  </si>
  <si>
    <t>Nitrogen Gas</t>
  </si>
  <si>
    <t>Ag_Inputs</t>
  </si>
  <si>
    <t>Ca(NO3)2</t>
  </si>
  <si>
    <t>Renewable Diesel - Algae (BDO)</t>
  </si>
  <si>
    <t>Renewable Diesel - Algae (Acids)</t>
  </si>
  <si>
    <t>MgO</t>
  </si>
  <si>
    <t>NaCl</t>
  </si>
  <si>
    <t>4.2) Urban Emissions</t>
  </si>
  <si>
    <t>Urban VOC</t>
  </si>
  <si>
    <t>Urban CO</t>
  </si>
  <si>
    <t>Urban NOx</t>
  </si>
  <si>
    <t>Urban PM10</t>
  </si>
  <si>
    <t>Urban PM2.5</t>
  </si>
  <si>
    <t>Urban SOx</t>
  </si>
  <si>
    <t>Urban BC</t>
  </si>
  <si>
    <t>Urban OC</t>
  </si>
  <si>
    <t>Electric</t>
  </si>
  <si>
    <t>Utility/ Industrial Boiler (&gt;100 mmBTU/hr input)</t>
  </si>
  <si>
    <t>Small Industrial Boiler (10-100 mmBTU/hr input)</t>
  </si>
  <si>
    <t>Algae, converted to mmBTU</t>
  </si>
  <si>
    <t>Functional Unit</t>
  </si>
  <si>
    <t>Algae Biomass</t>
  </si>
  <si>
    <t>from EF: Heavy Heavy-Duty Truck: grams per MMBtu</t>
  </si>
  <si>
    <t>Renewable Diesel - Biochem (BDO)</t>
  </si>
  <si>
    <t>Polymer</t>
  </si>
  <si>
    <t>(NH4)2SO4</t>
  </si>
  <si>
    <t>Coal-Based Activated Carbon</t>
  </si>
  <si>
    <t>ZnZr</t>
  </si>
  <si>
    <t>Ru/C</t>
  </si>
  <si>
    <t>LO-CAT chemicals</t>
  </si>
  <si>
    <t>Methanol synthesis catalyst</t>
  </si>
  <si>
    <t>Zinc oxide catalyst</t>
  </si>
  <si>
    <t>Tar reformer catalyst</t>
  </si>
  <si>
    <t>Beta zeolite catalyst</t>
  </si>
  <si>
    <t>Amine</t>
  </si>
  <si>
    <t>Shift catalyst</t>
  </si>
  <si>
    <t>DME catalyst</t>
  </si>
  <si>
    <t>Magnesium oxide (MgO)</t>
  </si>
  <si>
    <t>Fresh olivine</t>
  </si>
  <si>
    <t>Sulfur</t>
  </si>
  <si>
    <t>Boiler Chemicals_to delete</t>
  </si>
  <si>
    <t>Cooling Tower Chemicals_to delete</t>
  </si>
  <si>
    <t>Pine</t>
  </si>
  <si>
    <t>Dimethyl Disulfide (DMDS)</t>
  </si>
  <si>
    <t>Boiler Chemicals</t>
  </si>
  <si>
    <t>Cooling Tower Chemicals</t>
  </si>
  <si>
    <t>HDS (reforming cleanup)</t>
  </si>
  <si>
    <t>Steam reforming catalyst</t>
  </si>
  <si>
    <t>PSA adsorbent</t>
  </si>
  <si>
    <t>Pyrolysis_IDL!P335</t>
  </si>
  <si>
    <t>Fixed-Bed VPU Catalyst</t>
  </si>
  <si>
    <t>Hydrotreating catalyst</t>
  </si>
  <si>
    <t>Hydrocracking Catalyst</t>
  </si>
  <si>
    <t>Sand</t>
  </si>
  <si>
    <t>ZSM-5 Catalyst</t>
  </si>
  <si>
    <t>Fossil fuel gas</t>
  </si>
  <si>
    <t>Biogenic fuel gas</t>
  </si>
  <si>
    <t>Fuel gas</t>
  </si>
  <si>
    <t>Boiler</t>
  </si>
  <si>
    <t>IBR, divide total by loss factor (IBR!AA163/PRODUCT(IBR!AA$123:IBR!AI$123)</t>
  </si>
  <si>
    <t>EtOH!EL519</t>
  </si>
  <si>
    <t>SUM(EtOH!HU19:IA519)</t>
  </si>
  <si>
    <t>Vehicles</t>
  </si>
  <si>
    <t>Pyrolysis_IDL!CX261</t>
  </si>
  <si>
    <t>Sum(Algae!Z591:AA591)</t>
  </si>
  <si>
    <t>Need to adjust cell Catalyst!A5, results are in Catalyst!S134, etc. Unit conversion is needed.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</si>
</sst>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#,##0.000"/>
    <numFmt numFmtId="165" formatCode="0.000"/>
    <numFmt numFmtId="166" formatCode="#,##0.000000"/>
    <numFmt numFmtId="167" formatCode="0.000000"/>
    <numFmt numFmtId="168" formatCode="0.0000"/>
    <numFmt numFmtId="169" formatCode="#,##0.0"/>
    <numFmt numFmtId="170" formatCode="#,##0.0000"/>
    <numFmt numFmtId="171" formatCode="#,##0.000000000"/>
    <numFmt numFmtId="172" formatCode="#,##0.0000000000"/>
    <numFmt numFmtId="173" formatCode="#,##0.0000000"/>
    <numFmt numFmtId="174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9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5">
    <xf numFmtId="0" fontId="0" fillId="0" borderId="0" xfId="0"/>
    <xf numFmtId="3" fontId="2" fillId="0" borderId="0" xfId="1" applyNumberFormat="1" applyFont="1" applyFill="1" applyBorder="1" applyAlignment="1"/>
    <xf numFmtId="0" fontId="2" fillId="0" borderId="0" xfId="0" applyFont="1" applyAlignment="1">
      <alignment horizontal="right" wrapText="1"/>
    </xf>
    <xf numFmtId="164" fontId="0" fillId="0" borderId="0" xfId="0" applyNumberFormat="1"/>
    <xf numFmtId="3" fontId="2" fillId="0" borderId="0" xfId="1" applyNumberFormat="1" applyFont="1" applyBorder="1" applyAlignment="1"/>
    <xf numFmtId="0" fontId="3" fillId="0" borderId="0" xfId="0" applyFont="1"/>
    <xf numFmtId="0" fontId="2" fillId="0" borderId="0" xfId="0" applyFont="1"/>
    <xf numFmtId="164" fontId="2" fillId="0" borderId="0" xfId="0" applyNumberFormat="1" applyFont="1"/>
    <xf numFmtId="3" fontId="2" fillId="0" borderId="0" xfId="0" applyNumberFormat="1" applyFont="1"/>
    <xf numFmtId="0" fontId="0" fillId="0" borderId="5" xfId="0" applyBorder="1"/>
    <xf numFmtId="0" fontId="3" fillId="0" borderId="6" xfId="0" applyFont="1" applyBorder="1" applyAlignment="1">
      <alignment horizontal="right" wrapText="1"/>
    </xf>
    <xf numFmtId="0" fontId="3" fillId="0" borderId="7" xfId="0" applyFont="1" applyBorder="1" applyAlignment="1">
      <alignment horizontal="right" wrapText="1"/>
    </xf>
    <xf numFmtId="0" fontId="3" fillId="0" borderId="1" xfId="0" applyFont="1" applyBorder="1"/>
    <xf numFmtId="0" fontId="2" fillId="0" borderId="0" xfId="0" applyFont="1" applyAlignment="1">
      <alignment horizontal="right"/>
    </xf>
    <xf numFmtId="0" fontId="0" fillId="0" borderId="1" xfId="0" applyBorder="1"/>
    <xf numFmtId="0" fontId="0" fillId="0" borderId="3" xfId="0" applyBorder="1"/>
    <xf numFmtId="165" fontId="2" fillId="2" borderId="0" xfId="0" applyNumberFormat="1" applyFont="1" applyFill="1" applyAlignment="1">
      <alignment horizontal="right"/>
    </xf>
    <xf numFmtId="0" fontId="0" fillId="0" borderId="0" xfId="0" applyAlignment="1">
      <alignment horizontal="center"/>
    </xf>
    <xf numFmtId="0" fontId="3" fillId="0" borderId="11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2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2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9" xfId="0" applyNumberFormat="1" applyBorder="1" applyAlignment="1">
      <alignment horizontal="center"/>
    </xf>
    <xf numFmtId="0" fontId="0" fillId="0" borderId="2" xfId="0" applyBorder="1"/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9" xfId="0" applyBorder="1"/>
    <xf numFmtId="0" fontId="0" fillId="0" borderId="4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/>
    <xf numFmtId="0" fontId="3" fillId="0" borderId="0" xfId="0" applyFont="1" applyAlignment="1">
      <alignment horizontal="right" wrapText="1"/>
    </xf>
    <xf numFmtId="164" fontId="0" fillId="3" borderId="0" xfId="0" applyNumberFormat="1" applyFill="1"/>
    <xf numFmtId="165" fontId="0" fillId="0" borderId="0" xfId="0" applyNumberFormat="1"/>
    <xf numFmtId="0" fontId="4" fillId="0" borderId="0" xfId="0" applyFont="1"/>
    <xf numFmtId="0" fontId="0" fillId="5" borderId="0" xfId="0" applyFill="1"/>
    <xf numFmtId="0" fontId="2" fillId="0" borderId="9" xfId="0" applyFont="1" applyBorder="1" applyAlignment="1">
      <alignment horizontal="right" wrapText="1"/>
    </xf>
    <xf numFmtId="0" fontId="2" fillId="0" borderId="4" xfId="0" applyFont="1" applyBorder="1" applyAlignment="1">
      <alignment horizontal="right" wrapText="1"/>
    </xf>
    <xf numFmtId="0" fontId="3" fillId="0" borderId="11" xfId="0" applyFont="1" applyBorder="1" applyAlignment="1">
      <alignment horizontal="right" wrapText="1"/>
    </xf>
    <xf numFmtId="0" fontId="3" fillId="0" borderId="10" xfId="0" applyFont="1" applyBorder="1"/>
    <xf numFmtId="3" fontId="2" fillId="3" borderId="0" xfId="0" applyNumberFormat="1" applyFont="1" applyFill="1"/>
    <xf numFmtId="0" fontId="3" fillId="0" borderId="12" xfId="0" applyFont="1" applyBorder="1"/>
    <xf numFmtId="3" fontId="2" fillId="0" borderId="9" xfId="0" applyNumberFormat="1" applyFont="1" applyBorder="1"/>
    <xf numFmtId="0" fontId="3" fillId="0" borderId="5" xfId="2" applyNumberFormat="1" applyFont="1" applyFill="1" applyBorder="1" applyAlignment="1">
      <alignment wrapText="1"/>
    </xf>
    <xf numFmtId="0" fontId="2" fillId="0" borderId="1" xfId="0" applyFont="1" applyBorder="1"/>
    <xf numFmtId="0" fontId="2" fillId="0" borderId="3" xfId="0" applyFont="1" applyBorder="1"/>
    <xf numFmtId="164" fontId="2" fillId="0" borderId="0" xfId="1" applyNumberFormat="1" applyFont="1" applyFill="1" applyBorder="1" applyAlignment="1"/>
    <xf numFmtId="0" fontId="0" fillId="6" borderId="0" xfId="0" applyFill="1"/>
    <xf numFmtId="0" fontId="2" fillId="6" borderId="0" xfId="0" applyFont="1" applyFill="1" applyAlignment="1">
      <alignment horizontal="right" wrapText="1"/>
    </xf>
    <xf numFmtId="0" fontId="3" fillId="6" borderId="0" xfId="0" applyFont="1" applyFill="1" applyAlignment="1">
      <alignment horizontal="right" wrapText="1"/>
    </xf>
    <xf numFmtId="0" fontId="3" fillId="0" borderId="0" xfId="0" applyFont="1" applyAlignment="1">
      <alignment horizontal="center"/>
    </xf>
    <xf numFmtId="3" fontId="2" fillId="4" borderId="0" xfId="0" applyNumberFormat="1" applyFont="1" applyFill="1"/>
    <xf numFmtId="0" fontId="0" fillId="7" borderId="0" xfId="0" applyFill="1"/>
    <xf numFmtId="0" fontId="2" fillId="8" borderId="0" xfId="0" applyFont="1" applyFill="1" applyAlignment="1">
      <alignment horizontal="right" wrapText="1"/>
    </xf>
    <xf numFmtId="0" fontId="0" fillId="8" borderId="0" xfId="0" applyFill="1"/>
    <xf numFmtId="0" fontId="0" fillId="0" borderId="10" xfId="0" applyBorder="1"/>
    <xf numFmtId="0" fontId="0" fillId="5" borderId="0" xfId="0" applyFill="1" applyAlignment="1">
      <alignment horizontal="left"/>
    </xf>
    <xf numFmtId="0" fontId="0" fillId="5" borderId="10" xfId="0" applyFill="1" applyBorder="1" applyAlignment="1">
      <alignment horizontal="left"/>
    </xf>
    <xf numFmtId="0" fontId="2" fillId="0" borderId="6" xfId="0" applyFont="1" applyBorder="1"/>
    <xf numFmtId="0" fontId="0" fillId="0" borderId="6" xfId="0" applyBorder="1"/>
    <xf numFmtId="0" fontId="0" fillId="9" borderId="0" xfId="0" applyFill="1"/>
    <xf numFmtId="0" fontId="2" fillId="9" borderId="0" xfId="0" applyFont="1" applyFill="1" applyAlignment="1">
      <alignment horizontal="right"/>
    </xf>
    <xf numFmtId="0" fontId="3" fillId="10" borderId="6" xfId="0" applyFont="1" applyFill="1" applyBorder="1" applyAlignment="1">
      <alignment horizontal="right" wrapText="1"/>
    </xf>
    <xf numFmtId="0" fontId="2" fillId="0" borderId="10" xfId="0" applyFont="1" applyBorder="1"/>
    <xf numFmtId="0" fontId="2" fillId="0" borderId="12" xfId="0" applyFont="1" applyBorder="1"/>
    <xf numFmtId="0" fontId="3" fillId="11" borderId="7" xfId="0" applyFont="1" applyFill="1" applyBorder="1" applyAlignment="1">
      <alignment horizontal="right" wrapText="1"/>
    </xf>
    <xf numFmtId="0" fontId="2" fillId="11" borderId="0" xfId="0" applyFont="1" applyFill="1" applyAlignment="1">
      <alignment horizontal="right"/>
    </xf>
    <xf numFmtId="0" fontId="2" fillId="5" borderId="0" xfId="0" applyFont="1" applyFill="1" applyAlignment="1">
      <alignment horizontal="right"/>
    </xf>
    <xf numFmtId="0" fontId="0" fillId="12" borderId="0" xfId="0" applyFill="1"/>
    <xf numFmtId="0" fontId="4" fillId="12" borderId="0" xfId="0" applyFont="1" applyFill="1"/>
    <xf numFmtId="0" fontId="3" fillId="13" borderId="6" xfId="0" applyFont="1" applyFill="1" applyBorder="1" applyAlignment="1">
      <alignment horizontal="right" wrapText="1"/>
    </xf>
    <xf numFmtId="0" fontId="0" fillId="13" borderId="0" xfId="0" applyFill="1"/>
    <xf numFmtId="0" fontId="3" fillId="13" borderId="0" xfId="0" applyFont="1" applyFill="1" applyAlignment="1">
      <alignment horizontal="right" wrapText="1"/>
    </xf>
    <xf numFmtId="0" fontId="2" fillId="13" borderId="0" xfId="0" applyFont="1" applyFill="1" applyAlignment="1">
      <alignment horizontal="right" wrapText="1"/>
    </xf>
    <xf numFmtId="165" fontId="0" fillId="13" borderId="0" xfId="0" applyNumberFormat="1" applyFill="1"/>
    <xf numFmtId="164" fontId="2" fillId="13" borderId="0" xfId="1" applyNumberFormat="1" applyFont="1" applyFill="1" applyBorder="1" applyAlignment="1"/>
    <xf numFmtId="3" fontId="2" fillId="13" borderId="0" xfId="1" applyNumberFormat="1" applyFont="1" applyFill="1" applyBorder="1" applyAlignment="1"/>
    <xf numFmtId="168" fontId="0" fillId="13" borderId="0" xfId="0" applyNumberFormat="1" applyFill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8" borderId="0" xfId="0" applyFont="1" applyFill="1" applyAlignment="1">
      <alignment wrapText="1"/>
    </xf>
    <xf numFmtId="0" fontId="3" fillId="13" borderId="0" xfId="0" applyFont="1" applyFill="1" applyAlignment="1">
      <alignment wrapText="1"/>
    </xf>
    <xf numFmtId="0" fontId="0" fillId="13" borderId="0" xfId="0" applyFill="1" applyAlignment="1">
      <alignment wrapText="1"/>
    </xf>
    <xf numFmtId="0" fontId="0" fillId="14" borderId="0" xfId="0" applyFill="1"/>
    <xf numFmtId="0" fontId="0" fillId="15" borderId="0" xfId="0" applyFill="1"/>
    <xf numFmtId="0" fontId="0" fillId="11" borderId="0" xfId="0" applyFill="1"/>
    <xf numFmtId="165" fontId="2" fillId="11" borderId="0" xfId="0" applyNumberFormat="1" applyFont="1" applyFill="1" applyAlignment="1">
      <alignment horizontal="right"/>
    </xf>
    <xf numFmtId="165" fontId="2" fillId="11" borderId="9" xfId="0" applyNumberFormat="1" applyFont="1" applyFill="1" applyBorder="1" applyAlignment="1">
      <alignment horizontal="right"/>
    </xf>
    <xf numFmtId="11" fontId="2" fillId="11" borderId="0" xfId="0" applyNumberFormat="1" applyFont="1" applyFill="1" applyAlignment="1">
      <alignment horizontal="right"/>
    </xf>
    <xf numFmtId="3" fontId="2" fillId="11" borderId="0" xfId="0" applyNumberFormat="1" applyFont="1" applyFill="1" applyAlignment="1">
      <alignment horizontal="right"/>
    </xf>
    <xf numFmtId="165" fontId="2" fillId="11" borderId="2" xfId="0" applyNumberFormat="1" applyFont="1" applyFill="1" applyBorder="1" applyAlignment="1">
      <alignment horizontal="right"/>
    </xf>
    <xf numFmtId="174" fontId="2" fillId="11" borderId="9" xfId="0" applyNumberFormat="1" applyFont="1" applyFill="1" applyBorder="1" applyAlignment="1">
      <alignment horizontal="right"/>
    </xf>
    <xf numFmtId="3" fontId="2" fillId="11" borderId="9" xfId="0" applyNumberFormat="1" applyFont="1" applyFill="1" applyBorder="1" applyAlignment="1">
      <alignment horizontal="right"/>
    </xf>
    <xf numFmtId="165" fontId="2" fillId="11" borderId="4" xfId="0" applyNumberFormat="1" applyFont="1" applyFill="1" applyBorder="1" applyAlignment="1">
      <alignment horizontal="right"/>
    </xf>
    <xf numFmtId="165" fontId="2" fillId="0" borderId="0" xfId="0" applyNumberFormat="1" applyFont="1" applyAlignment="1">
      <alignment horizontal="right"/>
    </xf>
    <xf numFmtId="170" fontId="0" fillId="11" borderId="0" xfId="0" applyNumberFormat="1" applyFill="1"/>
    <xf numFmtId="11" fontId="0" fillId="11" borderId="0" xfId="0" applyNumberFormat="1" applyFill="1"/>
    <xf numFmtId="166" fontId="0" fillId="11" borderId="0" xfId="0" applyNumberFormat="1" applyFill="1"/>
    <xf numFmtId="3" fontId="0" fillId="11" borderId="0" xfId="0" applyNumberFormat="1" applyFill="1"/>
    <xf numFmtId="164" fontId="0" fillId="11" borderId="0" xfId="0" applyNumberFormat="1" applyFill="1"/>
    <xf numFmtId="3" fontId="2" fillId="11" borderId="0" xfId="1" applyNumberFormat="1" applyFont="1" applyFill="1" applyBorder="1" applyAlignment="1"/>
    <xf numFmtId="164" fontId="0" fillId="11" borderId="13" xfId="0" applyNumberFormat="1" applyFill="1" applyBorder="1"/>
    <xf numFmtId="164" fontId="0" fillId="11" borderId="1" xfId="0" applyNumberFormat="1" applyFill="1" applyBorder="1"/>
    <xf numFmtId="3" fontId="0" fillId="11" borderId="3" xfId="0" applyNumberFormat="1" applyFill="1" applyBorder="1"/>
    <xf numFmtId="165" fontId="0" fillId="11" borderId="0" xfId="0" applyNumberFormat="1" applyFill="1"/>
    <xf numFmtId="0" fontId="2" fillId="11" borderId="0" xfId="0" applyFont="1" applyFill="1" applyAlignment="1">
      <alignment horizontal="right" wrapText="1"/>
    </xf>
    <xf numFmtId="3" fontId="2" fillId="11" borderId="2" xfId="1" applyNumberFormat="1" applyFont="1" applyFill="1" applyBorder="1" applyAlignment="1"/>
    <xf numFmtId="3" fontId="2" fillId="11" borderId="9" xfId="1" applyNumberFormat="1" applyFont="1" applyFill="1" applyBorder="1" applyAlignment="1"/>
    <xf numFmtId="3" fontId="2" fillId="11" borderId="4" xfId="1" applyNumberFormat="1" applyFont="1" applyFill="1" applyBorder="1" applyAlignment="1"/>
    <xf numFmtId="3" fontId="2" fillId="16" borderId="0" xfId="0" applyNumberFormat="1" applyFont="1" applyFill="1"/>
    <xf numFmtId="3" fontId="2" fillId="11" borderId="0" xfId="0" applyNumberFormat="1" applyFont="1" applyFill="1"/>
    <xf numFmtId="3" fontId="2" fillId="11" borderId="9" xfId="0" applyNumberFormat="1" applyFont="1" applyFill="1" applyBorder="1"/>
    <xf numFmtId="0" fontId="2" fillId="11" borderId="0" xfId="0" applyFont="1" applyFill="1"/>
    <xf numFmtId="3" fontId="2" fillId="16" borderId="8" xfId="0" applyNumberFormat="1" applyFont="1" applyFill="1" applyBorder="1"/>
    <xf numFmtId="0" fontId="2" fillId="11" borderId="8" xfId="0" applyFont="1" applyFill="1" applyBorder="1"/>
    <xf numFmtId="0" fontId="2" fillId="11" borderId="9" xfId="0" applyFont="1" applyFill="1" applyBorder="1"/>
    <xf numFmtId="3" fontId="2" fillId="11" borderId="2" xfId="0" applyNumberFormat="1" applyFont="1" applyFill="1" applyBorder="1"/>
    <xf numFmtId="1" fontId="2" fillId="11" borderId="0" xfId="0" applyNumberFormat="1" applyFont="1" applyFill="1"/>
    <xf numFmtId="3" fontId="2" fillId="11" borderId="4" xfId="0" applyNumberFormat="1" applyFont="1" applyFill="1" applyBorder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gwen%20Ou/Box/Research/Interactive%20SCSA/GREET1_2021_for_prototyping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ul/Box/Interactive%20SOT%20Analysis/Data%20files/GREET1_2021_for_prototyp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71">
          <cell r="C171">
            <v>1000</v>
          </cell>
          <cell r="D171">
            <v>1000000</v>
          </cell>
          <cell r="E171">
            <v>453.59237000000002</v>
          </cell>
        </row>
        <row r="175">
          <cell r="B175">
            <v>1.102311310924388E-6</v>
          </cell>
        </row>
        <row r="190">
          <cell r="H190">
            <v>1000000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T&amp;D"/>
      <sheetName val="LDT1_TS"/>
      <sheetName val="LDT2_TS"/>
      <sheetName val="Vehicles"/>
      <sheetName val="Urban_Shares"/>
      <sheetName val="Compression"/>
      <sheetName val="Coal"/>
      <sheetName val="T&amp;D_Flowcharts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9">
          <cell r="AQ9">
            <v>1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>
        <row r="175">
          <cell r="D175">
            <v>1.1023113109243878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i, Hao" id="{C9416A2D-8241-4F20-804B-D394F6D9AB2A}" userId="Cai, Hao" providerId="None"/>
  <person displayName="Anant Vyas" id="{865AB77A-77F7-42CA-A3DE-E71A2578FA95}" userId="Anant Vyas" providerId="None"/>
  <person displayName="Ou, Longwen" id="{8E567C9D-2604-44CA-B4D4-53F9B4196B19}" userId="Ou, Longwen" providerId="None"/>
  <person displayName="Michael Wang" id="{52F93C99-6E2F-47FF-A86C-9CFC6703D7FF}" userId="Michael Wang" providerId="None"/>
  <person displayName="Zaimes, Greg" id="{A45B9717-AF57-475A-955C-29D129E5B0F1}" userId="Zaimes, Greg" providerId="None"/>
  <person displayName="Ou, Longwen" id="{E68499E2-350F-4BF2-80B7-ADA89A480BB6}" userId="S::oul@anl.gov::b81c495d-7ec4-42b7-a488-1701327cd6bc" providerId="AD"/>
  <person displayName="Kim, Taemin" id="{4D745061-1DBF-40CE-B410-7C7B5B1E43E2}" userId="S::tlkim@anl.gov::b9aa6be4-6457-4f34-9f34-59d24d14acc0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personId="{52F93C99-6E2F-47FF-A86C-9CFC6703D7FF}" id="{7EC4C7E0-FF9B-4515-8E61-AA65D5664E9D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L2" personId="{52F93C99-6E2F-47FF-A86C-9CFC6703D7FF}" id="{34D340DC-D67A-4CAE-8C20-051ACF44D0B9}">
    <text>Emsisions factors are for large turbines. 
Calculated turbine results in g/kWh in Electric sheet are based on the inputs here. 
Also, turbine results in g/kWh are inputted separately into Electric sheet.</text>
  </threadedComment>
  <threadedComment ref="M2" personId="{52F93C99-6E2F-47FF-A86C-9CFC6703D7FF}" id="{84A790D2-B4B9-4265-BD79-AAB8D56817C1}">
    <text xml:space="preserve">Calculated CC turbine results in g/kWh in Electric sheet are based on the inputs here. 
Also, CC turbine results in g/kWh are inputted separately into Electric sheet.
</text>
  </threadedComment>
  <threadedComment ref="P2" personId="{865AB77A-77F7-42CA-A3DE-E71A2578FA95}" id="{1637977C-8F1B-4736-AFF4-BC85BB25E877}">
    <text xml:space="preserve">CO and CH4 emissions are calculated from CO2 emissions and ratios developed from Kuipers and Jarvis (1996). </text>
  </threadedComment>
  <threadedComment ref="T2" personId="{52F93C99-6E2F-47FF-A86C-9CFC6703D7FF}" id="{AEEC40CA-3288-4896-9A88-AB2AB3314A8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V2" personId="{52F93C99-6E2F-47FF-A86C-9CFC6703D7FF}" id="{18F5452D-DD29-49E9-AA32-C6698F56C629}">
    <text>Emsisions factors are for large turbines. 
Calculated turbine results in g/kWh in Electric sheet are based on the inputs here. 
Also, turbine results in g/kWh are inputted separately into Electric sheet.</text>
  </threadedComment>
  <threadedComment ref="W2" personId="{52F93C99-6E2F-47FF-A86C-9CFC6703D7FF}" id="{2C8587DB-B33F-47F4-B13B-33B4A46987E0}">
    <text xml:space="preserve">Calculated CC turbine results in g/kWh in Electric sheet are based on the inputs here. 
Also, CC turbine results in g/kWh are inputted separately into Electric sheet.
</text>
  </threadedComment>
  <threadedComment ref="Z2" personId="{865AB77A-77F7-42CA-A3DE-E71A2578FA95}" id="{7C7F111C-24AE-475B-B4AD-4A8AD1795C98}">
    <text xml:space="preserve">CO and CH4 emissions are calculated from CO2 emissions and ratios developed from Kuipers and Jarvis (1996).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B1" dT="2023-02-10T05:48:42.89" personId="{E68499E2-350F-4BF2-80B7-ADA89A480BB6}" id="{4344998C-BEB8-4ECE-8A72-0F44640DAAC9}">
    <text>ZSM-5 as surrogate</text>
  </threadedComment>
  <threadedComment ref="AC1" dT="2023-02-10T05:50:24.14" personId="{E68499E2-350F-4BF2-80B7-ADA89A480BB6}" id="{359B2A39-4F3E-48A6-B6AE-D35BCCC7B69C}">
    <text xml:space="preserve">Source: Life cycle greenhouse gas emissions analysis of catalysts for hydrotreating of fast pyrolysis bio-oil | Elsevier Enhanced Reader </text>
    <extLst>
      <x:ext xmlns:xltc2="http://schemas.microsoft.com/office/spreadsheetml/2020/threadedcomments2" uri="{F7C98A9C-CBB3-438F-8F68-D28B6AF4A901}">
        <xltc2:checksum>591062682</xltc2:checksum>
        <xltc2:hyperlink startIndex="8" length="128" url="https://reader.elsevier.com/reader/sd/pii/S0961953416300198?token=197C119E27C335F9678717D6D7609BE9B44D3B43386B54E1F704E6FA0D6C10F3D4B2186A94D0C193546B89BEFA4A65E7&amp;originRegion=us-east-1&amp;originCreation=20230210053151"/>
      </x:ext>
    </extLs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K1" personId="{C9416A2D-8241-4F20-804B-D394F6D9AB2A}" id="{044CB3AF-6283-4031-8C05-A50B4C478E65}">
    <text>CO2 transportation for algae cultivation is used here as surrogate.</text>
  </threadedComment>
  <threadedComment ref="L1" personId="{C9416A2D-8241-4F20-804B-D394F6D9AB2A}" id="{AC7E57AA-E1E8-4F84-B9FC-C85A72059020}">
    <text>from GREET2, Nafion Dry Polymer</text>
  </threadedComment>
  <threadedComment ref="M1" personId="{C9416A2D-8241-4F20-804B-D394F6D9AB2A}" id="{DE17457E-03BF-4211-B5F5-8525E651A0CD}">
    <text>Nylon 66 Resin, from GREET2</text>
  </threadedComment>
  <threadedComment ref="N1" personId="{C9416A2D-8241-4F20-804B-D394F6D9AB2A}" id="{33DDADC2-E9D9-450F-B6EB-0FCA67B1A57A}">
    <text>Flocculant is one kind of polymer.</text>
  </threadedComment>
  <threadedComment ref="V1" personId="{A45B9717-AF57-475A-955C-29D129E5B0F1}" id="{5DABB33C-268A-4D96-8458-8527F4ED3C5B}">
    <text>Use PT Catalyst as a surrogate for the environmnetal impacts.</text>
  </threadedComment>
  <threadedComment ref="X1" personId="{C9416A2D-8241-4F20-804B-D394F6D9AB2A}" id="{9E8E3EEE-3F0D-41D7-BBDD-62E207BDD908}">
    <text>Formula: C4H2O3
C%=48/98=48.98%</text>
  </threadedComment>
  <threadedComment ref="AA1" dT="2021-08-26T16:55:14.53" personId="{4D745061-1DBF-40CE-B410-7C7B5B1E43E2}" id="{D5B2B26F-4035-42EA-8638-005D102705FB}">
    <text>Lipase Enzyme for FAFE pathway: assumed to be 25 mol. % (or 58.49 wt. %) propylene glycol with balance water.</text>
  </threadedComment>
  <threadedComment ref="AF1" dT="2022-12-20T15:55:59.18" personId="{8E567C9D-2604-44CA-B4D4-53F9B4196B19}" id="{D2BC83AE-6558-47F4-9655-79E589A783CC}">
    <text>Same as WWT polymer.</text>
  </threadedComment>
  <threadedComment ref="CC1" dT="2023-08-14T21:37:05.13" personId="{E68499E2-350F-4BF2-80B7-ADA89A480BB6}" id="{5F0C51E1-496F-447A-9031-80A17D3E6277}">
    <text>Renamed.</text>
  </threadedComment>
  <threadedComment ref="CD1" dT="2023-08-14T21:37:11.97" personId="{E68499E2-350F-4BF2-80B7-ADA89A480BB6}" id="{0524FB79-4C0E-4C04-B8B2-87F746E6BF1F}">
    <text>Renamed.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G2" personId="{52F93C99-6E2F-47FF-A86C-9CFC6703D7FF}" id="{AB144FDA-22B0-44A8-8FFE-47B0095C1B5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I2" personId="{52F93C99-6E2F-47FF-A86C-9CFC6703D7FF}" id="{58AEA280-41AE-4C76-B87B-5B60BFE4958C}">
    <text>Emsisions factors are for large turbines. 
Calculated turbine results in g/kWh in Electric sheet are based on the inputs here. 
Also, turbine results in g/kWh are inputted separately into Electric sheet.</text>
  </threadedComment>
  <threadedComment ref="J2" personId="{52F93C99-6E2F-47FF-A86C-9CFC6703D7FF}" id="{5B3C0439-25A6-4EC5-B584-F7486FE162EB}">
    <text xml:space="preserve">Calculated CC turbine results in g/kWh in Electric sheet are based on the inputs here. 
Also, CC turbine results in g/kWh are inputted separately into Electric sheet.
</text>
  </threadedComment>
  <threadedComment ref="M2" personId="{865AB77A-77F7-42CA-A3DE-E71A2578FA95}" id="{71D614CC-D960-4BEC-B47C-4122A9B8518D}">
    <text xml:space="preserve">CO and CH4 emissions are calculated from CO2 emissions and ratios developed from Kuipers and Jarvis (1996). </text>
  </threadedComment>
  <threadedComment ref="A4" dT="2022-01-26T21:12:20.99" personId="{E68499E2-350F-4BF2-80B7-ADA89A480BB6}" id="{C50E1C48-28B5-4D8F-A3E1-EC6E5ECDC528}">
    <text>These values are added manually.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1F9E-269C-49CF-82E7-32BB9030EB09}">
  <sheetPr>
    <tabColor theme="5"/>
  </sheetPr>
  <dimension ref="A1:BB23"/>
  <sheetViews>
    <sheetView topLeftCell="A2" workbookViewId="0">
      <pane xSplit="1" topLeftCell="AQ1" activePane="topRight" state="frozen"/>
      <selection pane="topRight" activeCell="AO10" sqref="AO10"/>
    </sheetView>
  </sheetViews>
  <sheetFormatPr defaultRowHeight="15" x14ac:dyDescent="0.25"/>
  <cols>
    <col min="1" max="1" width="25.140625" bestFit="1" customWidth="1"/>
    <col min="9" max="9" width="9.140625" style="69"/>
    <col min="30" max="33" width="8.7109375" style="86"/>
    <col min="35" max="36" width="8.7109375" style="86"/>
    <col min="38" max="39" width="8.7109375" style="86"/>
    <col min="41" max="41" width="13.7109375" style="86" customWidth="1"/>
    <col min="42" max="42" width="8.7109375" style="86"/>
    <col min="44" max="45" width="8.7109375" style="86"/>
    <col min="47" max="48" width="8.7109375" style="86"/>
    <col min="50" max="51" width="8.7109375" style="86"/>
  </cols>
  <sheetData>
    <row r="1" spans="1:54" s="93" customFormat="1" ht="54.95" customHeight="1" x14ac:dyDescent="0.25">
      <c r="B1" s="94" t="s">
        <v>0</v>
      </c>
      <c r="C1" s="94" t="s">
        <v>0</v>
      </c>
      <c r="D1" s="94" t="s">
        <v>0</v>
      </c>
      <c r="E1" s="94" t="s">
        <v>0</v>
      </c>
      <c r="F1" s="94" t="s">
        <v>0</v>
      </c>
      <c r="G1" s="95" t="s">
        <v>0</v>
      </c>
      <c r="H1" s="95" t="s">
        <v>0</v>
      </c>
      <c r="I1" s="95" t="s">
        <v>0</v>
      </c>
      <c r="J1" s="94" t="s">
        <v>8</v>
      </c>
      <c r="K1" s="94" t="s">
        <v>8</v>
      </c>
      <c r="L1" s="94" t="s">
        <v>8</v>
      </c>
      <c r="M1" s="94" t="s">
        <v>8</v>
      </c>
      <c r="N1" s="94" t="s">
        <v>8</v>
      </c>
      <c r="O1" s="94" t="s">
        <v>8</v>
      </c>
      <c r="P1" s="94" t="s">
        <v>8</v>
      </c>
      <c r="Q1" s="94" t="s">
        <v>8</v>
      </c>
      <c r="R1" s="94" t="s">
        <v>8</v>
      </c>
      <c r="S1" s="94" t="s">
        <v>8</v>
      </c>
      <c r="T1" s="94" t="s">
        <v>285</v>
      </c>
      <c r="U1" s="94" t="s">
        <v>285</v>
      </c>
      <c r="V1" s="94" t="s">
        <v>285</v>
      </c>
      <c r="W1" s="94" t="s">
        <v>285</v>
      </c>
      <c r="X1" s="94" t="s">
        <v>285</v>
      </c>
      <c r="Y1" s="94" t="s">
        <v>285</v>
      </c>
      <c r="Z1" s="94" t="s">
        <v>285</v>
      </c>
      <c r="AA1" s="94" t="s">
        <v>285</v>
      </c>
      <c r="AB1" s="94" t="s">
        <v>285</v>
      </c>
      <c r="AC1" s="94" t="s">
        <v>285</v>
      </c>
      <c r="AD1" s="96" t="s">
        <v>260</v>
      </c>
      <c r="AE1" s="96" t="s">
        <v>37</v>
      </c>
      <c r="AF1" s="85" t="s">
        <v>263</v>
      </c>
      <c r="AG1" s="97" t="s">
        <v>262</v>
      </c>
      <c r="AH1" s="94" t="s">
        <v>150</v>
      </c>
      <c r="AI1" s="96" t="s">
        <v>150</v>
      </c>
      <c r="AJ1" s="96" t="s">
        <v>150</v>
      </c>
      <c r="AK1" s="94" t="s">
        <v>207</v>
      </c>
      <c r="AL1" s="96" t="s">
        <v>207</v>
      </c>
      <c r="AM1" s="96" t="s">
        <v>207</v>
      </c>
      <c r="AN1" s="94" t="s">
        <v>341</v>
      </c>
      <c r="AO1" s="96" t="s">
        <v>341</v>
      </c>
      <c r="AP1" s="96" t="s">
        <v>341</v>
      </c>
      <c r="AQ1" s="94" t="s">
        <v>290</v>
      </c>
      <c r="AR1" s="96" t="s">
        <v>290</v>
      </c>
      <c r="AS1" s="96" t="s">
        <v>290</v>
      </c>
      <c r="AT1" s="94" t="s">
        <v>321</v>
      </c>
      <c r="AU1" s="96" t="s">
        <v>321</v>
      </c>
      <c r="AV1" s="96" t="s">
        <v>321</v>
      </c>
      <c r="AW1" s="94" t="s">
        <v>322</v>
      </c>
      <c r="AX1" s="96" t="s">
        <v>322</v>
      </c>
      <c r="AY1" s="96" t="s">
        <v>322</v>
      </c>
      <c r="AZ1" t="s">
        <v>375</v>
      </c>
      <c r="BA1" t="s">
        <v>374</v>
      </c>
      <c r="BB1" t="s">
        <v>225</v>
      </c>
    </row>
    <row r="2" spans="1:54" ht="77.25" x14ac:dyDescent="0.25"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68" t="s">
        <v>268</v>
      </c>
      <c r="H2" s="68" t="s">
        <v>269</v>
      </c>
      <c r="I2" s="68" t="s">
        <v>267</v>
      </c>
      <c r="J2" s="46" t="s">
        <v>335</v>
      </c>
      <c r="K2" s="46" t="s">
        <v>336</v>
      </c>
      <c r="L2" s="46" t="s">
        <v>68</v>
      </c>
      <c r="M2" s="46" t="s">
        <v>69</v>
      </c>
      <c r="N2" s="46" t="s">
        <v>70</v>
      </c>
      <c r="O2" s="46" t="s">
        <v>12</v>
      </c>
      <c r="P2" s="46" t="s">
        <v>73</v>
      </c>
      <c r="Q2" s="46" t="s">
        <v>71</v>
      </c>
      <c r="R2" s="46" t="s">
        <v>72</v>
      </c>
      <c r="S2" s="46" t="s">
        <v>282</v>
      </c>
      <c r="T2" s="46" t="s">
        <v>335</v>
      </c>
      <c r="U2" s="46" t="s">
        <v>336</v>
      </c>
      <c r="V2" s="46" t="s">
        <v>68</v>
      </c>
      <c r="W2" s="46" t="s">
        <v>69</v>
      </c>
      <c r="X2" s="46" t="s">
        <v>70</v>
      </c>
      <c r="Y2" s="46" t="s">
        <v>12</v>
      </c>
      <c r="Z2" s="46" t="s">
        <v>73</v>
      </c>
      <c r="AA2" s="46" t="s">
        <v>71</v>
      </c>
      <c r="AB2" s="46" t="s">
        <v>72</v>
      </c>
      <c r="AC2" s="46" t="s">
        <v>282</v>
      </c>
      <c r="AD2" s="87" t="s">
        <v>77</v>
      </c>
      <c r="AE2" s="87" t="s">
        <v>78</v>
      </c>
      <c r="AF2" s="87" t="s">
        <v>264</v>
      </c>
      <c r="AG2" s="87" t="s">
        <v>264</v>
      </c>
      <c r="AH2" s="46" t="s">
        <v>267</v>
      </c>
      <c r="AI2" s="87" t="s">
        <v>270</v>
      </c>
      <c r="AJ2" s="87" t="s">
        <v>271</v>
      </c>
      <c r="AK2" s="46" t="s">
        <v>267</v>
      </c>
      <c r="AL2" s="87" t="s">
        <v>270</v>
      </c>
      <c r="AM2" s="87" t="s">
        <v>271</v>
      </c>
      <c r="AN2" s="46" t="s">
        <v>267</v>
      </c>
      <c r="AO2" s="87" t="s">
        <v>270</v>
      </c>
      <c r="AP2" s="87" t="s">
        <v>271</v>
      </c>
      <c r="AQ2" s="46" t="s">
        <v>267</v>
      </c>
      <c r="AR2" s="87" t="s">
        <v>270</v>
      </c>
      <c r="AS2" s="87" t="s">
        <v>271</v>
      </c>
      <c r="AT2" s="46" t="s">
        <v>267</v>
      </c>
      <c r="AU2" s="87" t="s">
        <v>270</v>
      </c>
      <c r="AV2" s="87" t="s">
        <v>271</v>
      </c>
      <c r="AW2" s="46" t="s">
        <v>267</v>
      </c>
      <c r="AX2" s="87" t="s">
        <v>270</v>
      </c>
      <c r="AY2" s="87" t="s">
        <v>271</v>
      </c>
      <c r="AZ2" t="s">
        <v>10</v>
      </c>
      <c r="BA2" t="s">
        <v>10</v>
      </c>
      <c r="BB2" t="s">
        <v>376</v>
      </c>
    </row>
    <row r="3" spans="1:54" x14ac:dyDescent="0.25">
      <c r="A3" t="s">
        <v>338</v>
      </c>
      <c r="B3" s="2" t="s">
        <v>95</v>
      </c>
      <c r="C3" s="2" t="s">
        <v>95</v>
      </c>
      <c r="D3" s="2" t="s">
        <v>95</v>
      </c>
      <c r="E3" s="2" t="s">
        <v>95</v>
      </c>
      <c r="F3" s="2" t="s">
        <v>95</v>
      </c>
      <c r="G3" s="68" t="s">
        <v>95</v>
      </c>
      <c r="H3" s="68" t="s">
        <v>95</v>
      </c>
      <c r="I3" s="68" t="s">
        <v>95</v>
      </c>
      <c r="J3" s="2" t="s">
        <v>95</v>
      </c>
      <c r="K3" s="2" t="s">
        <v>95</v>
      </c>
      <c r="L3" s="2" t="s">
        <v>95</v>
      </c>
      <c r="M3" s="2" t="s">
        <v>95</v>
      </c>
      <c r="N3" s="2" t="s">
        <v>95</v>
      </c>
      <c r="O3" s="2" t="s">
        <v>95</v>
      </c>
      <c r="P3" s="2" t="s">
        <v>95</v>
      </c>
      <c r="Q3" s="2" t="s">
        <v>95</v>
      </c>
      <c r="R3" s="2" t="s">
        <v>95</v>
      </c>
      <c r="S3" s="2" t="s">
        <v>95</v>
      </c>
      <c r="T3" s="2" t="s">
        <v>95</v>
      </c>
      <c r="U3" s="2" t="s">
        <v>95</v>
      </c>
      <c r="V3" s="2" t="s">
        <v>95</v>
      </c>
      <c r="W3" s="2" t="s">
        <v>95</v>
      </c>
      <c r="X3" s="2" t="s">
        <v>95</v>
      </c>
      <c r="Y3" s="2" t="s">
        <v>95</v>
      </c>
      <c r="Z3" s="2" t="s">
        <v>95</v>
      </c>
      <c r="AA3" s="2" t="s">
        <v>95</v>
      </c>
      <c r="AB3" s="2" t="s">
        <v>95</v>
      </c>
      <c r="AC3" s="2" t="s">
        <v>95</v>
      </c>
      <c r="AD3" s="87" t="s">
        <v>79</v>
      </c>
      <c r="AE3" s="87" t="s">
        <v>79</v>
      </c>
      <c r="AF3" s="88" t="s">
        <v>79</v>
      </c>
      <c r="AG3" s="88" t="s">
        <v>79</v>
      </c>
      <c r="AH3" s="2" t="s">
        <v>95</v>
      </c>
      <c r="AI3" s="88" t="s">
        <v>95</v>
      </c>
      <c r="AJ3" s="88" t="s">
        <v>95</v>
      </c>
      <c r="AK3" s="2" t="s">
        <v>95</v>
      </c>
      <c r="AL3" s="88" t="s">
        <v>95</v>
      </c>
      <c r="AM3" s="88" t="s">
        <v>95</v>
      </c>
      <c r="AN3" s="2" t="s">
        <v>95</v>
      </c>
      <c r="AO3" s="88" t="s">
        <v>95</v>
      </c>
      <c r="AP3" s="88" t="s">
        <v>95</v>
      </c>
      <c r="AQ3" s="2" t="s">
        <v>95</v>
      </c>
      <c r="AR3" s="88" t="s">
        <v>95</v>
      </c>
      <c r="AS3" s="88" t="s">
        <v>95</v>
      </c>
      <c r="AT3" s="2" t="s">
        <v>95</v>
      </c>
      <c r="AU3" s="88" t="s">
        <v>95</v>
      </c>
      <c r="AV3" s="88" t="s">
        <v>95</v>
      </c>
      <c r="AW3" s="2" t="s">
        <v>95</v>
      </c>
      <c r="AX3" s="88" t="s">
        <v>95</v>
      </c>
      <c r="AY3" s="88" t="s">
        <v>95</v>
      </c>
      <c r="AZ3" s="2" t="s">
        <v>95</v>
      </c>
      <c r="BA3" s="2" t="s">
        <v>95</v>
      </c>
      <c r="BB3" s="2" t="s">
        <v>95</v>
      </c>
    </row>
    <row r="4" spans="1:54" x14ac:dyDescent="0.25">
      <c r="A4" t="s">
        <v>2</v>
      </c>
      <c r="B4" s="2">
        <v>1000000</v>
      </c>
      <c r="C4" s="2">
        <v>1000000</v>
      </c>
      <c r="D4" s="2">
        <v>1000000</v>
      </c>
      <c r="E4" s="2">
        <v>1000000</v>
      </c>
      <c r="F4" s="2">
        <v>1000000</v>
      </c>
      <c r="G4" s="2">
        <v>1000000</v>
      </c>
      <c r="H4" s="2">
        <v>1000000</v>
      </c>
      <c r="I4" s="2">
        <v>1000000</v>
      </c>
      <c r="J4" s="2">
        <v>1000000</v>
      </c>
      <c r="K4" s="2">
        <v>1000000</v>
      </c>
      <c r="L4" s="2">
        <v>1000000</v>
      </c>
      <c r="M4" s="2">
        <v>1000000</v>
      </c>
      <c r="N4" s="2">
        <v>1000000</v>
      </c>
      <c r="O4" s="2">
        <v>1000000</v>
      </c>
      <c r="P4" s="2">
        <v>1000000</v>
      </c>
      <c r="Q4" s="2">
        <v>1000000</v>
      </c>
      <c r="R4" s="2">
        <v>1000000</v>
      </c>
      <c r="S4" s="2">
        <v>1000000</v>
      </c>
      <c r="T4" s="2">
        <v>1000000</v>
      </c>
      <c r="U4" s="2">
        <v>1000000</v>
      </c>
      <c r="V4" s="2">
        <v>1000000</v>
      </c>
      <c r="W4" s="2">
        <v>1000000</v>
      </c>
      <c r="X4" s="2">
        <v>1000000</v>
      </c>
      <c r="Y4" s="2">
        <v>1000000</v>
      </c>
      <c r="Z4" s="2">
        <v>1000000</v>
      </c>
      <c r="AA4" s="2">
        <v>1000000</v>
      </c>
      <c r="AB4" s="2">
        <v>1000000</v>
      </c>
      <c r="AC4" s="2">
        <v>1000000</v>
      </c>
      <c r="AD4" s="87"/>
      <c r="AE4" s="87"/>
      <c r="AF4" s="88"/>
      <c r="AG4" s="88"/>
      <c r="AH4" s="2">
        <v>1000000</v>
      </c>
      <c r="AI4" s="86">
        <v>9339.5518419730979</v>
      </c>
      <c r="AJ4" s="86">
        <f t="shared" ref="AJ4:AJ10" si="0">AH4+AI4</f>
        <v>1009339.5518419731</v>
      </c>
      <c r="AK4" s="2">
        <v>1000000</v>
      </c>
      <c r="AL4" s="86">
        <v>1253.7917044079659</v>
      </c>
      <c r="AM4" s="86">
        <f>AK4+AL4</f>
        <v>1001253.791704408</v>
      </c>
      <c r="AN4" s="2">
        <f>AK4</f>
        <v>1000000</v>
      </c>
      <c r="AO4" s="86">
        <f>AL4</f>
        <v>1253.7917044079659</v>
      </c>
      <c r="AP4" s="86">
        <f>AN4+AO4</f>
        <v>1001253.791704408</v>
      </c>
      <c r="AQ4" s="2">
        <f>AN4</f>
        <v>1000000</v>
      </c>
      <c r="AR4" s="86">
        <f>AL4</f>
        <v>1253.7917044079659</v>
      </c>
      <c r="AS4" s="86">
        <f>AQ4+AR4</f>
        <v>1001253.791704408</v>
      </c>
      <c r="AT4" s="2">
        <f>AK4</f>
        <v>1000000</v>
      </c>
      <c r="AU4" s="86">
        <f>AL4</f>
        <v>1253.7917044079659</v>
      </c>
      <c r="AV4" s="86">
        <f>AT4+AU4</f>
        <v>1001253.791704408</v>
      </c>
      <c r="AW4" s="2">
        <f>AK4</f>
        <v>1000000</v>
      </c>
      <c r="AX4" s="86">
        <f>AL4</f>
        <v>1253.7917044079659</v>
      </c>
      <c r="AY4" s="86">
        <f>AW4+AX4</f>
        <v>1001253.791704408</v>
      </c>
      <c r="AZ4" s="2">
        <f>AN4</f>
        <v>1000000</v>
      </c>
      <c r="BA4" s="2">
        <v>1000000</v>
      </c>
      <c r="BB4" s="2">
        <v>1000000</v>
      </c>
    </row>
    <row r="5" spans="1:54" x14ac:dyDescent="0.25">
      <c r="A5" t="s">
        <v>3</v>
      </c>
      <c r="B5" s="2">
        <v>1000000</v>
      </c>
      <c r="C5" s="2">
        <v>1000000</v>
      </c>
      <c r="D5" s="2">
        <v>1000000</v>
      </c>
      <c r="E5" s="2">
        <v>1000000</v>
      </c>
      <c r="F5" s="2">
        <v>1000000</v>
      </c>
      <c r="G5" s="2">
        <v>1000000</v>
      </c>
      <c r="H5" s="2">
        <v>1000000</v>
      </c>
      <c r="I5" s="2">
        <v>1000000</v>
      </c>
      <c r="J5" s="2">
        <v>1000000</v>
      </c>
      <c r="K5" s="2">
        <v>1000000</v>
      </c>
      <c r="L5" s="2">
        <v>1000000</v>
      </c>
      <c r="M5" s="2">
        <v>1000000</v>
      </c>
      <c r="N5" s="2">
        <v>1000000</v>
      </c>
      <c r="O5" s="2">
        <v>1000000</v>
      </c>
      <c r="P5" s="2">
        <v>1000000</v>
      </c>
      <c r="Q5" s="2">
        <v>1000000</v>
      </c>
      <c r="R5" s="2">
        <v>1000000</v>
      </c>
      <c r="S5" s="2">
        <v>1000000</v>
      </c>
      <c r="T5" s="2">
        <v>1000000</v>
      </c>
      <c r="U5" s="2">
        <v>1000000</v>
      </c>
      <c r="V5" s="2">
        <v>1000000</v>
      </c>
      <c r="W5" s="2">
        <v>1000000</v>
      </c>
      <c r="X5" s="2">
        <v>1000000</v>
      </c>
      <c r="Y5" s="2">
        <v>1000000</v>
      </c>
      <c r="Z5" s="2">
        <v>1000000</v>
      </c>
      <c r="AA5" s="2">
        <v>1000000</v>
      </c>
      <c r="AB5" s="2">
        <v>1000000</v>
      </c>
      <c r="AC5" s="2">
        <v>1000000</v>
      </c>
      <c r="AD5" s="87"/>
      <c r="AE5" s="87"/>
      <c r="AF5" s="88"/>
      <c r="AG5" s="88"/>
      <c r="AH5" s="2">
        <v>0</v>
      </c>
      <c r="AI5" s="86">
        <v>8169.6873553428004</v>
      </c>
      <c r="AJ5" s="86">
        <f t="shared" si="0"/>
        <v>8169.6873553428004</v>
      </c>
      <c r="AK5" s="2">
        <v>0</v>
      </c>
      <c r="AL5" s="86">
        <v>1202.5975456032124</v>
      </c>
      <c r="AM5" s="86">
        <f t="shared" ref="AM5:AM9" si="1">AK5+AL5</f>
        <v>1202.5975456032124</v>
      </c>
      <c r="AN5" s="2">
        <f t="shared" ref="AN5:AN9" si="2">AK5</f>
        <v>0</v>
      </c>
      <c r="AO5" s="86">
        <f t="shared" ref="AO5:AO20" si="3">AL5</f>
        <v>1202.5975456032124</v>
      </c>
      <c r="AP5" s="86">
        <f t="shared" ref="AP5:AP9" si="4">AN5+AO5</f>
        <v>1202.5975456032124</v>
      </c>
      <c r="AQ5" s="2">
        <f t="shared" ref="AQ5:AQ9" si="5">AN5</f>
        <v>0</v>
      </c>
      <c r="AR5" s="86">
        <f t="shared" ref="AR5:AR20" si="6">AL5</f>
        <v>1202.5975456032124</v>
      </c>
      <c r="AS5" s="86">
        <f t="shared" ref="AS5:AS9" si="7">AQ5+AR5</f>
        <v>1202.5975456032124</v>
      </c>
      <c r="AT5" s="2">
        <f t="shared" ref="AT5:AT9" si="8">AK5</f>
        <v>0</v>
      </c>
      <c r="AU5" s="86">
        <f t="shared" ref="AU5:AU20" si="9">AL5</f>
        <v>1202.5975456032124</v>
      </c>
      <c r="AV5" s="86">
        <f t="shared" ref="AV5:AV9" si="10">AT5+AU5</f>
        <v>1202.5975456032124</v>
      </c>
      <c r="AW5" s="2">
        <f t="shared" ref="AW5:AW9" si="11">AK5</f>
        <v>0</v>
      </c>
      <c r="AX5" s="86">
        <f t="shared" ref="AX5:AX20" si="12">AL5</f>
        <v>1202.5975456032124</v>
      </c>
      <c r="AY5" s="86">
        <f t="shared" ref="AY5:AY9" si="13">AW5+AX5</f>
        <v>1202.5975456032124</v>
      </c>
      <c r="AZ5" s="2">
        <v>1000000</v>
      </c>
      <c r="BA5" s="2">
        <v>0</v>
      </c>
      <c r="BB5" s="2">
        <v>0</v>
      </c>
    </row>
    <row r="6" spans="1:54" x14ac:dyDescent="0.25">
      <c r="A6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87"/>
      <c r="AE6" s="87"/>
      <c r="AF6" s="88"/>
      <c r="AG6" s="88"/>
      <c r="AH6" s="2">
        <v>0</v>
      </c>
      <c r="AI6" s="86">
        <v>1989.4630119087635</v>
      </c>
      <c r="AJ6" s="86">
        <f t="shared" si="0"/>
        <v>1989.4630119087635</v>
      </c>
      <c r="AK6" s="2">
        <v>0</v>
      </c>
      <c r="AL6" s="86">
        <v>9.9730961197564767</v>
      </c>
      <c r="AM6" s="86">
        <f t="shared" si="1"/>
        <v>9.9730961197564767</v>
      </c>
      <c r="AN6" s="2">
        <f t="shared" si="2"/>
        <v>0</v>
      </c>
      <c r="AO6" s="86">
        <f t="shared" si="3"/>
        <v>9.9730961197564767</v>
      </c>
      <c r="AP6" s="86">
        <f t="shared" si="4"/>
        <v>9.9730961197564767</v>
      </c>
      <c r="AQ6" s="2">
        <f t="shared" si="5"/>
        <v>0</v>
      </c>
      <c r="AR6" s="86">
        <f t="shared" si="6"/>
        <v>9.9730961197564767</v>
      </c>
      <c r="AS6" s="86">
        <f t="shared" si="7"/>
        <v>9.9730961197564767</v>
      </c>
      <c r="AT6" s="2">
        <f t="shared" si="8"/>
        <v>0</v>
      </c>
      <c r="AU6" s="86">
        <f t="shared" si="9"/>
        <v>9.9730961197564767</v>
      </c>
      <c r="AV6" s="86">
        <f t="shared" si="10"/>
        <v>9.9730961197564767</v>
      </c>
      <c r="AW6" s="2">
        <f t="shared" si="11"/>
        <v>0</v>
      </c>
      <c r="AX6" s="86">
        <f t="shared" si="12"/>
        <v>9.9730961197564767</v>
      </c>
      <c r="AY6" s="86">
        <f t="shared" si="13"/>
        <v>9.9730961197564767</v>
      </c>
      <c r="AZ6" s="2">
        <f t="shared" ref="AZ6:AZ9" si="14">AN6</f>
        <v>0</v>
      </c>
      <c r="BA6" s="2">
        <v>0</v>
      </c>
      <c r="BB6" s="2">
        <v>0</v>
      </c>
    </row>
    <row r="7" spans="1:54" x14ac:dyDescent="0.25">
      <c r="A7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1000000</v>
      </c>
      <c r="K7" s="2">
        <v>1000000</v>
      </c>
      <c r="L7" s="2">
        <v>1000000</v>
      </c>
      <c r="M7" s="2">
        <v>1000000</v>
      </c>
      <c r="N7" s="2">
        <v>1000000</v>
      </c>
      <c r="O7" s="2">
        <v>1000000</v>
      </c>
      <c r="P7" s="2">
        <v>1000000</v>
      </c>
      <c r="Q7" s="2">
        <v>1000000</v>
      </c>
      <c r="R7" s="2">
        <v>1000000</v>
      </c>
      <c r="S7" s="2">
        <v>1000000</v>
      </c>
      <c r="T7" s="2">
        <v>1000000</v>
      </c>
      <c r="U7" s="2">
        <v>1000000</v>
      </c>
      <c r="V7" s="2">
        <v>1000000</v>
      </c>
      <c r="W7" s="2">
        <v>1000000</v>
      </c>
      <c r="X7" s="2">
        <v>1000000</v>
      </c>
      <c r="Y7" s="2">
        <v>1000000</v>
      </c>
      <c r="Z7" s="2">
        <v>1000000</v>
      </c>
      <c r="AA7" s="2">
        <v>1000000</v>
      </c>
      <c r="AB7" s="2">
        <v>1000000</v>
      </c>
      <c r="AC7" s="2">
        <v>1000000</v>
      </c>
      <c r="AD7" s="87"/>
      <c r="AE7" s="87"/>
      <c r="AF7" s="88"/>
      <c r="AG7" s="88"/>
      <c r="AH7" s="2">
        <v>0</v>
      </c>
      <c r="AI7" s="86">
        <v>2794.9003158789556</v>
      </c>
      <c r="AJ7" s="86">
        <f t="shared" si="0"/>
        <v>2794.9003158789556</v>
      </c>
      <c r="AK7" s="2">
        <v>0</v>
      </c>
      <c r="AL7" s="86">
        <v>126.35657670942828</v>
      </c>
      <c r="AM7" s="86">
        <f t="shared" si="1"/>
        <v>126.35657670942828</v>
      </c>
      <c r="AN7" s="2">
        <f t="shared" si="2"/>
        <v>0</v>
      </c>
      <c r="AO7" s="86">
        <f t="shared" si="3"/>
        <v>126.35657670942828</v>
      </c>
      <c r="AP7" s="86">
        <f t="shared" si="4"/>
        <v>126.35657670942828</v>
      </c>
      <c r="AQ7" s="2">
        <f t="shared" si="5"/>
        <v>0</v>
      </c>
      <c r="AR7" s="86">
        <f t="shared" si="6"/>
        <v>126.35657670942828</v>
      </c>
      <c r="AS7" s="86">
        <f t="shared" si="7"/>
        <v>126.35657670942828</v>
      </c>
      <c r="AT7" s="2">
        <f t="shared" si="8"/>
        <v>0</v>
      </c>
      <c r="AU7" s="86">
        <f t="shared" si="9"/>
        <v>126.35657670942828</v>
      </c>
      <c r="AV7" s="86">
        <f t="shared" si="10"/>
        <v>126.35657670942828</v>
      </c>
      <c r="AW7" s="2">
        <f t="shared" si="11"/>
        <v>0</v>
      </c>
      <c r="AX7" s="86">
        <f t="shared" si="12"/>
        <v>126.35657670942828</v>
      </c>
      <c r="AY7" s="86">
        <f t="shared" si="13"/>
        <v>126.35657670942828</v>
      </c>
      <c r="AZ7" s="2">
        <v>1000000</v>
      </c>
      <c r="BA7" s="2">
        <v>0</v>
      </c>
      <c r="BB7" s="2">
        <v>0</v>
      </c>
    </row>
    <row r="8" spans="1:54" x14ac:dyDescent="0.25">
      <c r="A8" t="s">
        <v>6</v>
      </c>
      <c r="B8" s="2">
        <v>1000000</v>
      </c>
      <c r="C8" s="2">
        <v>1000000</v>
      </c>
      <c r="D8" s="2">
        <v>1000000</v>
      </c>
      <c r="E8" s="2">
        <v>1000000</v>
      </c>
      <c r="F8" s="2">
        <v>1000000</v>
      </c>
      <c r="G8" s="2">
        <v>1000000</v>
      </c>
      <c r="H8" s="2">
        <v>1000000</v>
      </c>
      <c r="I8" s="2">
        <v>1000000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87"/>
      <c r="AE8" s="87"/>
      <c r="AF8" s="88"/>
      <c r="AG8" s="88"/>
      <c r="AH8" s="2">
        <v>0</v>
      </c>
      <c r="AI8" s="86">
        <v>3385.324027555082</v>
      </c>
      <c r="AJ8" s="86">
        <f t="shared" si="0"/>
        <v>3385.324027555082</v>
      </c>
      <c r="AK8" s="2">
        <v>0</v>
      </c>
      <c r="AL8" s="86">
        <v>1066.2678727740276</v>
      </c>
      <c r="AM8" s="86">
        <f t="shared" si="1"/>
        <v>1066.2678727740276</v>
      </c>
      <c r="AN8" s="2">
        <f t="shared" si="2"/>
        <v>0</v>
      </c>
      <c r="AO8" s="86">
        <f t="shared" si="3"/>
        <v>1066.2678727740276</v>
      </c>
      <c r="AP8" s="86">
        <f t="shared" si="4"/>
        <v>1066.2678727740276</v>
      </c>
      <c r="AQ8" s="2">
        <f t="shared" si="5"/>
        <v>0</v>
      </c>
      <c r="AR8" s="86">
        <f t="shared" si="6"/>
        <v>1066.2678727740276</v>
      </c>
      <c r="AS8" s="86">
        <f t="shared" si="7"/>
        <v>1066.2678727740276</v>
      </c>
      <c r="AT8" s="2">
        <f t="shared" si="8"/>
        <v>0</v>
      </c>
      <c r="AU8" s="86">
        <f t="shared" si="9"/>
        <v>1066.2678727740276</v>
      </c>
      <c r="AV8" s="86">
        <f t="shared" si="10"/>
        <v>1066.2678727740276</v>
      </c>
      <c r="AW8" s="2">
        <f t="shared" si="11"/>
        <v>0</v>
      </c>
      <c r="AX8" s="86">
        <f t="shared" si="12"/>
        <v>1066.2678727740276</v>
      </c>
      <c r="AY8" s="86">
        <f t="shared" si="13"/>
        <v>1066.2678727740276</v>
      </c>
      <c r="AZ8" s="2">
        <f t="shared" si="14"/>
        <v>0</v>
      </c>
      <c r="BA8" s="2">
        <v>0</v>
      </c>
      <c r="BB8" s="2">
        <v>0</v>
      </c>
    </row>
    <row r="9" spans="1:54" x14ac:dyDescent="0.25">
      <c r="A9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87"/>
      <c r="AE9" s="87"/>
      <c r="AF9" s="88"/>
      <c r="AG9" s="88"/>
      <c r="AH9" s="2">
        <v>0</v>
      </c>
      <c r="AI9" s="86">
        <v>0.53885408384714351</v>
      </c>
      <c r="AJ9" s="86">
        <f t="shared" si="0"/>
        <v>0.53885408384714351</v>
      </c>
      <c r="AK9" s="2">
        <v>0</v>
      </c>
      <c r="AL9" s="86">
        <v>2.362854580449477E-2</v>
      </c>
      <c r="AM9" s="86">
        <f t="shared" si="1"/>
        <v>2.362854580449477E-2</v>
      </c>
      <c r="AN9" s="2">
        <f t="shared" si="2"/>
        <v>0</v>
      </c>
      <c r="AO9" s="86">
        <f t="shared" si="3"/>
        <v>2.362854580449477E-2</v>
      </c>
      <c r="AP9" s="86">
        <f t="shared" si="4"/>
        <v>2.362854580449477E-2</v>
      </c>
      <c r="AQ9" s="2">
        <f t="shared" si="5"/>
        <v>0</v>
      </c>
      <c r="AR9" s="86">
        <f t="shared" si="6"/>
        <v>2.362854580449477E-2</v>
      </c>
      <c r="AS9" s="86">
        <f t="shared" si="7"/>
        <v>2.362854580449477E-2</v>
      </c>
      <c r="AT9" s="2">
        <f t="shared" si="8"/>
        <v>0</v>
      </c>
      <c r="AU9" s="86">
        <f t="shared" si="9"/>
        <v>2.362854580449477E-2</v>
      </c>
      <c r="AV9" s="86">
        <f t="shared" si="10"/>
        <v>2.362854580449477E-2</v>
      </c>
      <c r="AW9" s="2">
        <f t="shared" si="11"/>
        <v>0</v>
      </c>
      <c r="AX9" s="86">
        <f t="shared" si="12"/>
        <v>2.362854580449477E-2</v>
      </c>
      <c r="AY9" s="86">
        <f t="shared" si="13"/>
        <v>2.362854580449477E-2</v>
      </c>
      <c r="AZ9" s="2">
        <f t="shared" si="14"/>
        <v>0</v>
      </c>
      <c r="BA9" s="2">
        <v>0</v>
      </c>
      <c r="BB9" s="2">
        <v>0</v>
      </c>
    </row>
    <row r="10" spans="1:54" x14ac:dyDescent="0.25">
      <c r="A10" s="6" t="s">
        <v>16</v>
      </c>
      <c r="B10" s="114">
        <v>1.1729999780654907</v>
      </c>
      <c r="C10" s="114">
        <v>1.2010000000000001</v>
      </c>
      <c r="D10" s="114">
        <v>2.0270000000000001</v>
      </c>
      <c r="E10" s="114">
        <v>0.25800000000000001</v>
      </c>
      <c r="F10" s="114">
        <v>41.5</v>
      </c>
      <c r="G10" s="116">
        <v>6.0928667797625415</v>
      </c>
      <c r="H10" s="100">
        <v>7.6770121425008018</v>
      </c>
      <c r="I10" s="100">
        <v>41.750349867302681</v>
      </c>
      <c r="J10" s="114">
        <v>2.54</v>
      </c>
      <c r="K10" s="114">
        <v>2.54</v>
      </c>
      <c r="L10" s="114">
        <v>1.056</v>
      </c>
      <c r="M10" s="114">
        <v>0.26700000000000002</v>
      </c>
      <c r="N10" s="114">
        <v>1.056</v>
      </c>
      <c r="O10" s="114">
        <v>130.05799999999999</v>
      </c>
      <c r="P10" s="114">
        <v>2.5</v>
      </c>
      <c r="Q10" s="114">
        <v>100</v>
      </c>
      <c r="R10" s="119">
        <v>2.54</v>
      </c>
      <c r="S10" s="119">
        <v>0.69313283805047743</v>
      </c>
      <c r="T10" s="114">
        <v>2.54</v>
      </c>
      <c r="U10" s="114">
        <v>2.54</v>
      </c>
      <c r="V10" s="114">
        <v>1.056</v>
      </c>
      <c r="W10" s="114">
        <v>0.26700000000000002</v>
      </c>
      <c r="X10" s="114">
        <v>1.056</v>
      </c>
      <c r="Y10" s="114">
        <v>130.05799999999999</v>
      </c>
      <c r="Z10" s="114">
        <v>2.5</v>
      </c>
      <c r="AA10" s="114">
        <v>100</v>
      </c>
      <c r="AB10" s="119">
        <v>2.54</v>
      </c>
      <c r="AC10" s="119">
        <v>0.69313283805047743</v>
      </c>
      <c r="AD10" s="89">
        <v>0</v>
      </c>
      <c r="AE10" s="89"/>
      <c r="AH10" s="100">
        <v>53.59747463028841</v>
      </c>
      <c r="AI10" s="86">
        <v>0.12683831523481029</v>
      </c>
      <c r="AJ10" s="86">
        <f t="shared" si="0"/>
        <v>53.724312945523224</v>
      </c>
      <c r="AK10" s="100">
        <v>40.352647182660228</v>
      </c>
      <c r="AL10" s="86">
        <v>1.424806237772471E-2</v>
      </c>
      <c r="AM10" s="86">
        <f>AK10+AL10</f>
        <v>40.366895245037952</v>
      </c>
      <c r="AN10" s="100">
        <v>40.352647182660228</v>
      </c>
      <c r="AO10" s="86">
        <f t="shared" si="3"/>
        <v>1.424806237772471E-2</v>
      </c>
      <c r="AP10" s="86">
        <f>AN10+AO10</f>
        <v>40.366895245037952</v>
      </c>
      <c r="AQ10" s="100">
        <v>40.352647182660228</v>
      </c>
      <c r="AR10" s="86">
        <f t="shared" si="6"/>
        <v>1.424806237772471E-2</v>
      </c>
      <c r="AS10" s="86">
        <f>AQ10+AR10</f>
        <v>40.366895245037952</v>
      </c>
      <c r="AT10" s="100">
        <v>40.352647182660228</v>
      </c>
      <c r="AU10" s="86">
        <f t="shared" si="9"/>
        <v>1.424806237772471E-2</v>
      </c>
      <c r="AV10" s="86">
        <f>AT10+AU10</f>
        <v>40.366895245037952</v>
      </c>
      <c r="AW10" s="100">
        <v>40.352647182660228</v>
      </c>
      <c r="AX10" s="86">
        <f t="shared" si="12"/>
        <v>1.424806237772471E-2</v>
      </c>
      <c r="AY10" s="86">
        <f>AW10+AX10</f>
        <v>40.366895245037952</v>
      </c>
      <c r="AZ10" s="100">
        <v>2.54</v>
      </c>
      <c r="BA10" s="100">
        <v>2.54</v>
      </c>
      <c r="BB10" s="100">
        <v>1.4950000000000001</v>
      </c>
    </row>
    <row r="11" spans="1:54" x14ac:dyDescent="0.25">
      <c r="A11" s="6" t="s">
        <v>17</v>
      </c>
      <c r="B11" s="114">
        <v>16.686000823974609</v>
      </c>
      <c r="C11" s="114">
        <v>25.114999999999998</v>
      </c>
      <c r="D11" s="114">
        <v>526.19200000000001</v>
      </c>
      <c r="E11" s="114">
        <v>1.56</v>
      </c>
      <c r="F11" s="114">
        <v>200.11</v>
      </c>
      <c r="G11" s="117">
        <v>169.58397803054294</v>
      </c>
      <c r="H11" s="100">
        <v>213.67581231848408</v>
      </c>
      <c r="I11" s="100">
        <v>993.80073264760836</v>
      </c>
      <c r="J11" s="114">
        <v>22.21</v>
      </c>
      <c r="K11" s="114">
        <v>24.97</v>
      </c>
      <c r="L11" s="114">
        <v>41.286000000000001</v>
      </c>
      <c r="M11" s="114">
        <v>14.532999999999999</v>
      </c>
      <c r="N11" s="114">
        <v>41.286000000000001</v>
      </c>
      <c r="O11" s="114">
        <v>660.91099999999994</v>
      </c>
      <c r="P11" s="114">
        <v>26</v>
      </c>
      <c r="Q11" s="114">
        <v>50</v>
      </c>
      <c r="R11" s="119">
        <v>22.21</v>
      </c>
      <c r="S11" s="119">
        <v>0.90594065365540077</v>
      </c>
      <c r="T11" s="114">
        <v>22.21</v>
      </c>
      <c r="U11" s="114">
        <v>24.97</v>
      </c>
      <c r="V11" s="114">
        <v>41.286000000000001</v>
      </c>
      <c r="W11" s="114">
        <v>14.532999999999999</v>
      </c>
      <c r="X11" s="114">
        <v>41.286000000000001</v>
      </c>
      <c r="Y11" s="114">
        <v>660.91099999999994</v>
      </c>
      <c r="Z11" s="114">
        <v>26</v>
      </c>
      <c r="AA11" s="114">
        <v>50</v>
      </c>
      <c r="AB11" s="119">
        <v>22.21</v>
      </c>
      <c r="AC11" s="119">
        <v>0.90594065365540077</v>
      </c>
      <c r="AD11" s="89">
        <v>0</v>
      </c>
      <c r="AE11" s="89"/>
      <c r="AH11" s="100">
        <v>639.10415070792988</v>
      </c>
      <c r="AI11" s="86">
        <v>0.54395091021563391</v>
      </c>
      <c r="AJ11" s="86">
        <f t="shared" ref="AJ11:AJ21" si="15">AH11+AI11</f>
        <v>639.64810161814546</v>
      </c>
      <c r="AK11" s="100">
        <v>993.80073264760836</v>
      </c>
      <c r="AL11" s="86">
        <v>0.19647676496293282</v>
      </c>
      <c r="AM11" s="86">
        <f t="shared" ref="AM11:AM21" si="16">AK11+AL11</f>
        <v>993.99720941257124</v>
      </c>
      <c r="AN11" s="100">
        <v>993.80073264760836</v>
      </c>
      <c r="AO11" s="86">
        <f t="shared" si="3"/>
        <v>0.19647676496293282</v>
      </c>
      <c r="AP11" s="86">
        <f t="shared" ref="AP11:AP21" si="17">AN11+AO11</f>
        <v>993.99720941257124</v>
      </c>
      <c r="AQ11" s="100">
        <v>993.80073264760836</v>
      </c>
      <c r="AR11" s="86">
        <f t="shared" si="6"/>
        <v>0.19647676496293282</v>
      </c>
      <c r="AS11" s="86">
        <f t="shared" ref="AS11:AS21" si="18">AQ11+AR11</f>
        <v>993.99720941257124</v>
      </c>
      <c r="AT11" s="100">
        <v>993.80073264760836</v>
      </c>
      <c r="AU11" s="86">
        <f t="shared" si="9"/>
        <v>0.19647676496293282</v>
      </c>
      <c r="AV11" s="86">
        <f t="shared" ref="AV11:AV21" si="19">AT11+AU11</f>
        <v>993.99720941257124</v>
      </c>
      <c r="AW11" s="100">
        <v>993.80073264760836</v>
      </c>
      <c r="AX11" s="86">
        <f t="shared" si="12"/>
        <v>0.19647676496293282</v>
      </c>
      <c r="AY11" s="86">
        <f t="shared" ref="AY11:AY21" si="20">AW11+AX11</f>
        <v>993.99720941257124</v>
      </c>
      <c r="AZ11" s="100">
        <v>22.21</v>
      </c>
      <c r="BA11" s="100">
        <v>22.21</v>
      </c>
      <c r="BB11" s="100">
        <v>12.417</v>
      </c>
    </row>
    <row r="12" spans="1:54" x14ac:dyDescent="0.25">
      <c r="A12" s="6" t="s">
        <v>1</v>
      </c>
      <c r="B12" s="114">
        <v>82.224998474121094</v>
      </c>
      <c r="C12" s="114">
        <v>66.543000000000006</v>
      </c>
      <c r="D12" s="114">
        <v>267.89</v>
      </c>
      <c r="E12" s="114">
        <v>256.41199999999998</v>
      </c>
      <c r="F12" s="114">
        <v>434.31</v>
      </c>
      <c r="G12" s="117">
        <v>106.43543089732761</v>
      </c>
      <c r="H12" s="100">
        <v>134.10864293063281</v>
      </c>
      <c r="I12" s="100">
        <v>27.387619255967515</v>
      </c>
      <c r="J12" s="114">
        <v>36.4</v>
      </c>
      <c r="K12" s="114">
        <v>41.05</v>
      </c>
      <c r="L12" s="114">
        <v>31.969000000000001</v>
      </c>
      <c r="M12" s="114">
        <v>17.425000000000001</v>
      </c>
      <c r="N12" s="114">
        <v>31.969000000000001</v>
      </c>
      <c r="O12" s="114">
        <v>752.81600000000003</v>
      </c>
      <c r="P12" s="114">
        <v>48.900001525878899</v>
      </c>
      <c r="Q12" s="114">
        <v>100</v>
      </c>
      <c r="R12" s="119">
        <v>13.296832</v>
      </c>
      <c r="S12" s="119">
        <v>1.1815451225985358</v>
      </c>
      <c r="T12" s="114">
        <v>36.4</v>
      </c>
      <c r="U12" s="114">
        <v>41.05</v>
      </c>
      <c r="V12" s="114">
        <v>31.969000000000001</v>
      </c>
      <c r="W12" s="114">
        <v>17.425000000000001</v>
      </c>
      <c r="X12" s="114">
        <v>31.969000000000001</v>
      </c>
      <c r="Y12" s="114">
        <v>752.81600000000003</v>
      </c>
      <c r="Z12" s="114">
        <v>48.900001525878899</v>
      </c>
      <c r="AA12" s="114">
        <v>100</v>
      </c>
      <c r="AB12" s="119">
        <v>13.296832</v>
      </c>
      <c r="AC12" s="119">
        <v>1.1815451225985358</v>
      </c>
      <c r="AD12" s="89">
        <v>0</v>
      </c>
      <c r="AE12" s="89"/>
      <c r="AH12" s="100">
        <v>19.208734314891956</v>
      </c>
      <c r="AI12" s="86">
        <v>1.4670490677357695</v>
      </c>
      <c r="AJ12" s="86">
        <f t="shared" si="15"/>
        <v>20.675783382627724</v>
      </c>
      <c r="AK12" s="100">
        <v>27.387619255967515</v>
      </c>
      <c r="AL12" s="86">
        <v>0.13480292599982197</v>
      </c>
      <c r="AM12" s="86">
        <f t="shared" si="16"/>
        <v>27.522422181967336</v>
      </c>
      <c r="AN12" s="100">
        <v>27.387619255967515</v>
      </c>
      <c r="AO12" s="86">
        <f t="shared" si="3"/>
        <v>0.13480292599982197</v>
      </c>
      <c r="AP12" s="86">
        <f t="shared" si="17"/>
        <v>27.522422181967336</v>
      </c>
      <c r="AQ12" s="100">
        <v>27.387619255967515</v>
      </c>
      <c r="AR12" s="86">
        <f t="shared" si="6"/>
        <v>0.13480292599982197</v>
      </c>
      <c r="AS12" s="86">
        <f t="shared" si="18"/>
        <v>27.522422181967336</v>
      </c>
      <c r="AT12" s="100">
        <v>27.387619255967515</v>
      </c>
      <c r="AU12" s="86">
        <f t="shared" si="9"/>
        <v>0.13480292599982197</v>
      </c>
      <c r="AV12" s="86">
        <f t="shared" si="19"/>
        <v>27.522422181967336</v>
      </c>
      <c r="AW12" s="100">
        <v>27.387619255967515</v>
      </c>
      <c r="AX12" s="86">
        <f t="shared" si="12"/>
        <v>0.13480292599982197</v>
      </c>
      <c r="AY12" s="86">
        <f t="shared" si="20"/>
        <v>27.522422181967336</v>
      </c>
      <c r="AZ12" s="100">
        <v>36.4</v>
      </c>
      <c r="BA12" s="100">
        <v>36.4</v>
      </c>
      <c r="BB12" s="100">
        <v>116.035</v>
      </c>
    </row>
    <row r="13" spans="1:54" x14ac:dyDescent="0.25">
      <c r="A13" s="6" t="s">
        <v>18</v>
      </c>
      <c r="B13" s="114">
        <v>6.4169999999999989</v>
      </c>
      <c r="C13" s="114">
        <v>8.4039999999999999</v>
      </c>
      <c r="D13" s="114">
        <v>22.539000000000001</v>
      </c>
      <c r="E13" s="114">
        <v>25.943999999999999</v>
      </c>
      <c r="F13" s="114">
        <v>29.83</v>
      </c>
      <c r="G13" s="117">
        <v>5.7035898405254688</v>
      </c>
      <c r="H13" s="100">
        <v>7.1865231990620906</v>
      </c>
      <c r="I13" s="100">
        <v>9.458769751780995</v>
      </c>
      <c r="J13" s="114">
        <v>3.5070000000000001</v>
      </c>
      <c r="K13" s="114">
        <v>3.5070000000000001</v>
      </c>
      <c r="L13" s="114">
        <v>3.5750000000000002</v>
      </c>
      <c r="M13" s="114">
        <v>0.13300000000000001</v>
      </c>
      <c r="N13" s="114">
        <v>3.5750000000000002</v>
      </c>
      <c r="O13" s="114">
        <v>7.1970000000000001</v>
      </c>
      <c r="P13" s="114">
        <v>3.7000000476837154</v>
      </c>
      <c r="Q13" s="114">
        <v>90</v>
      </c>
      <c r="R13" s="119">
        <v>3.2150660000000002</v>
      </c>
      <c r="S13" s="119">
        <v>0.8673107910743153</v>
      </c>
      <c r="T13" s="114">
        <v>3.5070000000000001</v>
      </c>
      <c r="U13" s="114">
        <v>3.5070000000000001</v>
      </c>
      <c r="V13" s="114">
        <v>3.5750000000000002</v>
      </c>
      <c r="W13" s="114">
        <v>0.13300000000000001</v>
      </c>
      <c r="X13" s="114">
        <v>3.5750000000000002</v>
      </c>
      <c r="Y13" s="114">
        <v>7.1970000000000001</v>
      </c>
      <c r="Z13" s="114">
        <v>3.7000000476837154</v>
      </c>
      <c r="AA13" s="114">
        <v>90</v>
      </c>
      <c r="AB13" s="119">
        <v>3.2150660000000002</v>
      </c>
      <c r="AC13" s="119">
        <v>0.8673107910743153</v>
      </c>
      <c r="AD13" s="89">
        <v>0</v>
      </c>
      <c r="AE13" s="89"/>
      <c r="AH13" s="100">
        <v>8.0441472410106218</v>
      </c>
      <c r="AI13" s="86">
        <v>7.2523053711609858E-2</v>
      </c>
      <c r="AJ13" s="86">
        <f t="shared" si="15"/>
        <v>8.1166702947222316</v>
      </c>
      <c r="AK13" s="100">
        <v>9.458769751780995</v>
      </c>
      <c r="AL13" s="86">
        <v>7.5690024594833967E-3</v>
      </c>
      <c r="AM13" s="86">
        <f t="shared" si="16"/>
        <v>9.4663387542404784</v>
      </c>
      <c r="AN13" s="100">
        <v>9.458769751780995</v>
      </c>
      <c r="AO13" s="86">
        <f t="shared" si="3"/>
        <v>7.5690024594833967E-3</v>
      </c>
      <c r="AP13" s="86">
        <f t="shared" si="17"/>
        <v>9.4663387542404784</v>
      </c>
      <c r="AQ13" s="100">
        <v>9.458769751780995</v>
      </c>
      <c r="AR13" s="86">
        <f t="shared" si="6"/>
        <v>7.5690024594833967E-3</v>
      </c>
      <c r="AS13" s="86">
        <f t="shared" si="18"/>
        <v>9.4663387542404784</v>
      </c>
      <c r="AT13" s="100">
        <v>9.458769751780995</v>
      </c>
      <c r="AU13" s="86">
        <f t="shared" si="9"/>
        <v>7.5690024594833967E-3</v>
      </c>
      <c r="AV13" s="86">
        <f t="shared" si="19"/>
        <v>9.4663387542404784</v>
      </c>
      <c r="AW13" s="100">
        <v>9.458769751780995</v>
      </c>
      <c r="AX13" s="86">
        <f t="shared" si="12"/>
        <v>7.5690024594833967E-3</v>
      </c>
      <c r="AY13" s="86">
        <f t="shared" si="20"/>
        <v>9.4663387542404784</v>
      </c>
      <c r="AZ13" s="100">
        <v>3.5070000000000001</v>
      </c>
      <c r="BA13" s="100">
        <v>3.5070000000000001</v>
      </c>
      <c r="BB13" s="100">
        <v>22.42</v>
      </c>
    </row>
    <row r="14" spans="1:54" x14ac:dyDescent="0.25">
      <c r="A14" s="6" t="s">
        <v>19</v>
      </c>
      <c r="B14" s="114">
        <v>5.03</v>
      </c>
      <c r="C14" s="114">
        <v>7.5220000000000002</v>
      </c>
      <c r="D14" s="114">
        <v>22.3</v>
      </c>
      <c r="E14" s="114">
        <v>6.5739999999999998</v>
      </c>
      <c r="F14" s="114">
        <v>28.935099999999998</v>
      </c>
      <c r="G14" s="117">
        <v>0.9730474380145463</v>
      </c>
      <c r="H14" s="100">
        <v>1.2260397718983285</v>
      </c>
      <c r="I14" s="100">
        <v>1.8922698715311803</v>
      </c>
      <c r="J14" s="114">
        <v>3.5070000000000001</v>
      </c>
      <c r="K14" s="114">
        <v>3.5070000000000001</v>
      </c>
      <c r="L14" s="114">
        <v>3.5750000000000002</v>
      </c>
      <c r="M14" s="114">
        <v>0.13300000000000001</v>
      </c>
      <c r="N14" s="114">
        <v>3.5750000000000002</v>
      </c>
      <c r="O14" s="114">
        <v>7.1970000000000001</v>
      </c>
      <c r="P14" s="114">
        <v>3.7000000476837154</v>
      </c>
      <c r="Q14" s="114">
        <v>90</v>
      </c>
      <c r="R14" s="119">
        <v>3.2150660000000002</v>
      </c>
      <c r="S14" s="119">
        <v>0.8357673392710282</v>
      </c>
      <c r="T14" s="114">
        <v>3.5070000000000001</v>
      </c>
      <c r="U14" s="114">
        <v>3.5070000000000001</v>
      </c>
      <c r="V14" s="114">
        <v>3.5750000000000002</v>
      </c>
      <c r="W14" s="114">
        <v>0.13300000000000001</v>
      </c>
      <c r="X14" s="114">
        <v>3.5750000000000002</v>
      </c>
      <c r="Y14" s="114">
        <v>7.1970000000000001</v>
      </c>
      <c r="Z14" s="114">
        <v>3.7000000476837154</v>
      </c>
      <c r="AA14" s="114">
        <v>90</v>
      </c>
      <c r="AB14" s="119">
        <v>3.2150660000000002</v>
      </c>
      <c r="AC14" s="119">
        <v>0.8357673392710282</v>
      </c>
      <c r="AD14" s="89">
        <v>0</v>
      </c>
      <c r="AE14" s="89"/>
      <c r="AH14" s="100">
        <v>1.728649515788488</v>
      </c>
      <c r="AI14" s="86">
        <v>4.8091315083300508E-2</v>
      </c>
      <c r="AJ14" s="86">
        <f t="shared" si="15"/>
        <v>1.7767408308717885</v>
      </c>
      <c r="AK14" s="100">
        <v>1.8922698715311803</v>
      </c>
      <c r="AL14" s="86">
        <v>2.2203423357761371E-3</v>
      </c>
      <c r="AM14" s="86">
        <f t="shared" si="16"/>
        <v>1.8944902138669564</v>
      </c>
      <c r="AN14" s="100">
        <v>1.8922698715311803</v>
      </c>
      <c r="AO14" s="86">
        <f t="shared" si="3"/>
        <v>2.2203423357761371E-3</v>
      </c>
      <c r="AP14" s="86">
        <f t="shared" si="17"/>
        <v>1.8944902138669564</v>
      </c>
      <c r="AQ14" s="100">
        <v>1.8922698715311803</v>
      </c>
      <c r="AR14" s="86">
        <f t="shared" si="6"/>
        <v>2.2203423357761371E-3</v>
      </c>
      <c r="AS14" s="86">
        <f t="shared" si="18"/>
        <v>1.8944902138669564</v>
      </c>
      <c r="AT14" s="100">
        <v>1.8922698715311803</v>
      </c>
      <c r="AU14" s="86">
        <f t="shared" si="9"/>
        <v>2.2203423357761371E-3</v>
      </c>
      <c r="AV14" s="86">
        <f t="shared" si="19"/>
        <v>1.8944902138669564</v>
      </c>
      <c r="AW14" s="100">
        <v>1.8922698715311803</v>
      </c>
      <c r="AX14" s="86">
        <f t="shared" si="12"/>
        <v>2.2203423357761371E-3</v>
      </c>
      <c r="AY14" s="86">
        <f t="shared" si="20"/>
        <v>1.8944902138669564</v>
      </c>
      <c r="AZ14" s="100">
        <v>3.5070000000000001</v>
      </c>
      <c r="BA14" s="100">
        <v>3.5070000000000001</v>
      </c>
      <c r="BB14" s="100">
        <v>16.93</v>
      </c>
    </row>
    <row r="15" spans="1:54" x14ac:dyDescent="0.25">
      <c r="A15" s="6" t="s">
        <v>20</v>
      </c>
      <c r="B15" s="114">
        <v>0.54242117555469049</v>
      </c>
      <c r="C15" s="114">
        <v>0.54242117555469049</v>
      </c>
      <c r="D15" s="114">
        <v>0.54242117555469049</v>
      </c>
      <c r="E15" s="114">
        <v>0.54242117555469049</v>
      </c>
      <c r="F15" s="114">
        <v>0.54242117555469049</v>
      </c>
      <c r="G15" s="117">
        <v>0.54469976387990127</v>
      </c>
      <c r="H15" s="100">
        <v>0.54469976387990127</v>
      </c>
      <c r="I15" s="100">
        <v>0.54469976387990116</v>
      </c>
      <c r="J15" s="114">
        <v>0.26856561546286878</v>
      </c>
      <c r="K15" s="114">
        <v>0.26856561546286878</v>
      </c>
      <c r="L15" s="114">
        <v>0.26856561546286878</v>
      </c>
      <c r="M15" s="114">
        <v>0.26856561546286878</v>
      </c>
      <c r="N15" s="114">
        <v>0.26856561546286878</v>
      </c>
      <c r="O15" s="114">
        <v>0.26856561546286878</v>
      </c>
      <c r="P15" s="114">
        <v>0.26856561546286878</v>
      </c>
      <c r="Q15" s="114">
        <v>30</v>
      </c>
      <c r="R15" s="119">
        <v>0.32149299999999997</v>
      </c>
      <c r="S15" s="119">
        <v>1.9495254065752064E-2</v>
      </c>
      <c r="T15" s="114">
        <v>0.26856561546286878</v>
      </c>
      <c r="U15" s="114">
        <v>0.26856561546286878</v>
      </c>
      <c r="V15" s="114">
        <v>0.26856561546286878</v>
      </c>
      <c r="W15" s="114">
        <v>0.26856561546286878</v>
      </c>
      <c r="X15" s="114">
        <v>0.26856561546286878</v>
      </c>
      <c r="Y15" s="114">
        <v>0.26856561546286878</v>
      </c>
      <c r="Z15" s="114">
        <v>0.26856561546286878</v>
      </c>
      <c r="AA15" s="114">
        <v>30</v>
      </c>
      <c r="AB15" s="119">
        <v>0.32149299999999997</v>
      </c>
      <c r="AC15" s="119">
        <v>1.9495254065752064E-2</v>
      </c>
      <c r="AD15" s="89">
        <v>0</v>
      </c>
      <c r="AE15" s="89"/>
      <c r="AH15" s="100">
        <v>0.47886752155609885</v>
      </c>
      <c r="AI15" s="86">
        <v>0.25121575444697092</v>
      </c>
      <c r="AJ15" s="86">
        <f t="shared" si="15"/>
        <v>0.73008327600306977</v>
      </c>
      <c r="AK15" s="100">
        <v>0</v>
      </c>
      <c r="AL15" s="86">
        <v>5.86909788230092E-3</v>
      </c>
      <c r="AM15" s="86">
        <f t="shared" si="16"/>
        <v>5.86909788230092E-3</v>
      </c>
      <c r="AN15" s="100">
        <v>0</v>
      </c>
      <c r="AO15" s="86">
        <f t="shared" si="3"/>
        <v>5.86909788230092E-3</v>
      </c>
      <c r="AP15" s="86">
        <f t="shared" si="17"/>
        <v>5.86909788230092E-3</v>
      </c>
      <c r="AQ15" s="100">
        <v>0</v>
      </c>
      <c r="AR15" s="86">
        <f t="shared" si="6"/>
        <v>5.86909788230092E-3</v>
      </c>
      <c r="AS15" s="86">
        <f t="shared" si="18"/>
        <v>5.86909788230092E-3</v>
      </c>
      <c r="AT15" s="100">
        <v>0</v>
      </c>
      <c r="AU15" s="86">
        <f t="shared" si="9"/>
        <v>5.86909788230092E-3</v>
      </c>
      <c r="AV15" s="86">
        <f t="shared" si="19"/>
        <v>5.86909788230092E-3</v>
      </c>
      <c r="AW15" s="100">
        <v>0</v>
      </c>
      <c r="AX15" s="86">
        <f t="shared" si="12"/>
        <v>5.86909788230092E-3</v>
      </c>
      <c r="AY15" s="86">
        <f t="shared" si="20"/>
        <v>5.86909788230092E-3</v>
      </c>
      <c r="AZ15" s="100">
        <v>0.26856561546286878</v>
      </c>
      <c r="BA15" s="100">
        <v>0.26856561546286878</v>
      </c>
      <c r="BB15" s="100">
        <v>0</v>
      </c>
    </row>
    <row r="16" spans="1:54" x14ac:dyDescent="0.25">
      <c r="A16" s="7" t="s">
        <v>21</v>
      </c>
      <c r="B16" s="114">
        <v>0.503</v>
      </c>
      <c r="C16" s="114">
        <v>0.75219999999999998</v>
      </c>
      <c r="D16" s="114">
        <v>18.129899999999999</v>
      </c>
      <c r="E16" s="114">
        <v>0.65739999999999998</v>
      </c>
      <c r="F16" s="114">
        <v>16.290461299999997</v>
      </c>
      <c r="G16" s="117">
        <v>3.3104952111651931E-2</v>
      </c>
      <c r="H16" s="100">
        <v>4.1712239660681417E-2</v>
      </c>
      <c r="I16" s="100">
        <v>0.51210428280035414</v>
      </c>
      <c r="J16" s="114">
        <v>0.57865500000000003</v>
      </c>
      <c r="K16" s="114">
        <v>0.57865500000000003</v>
      </c>
      <c r="L16" s="114">
        <v>0.103675</v>
      </c>
      <c r="M16" s="114">
        <v>3.8569999999999998E-3</v>
      </c>
      <c r="N16" s="114">
        <v>0.103675</v>
      </c>
      <c r="O16" s="114">
        <v>1.4394</v>
      </c>
      <c r="P16" s="114">
        <v>3.5150000452995296</v>
      </c>
      <c r="Q16" s="114">
        <v>14.85</v>
      </c>
      <c r="R16" s="119">
        <v>0.53048589000000002</v>
      </c>
      <c r="S16" s="119"/>
      <c r="T16" s="114">
        <v>0.57865500000000003</v>
      </c>
      <c r="U16" s="114">
        <v>0.57865500000000003</v>
      </c>
      <c r="V16" s="114">
        <v>0.103675</v>
      </c>
      <c r="W16" s="114">
        <v>3.8569999999999998E-3</v>
      </c>
      <c r="X16" s="114">
        <v>0.103675</v>
      </c>
      <c r="Y16" s="114">
        <v>1.4394</v>
      </c>
      <c r="Z16" s="114">
        <v>3.5150000452995296</v>
      </c>
      <c r="AA16" s="114">
        <v>14.85</v>
      </c>
      <c r="AB16" s="119">
        <v>0.53048589000000002</v>
      </c>
      <c r="AC16" s="119"/>
      <c r="AD16" s="89">
        <v>0</v>
      </c>
      <c r="AE16" s="89"/>
      <c r="AH16" s="100">
        <v>0.47390947465623479</v>
      </c>
      <c r="AI16" s="86">
        <v>4.2349995275388881E-3</v>
      </c>
      <c r="AJ16" s="86">
        <f t="shared" si="15"/>
        <v>0.47814447418377365</v>
      </c>
      <c r="AK16" s="100">
        <v>0.51210428280035414</v>
      </c>
      <c r="AL16" s="86">
        <v>2.1219130796210544E-4</v>
      </c>
      <c r="AM16" s="86">
        <f t="shared" si="16"/>
        <v>0.51231647410831627</v>
      </c>
      <c r="AN16" s="100">
        <v>0.51210428280035414</v>
      </c>
      <c r="AO16" s="86">
        <f t="shared" si="3"/>
        <v>2.1219130796210544E-4</v>
      </c>
      <c r="AP16" s="86">
        <f t="shared" si="17"/>
        <v>0.51231647410831627</v>
      </c>
      <c r="AQ16" s="100">
        <v>0.51210428280035414</v>
      </c>
      <c r="AR16" s="86">
        <f t="shared" si="6"/>
        <v>2.1219130796210544E-4</v>
      </c>
      <c r="AS16" s="86">
        <f t="shared" si="18"/>
        <v>0.51231647410831627</v>
      </c>
      <c r="AT16" s="100">
        <v>0.51210428280035414</v>
      </c>
      <c r="AU16" s="86">
        <f t="shared" si="9"/>
        <v>2.1219130796210544E-4</v>
      </c>
      <c r="AV16" s="86">
        <f t="shared" si="19"/>
        <v>0.51231647410831627</v>
      </c>
      <c r="AW16" s="100">
        <v>0.51210428280035414</v>
      </c>
      <c r="AX16" s="86">
        <f t="shared" si="12"/>
        <v>2.1219130796210544E-4</v>
      </c>
      <c r="AY16" s="86">
        <f t="shared" si="20"/>
        <v>0.51231647410831627</v>
      </c>
      <c r="AZ16" s="100">
        <v>0.57865500000000003</v>
      </c>
      <c r="BA16" s="100">
        <v>0.57865500000000003</v>
      </c>
      <c r="BB16" s="100">
        <v>0.72798999999999991</v>
      </c>
    </row>
    <row r="17" spans="1:54" x14ac:dyDescent="0.25">
      <c r="A17" s="7" t="s">
        <v>22</v>
      </c>
      <c r="B17" s="114">
        <v>1.2575000000000001</v>
      </c>
      <c r="C17" s="114">
        <v>1.8805000000000001</v>
      </c>
      <c r="D17" s="114">
        <v>4.0363000000000007</v>
      </c>
      <c r="E17" s="114">
        <v>1.6435</v>
      </c>
      <c r="F17" s="114">
        <v>10.098349899999999</v>
      </c>
      <c r="G17" s="117">
        <v>6.1513213489476977E-2</v>
      </c>
      <c r="H17" s="100">
        <v>7.7506648996740993E-2</v>
      </c>
      <c r="I17" s="100">
        <v>7.6630038890183744E-2</v>
      </c>
      <c r="J17" s="114">
        <v>1.5009959999999998</v>
      </c>
      <c r="K17" s="114">
        <v>1.5009959999999998</v>
      </c>
      <c r="L17" s="114">
        <v>2.431</v>
      </c>
      <c r="M17" s="114">
        <v>9.0440000000000006E-2</v>
      </c>
      <c r="N17" s="114">
        <v>2.431</v>
      </c>
      <c r="O17" s="114">
        <v>3.0803159999999998</v>
      </c>
      <c r="P17" s="114">
        <v>0.18500000238418576</v>
      </c>
      <c r="Q17" s="114">
        <v>38.519999999999996</v>
      </c>
      <c r="R17" s="119">
        <v>1.3760482479999998</v>
      </c>
      <c r="S17" s="119"/>
      <c r="T17" s="114">
        <v>1.5009959999999998</v>
      </c>
      <c r="U17" s="114">
        <v>1.5009959999999998</v>
      </c>
      <c r="V17" s="114">
        <v>2.431</v>
      </c>
      <c r="W17" s="114">
        <v>9.0440000000000006E-2</v>
      </c>
      <c r="X17" s="114">
        <v>2.431</v>
      </c>
      <c r="Y17" s="114">
        <v>3.0803159999999998</v>
      </c>
      <c r="Z17" s="114">
        <v>0.18500000238418576</v>
      </c>
      <c r="AA17" s="114">
        <v>38.519999999999996</v>
      </c>
      <c r="AB17" s="119">
        <v>1.3760482479999998</v>
      </c>
      <c r="AC17" s="119"/>
      <c r="AD17" s="89">
        <v>0</v>
      </c>
      <c r="AE17" s="89"/>
      <c r="AH17" s="100">
        <v>0.24585827527712426</v>
      </c>
      <c r="AI17" s="86">
        <v>2.0560277799938402E-2</v>
      </c>
      <c r="AJ17" s="86">
        <f t="shared" si="15"/>
        <v>0.26641855307706264</v>
      </c>
      <c r="AK17" s="100">
        <v>7.6630038890183744E-2</v>
      </c>
      <c r="AL17" s="86">
        <v>3.8366125882774188E-4</v>
      </c>
      <c r="AM17" s="86">
        <f t="shared" si="16"/>
        <v>7.7013700149011488E-2</v>
      </c>
      <c r="AN17" s="100">
        <v>7.6630038890183744E-2</v>
      </c>
      <c r="AO17" s="86">
        <f t="shared" si="3"/>
        <v>3.8366125882774188E-4</v>
      </c>
      <c r="AP17" s="86">
        <f t="shared" si="17"/>
        <v>7.7013700149011488E-2</v>
      </c>
      <c r="AQ17" s="100">
        <v>7.6630038890183744E-2</v>
      </c>
      <c r="AR17" s="86">
        <f t="shared" si="6"/>
        <v>3.8366125882774188E-4</v>
      </c>
      <c r="AS17" s="86">
        <f t="shared" si="18"/>
        <v>7.7013700149011488E-2</v>
      </c>
      <c r="AT17" s="100">
        <v>7.6630038890183744E-2</v>
      </c>
      <c r="AU17" s="86">
        <f t="shared" si="9"/>
        <v>3.8366125882774188E-4</v>
      </c>
      <c r="AV17" s="86">
        <f t="shared" si="19"/>
        <v>7.7013700149011488E-2</v>
      </c>
      <c r="AW17" s="100">
        <v>7.6630038890183744E-2</v>
      </c>
      <c r="AX17" s="86">
        <f t="shared" si="12"/>
        <v>3.8366125882774188E-4</v>
      </c>
      <c r="AY17" s="86">
        <f t="shared" si="20"/>
        <v>7.7013700149011488E-2</v>
      </c>
      <c r="AZ17" s="100">
        <v>1.5009959999999998</v>
      </c>
      <c r="BA17" s="100">
        <v>1.5009959999999998</v>
      </c>
      <c r="BB17" s="100">
        <v>1.3713299999999997</v>
      </c>
    </row>
    <row r="18" spans="1:54" x14ac:dyDescent="0.25">
      <c r="A18" s="6" t="s">
        <v>23</v>
      </c>
      <c r="B18" s="114">
        <v>0.18000000715255737</v>
      </c>
      <c r="C18" s="114">
        <v>0.76300000000000001</v>
      </c>
      <c r="D18" s="114">
        <v>4.2210000000000001</v>
      </c>
      <c r="E18" s="114">
        <v>3.024</v>
      </c>
      <c r="F18" s="114">
        <v>0.62999999523162842</v>
      </c>
      <c r="G18" s="117">
        <v>0.83533817852532255</v>
      </c>
      <c r="H18" s="100">
        <v>1.0525261049419066</v>
      </c>
      <c r="I18" s="100">
        <v>25.825694196902546</v>
      </c>
      <c r="J18" s="114">
        <v>1.06</v>
      </c>
      <c r="K18" s="114">
        <v>1.06</v>
      </c>
      <c r="L18" s="114">
        <v>1.056</v>
      </c>
      <c r="M18" s="114">
        <v>1.1419999999999999</v>
      </c>
      <c r="N18" s="114">
        <v>1.056</v>
      </c>
      <c r="O18" s="114">
        <v>392.35399999999998</v>
      </c>
      <c r="P18" s="114">
        <v>49</v>
      </c>
      <c r="Q18" s="114">
        <v>2.85</v>
      </c>
      <c r="R18" s="119">
        <v>1.06</v>
      </c>
      <c r="S18" s="119"/>
      <c r="T18" s="114">
        <v>1.06</v>
      </c>
      <c r="U18" s="114">
        <v>1.06</v>
      </c>
      <c r="V18" s="114">
        <v>1.056</v>
      </c>
      <c r="W18" s="114">
        <v>1.1419999999999999</v>
      </c>
      <c r="X18" s="114">
        <v>1.056</v>
      </c>
      <c r="Y18" s="114">
        <v>392.35399999999998</v>
      </c>
      <c r="Z18" s="114">
        <v>49</v>
      </c>
      <c r="AA18" s="114">
        <v>2.85</v>
      </c>
      <c r="AB18" s="119">
        <v>1.06</v>
      </c>
      <c r="AC18" s="119"/>
      <c r="AD18" s="89">
        <v>0</v>
      </c>
      <c r="AE18" s="89"/>
      <c r="AH18" s="100">
        <v>3.4141251927898666</v>
      </c>
      <c r="AI18" s="86">
        <v>1.0961495941820574</v>
      </c>
      <c r="AJ18" s="86">
        <f t="shared" si="15"/>
        <v>4.510274786971924</v>
      </c>
      <c r="AK18" s="100">
        <v>25.825694196902546</v>
      </c>
      <c r="AL18" s="86">
        <v>0.11480309838857856</v>
      </c>
      <c r="AM18" s="86">
        <f t="shared" si="16"/>
        <v>25.940497295291124</v>
      </c>
      <c r="AN18" s="100">
        <v>25.825694196902546</v>
      </c>
      <c r="AO18" s="86">
        <f t="shared" si="3"/>
        <v>0.11480309838857856</v>
      </c>
      <c r="AP18" s="86">
        <f t="shared" si="17"/>
        <v>25.940497295291124</v>
      </c>
      <c r="AQ18" s="100">
        <v>25.825694196902546</v>
      </c>
      <c r="AR18" s="86">
        <f t="shared" si="6"/>
        <v>0.11480309838857856</v>
      </c>
      <c r="AS18" s="86">
        <f t="shared" si="18"/>
        <v>25.940497295291124</v>
      </c>
      <c r="AT18" s="100">
        <v>25.825694196902546</v>
      </c>
      <c r="AU18" s="86">
        <f t="shared" si="9"/>
        <v>0.11480309838857856</v>
      </c>
      <c r="AV18" s="86">
        <f t="shared" si="19"/>
        <v>25.940497295291124</v>
      </c>
      <c r="AW18" s="100">
        <v>25.825694196902546</v>
      </c>
      <c r="AX18" s="86">
        <f t="shared" si="12"/>
        <v>0.11480309838857856</v>
      </c>
      <c r="AY18" s="86">
        <f t="shared" si="20"/>
        <v>25.940497295291124</v>
      </c>
      <c r="AZ18" s="100">
        <v>1.06</v>
      </c>
      <c r="BA18" s="100">
        <v>1.06</v>
      </c>
      <c r="BB18" s="100">
        <v>1.0580000000000001</v>
      </c>
    </row>
    <row r="19" spans="1:54" x14ac:dyDescent="0.25">
      <c r="A19" s="6" t="s">
        <v>24</v>
      </c>
      <c r="B19" s="114">
        <v>0.38999998569488525</v>
      </c>
      <c r="C19" s="114">
        <v>0.91800000000000004</v>
      </c>
      <c r="D19" s="114">
        <v>0.6</v>
      </c>
      <c r="E19" s="114">
        <v>0.60299999999999998</v>
      </c>
      <c r="F19" s="114">
        <v>0.92000001668930043</v>
      </c>
      <c r="G19" s="117">
        <v>0.11211842416915695</v>
      </c>
      <c r="H19" s="100">
        <v>0.14126921445313775</v>
      </c>
      <c r="I19" s="100">
        <v>0.18877324129794976</v>
      </c>
      <c r="J19" s="114">
        <v>0.75</v>
      </c>
      <c r="K19" s="114">
        <v>0.35</v>
      </c>
      <c r="L19" s="114">
        <v>0.10199999999999999</v>
      </c>
      <c r="M19" s="114">
        <v>0.11899999999999999</v>
      </c>
      <c r="N19" s="114">
        <v>0.10199999999999999</v>
      </c>
      <c r="O19" s="114">
        <v>0.111</v>
      </c>
      <c r="P19" s="114">
        <v>1.1000000238418579</v>
      </c>
      <c r="Q19" s="114">
        <v>0</v>
      </c>
      <c r="R19" s="119">
        <v>0.40123199999999998</v>
      </c>
      <c r="S19" s="119"/>
      <c r="T19" s="114">
        <v>0.75</v>
      </c>
      <c r="U19" s="114">
        <v>0.35</v>
      </c>
      <c r="V19" s="114">
        <v>0.10199999999999999</v>
      </c>
      <c r="W19" s="114">
        <v>0.11899999999999999</v>
      </c>
      <c r="X19" s="114">
        <v>0.10199999999999999</v>
      </c>
      <c r="Y19" s="114">
        <v>0.111</v>
      </c>
      <c r="Z19" s="114">
        <v>1.1000000238418579</v>
      </c>
      <c r="AA19" s="114">
        <v>0</v>
      </c>
      <c r="AB19" s="119">
        <v>0.40123199999999998</v>
      </c>
      <c r="AC19" s="119"/>
      <c r="AD19" s="89">
        <v>0</v>
      </c>
      <c r="AE19" s="89"/>
      <c r="AH19" s="100">
        <v>0.91142919415811929</v>
      </c>
      <c r="AI19" s="86">
        <v>1.2419532449195709E-2</v>
      </c>
      <c r="AJ19" s="86">
        <f t="shared" si="15"/>
        <v>0.92384872660731499</v>
      </c>
      <c r="AK19" s="100">
        <v>0.18877324129794976</v>
      </c>
      <c r="AL19" s="86">
        <v>3.7018497329376407E-4</v>
      </c>
      <c r="AM19" s="86">
        <f t="shared" si="16"/>
        <v>0.18914342627124353</v>
      </c>
      <c r="AN19" s="100">
        <v>0.18877324129794976</v>
      </c>
      <c r="AO19" s="86">
        <f t="shared" si="3"/>
        <v>3.7018497329376407E-4</v>
      </c>
      <c r="AP19" s="86">
        <f t="shared" si="17"/>
        <v>0.18914342627124353</v>
      </c>
      <c r="AQ19" s="100">
        <v>0.18877324129794976</v>
      </c>
      <c r="AR19" s="86">
        <f t="shared" si="6"/>
        <v>3.7018497329376407E-4</v>
      </c>
      <c r="AS19" s="86">
        <f t="shared" si="18"/>
        <v>0.18914342627124353</v>
      </c>
      <c r="AT19" s="100">
        <v>0.18877324129794976</v>
      </c>
      <c r="AU19" s="86">
        <f t="shared" si="9"/>
        <v>3.7018497329376407E-4</v>
      </c>
      <c r="AV19" s="86">
        <f t="shared" si="19"/>
        <v>0.18914342627124353</v>
      </c>
      <c r="AW19" s="100">
        <v>0.18877324129794976</v>
      </c>
      <c r="AX19" s="86">
        <f t="shared" si="12"/>
        <v>3.7018497329376407E-4</v>
      </c>
      <c r="AY19" s="86">
        <f t="shared" si="20"/>
        <v>0.18914342627124353</v>
      </c>
      <c r="AZ19" s="100">
        <v>0.75</v>
      </c>
      <c r="BA19" s="100">
        <v>0.75</v>
      </c>
      <c r="BB19" s="100">
        <v>1.5860000000000001</v>
      </c>
    </row>
    <row r="20" spans="1:54" x14ac:dyDescent="0.25">
      <c r="A20" s="6" t="s">
        <v>25</v>
      </c>
      <c r="B20" s="115">
        <v>78168.681100745569</v>
      </c>
      <c r="C20" s="115">
        <v>78153.745013896463</v>
      </c>
      <c r="D20" s="115">
        <v>77354.254432944086</v>
      </c>
      <c r="E20" s="115">
        <v>78187.481280563123</v>
      </c>
      <c r="F20" s="115">
        <v>77753.520071052437</v>
      </c>
      <c r="G20" s="118">
        <v>77911.277086012968</v>
      </c>
      <c r="H20" s="100">
        <v>77836.455398001359</v>
      </c>
      <c r="I20" s="100">
        <v>77309.419608181983</v>
      </c>
      <c r="J20" s="115">
        <v>59366.949503269869</v>
      </c>
      <c r="K20" s="115">
        <v>59362.612360412735</v>
      </c>
      <c r="L20" s="115">
        <v>59341.609065174642</v>
      </c>
      <c r="M20" s="115">
        <v>59385.872043746065</v>
      </c>
      <c r="N20" s="115">
        <v>59341.609065174642</v>
      </c>
      <c r="O20" s="115">
        <v>56889.786903269873</v>
      </c>
      <c r="P20" s="115">
        <v>59229.283455650831</v>
      </c>
      <c r="Q20" s="115">
        <v>59014.60666993654</v>
      </c>
      <c r="R20" s="115">
        <v>59366.949503269869</v>
      </c>
      <c r="S20" s="115">
        <v>59412.682265174597</v>
      </c>
      <c r="T20" s="115">
        <v>59366.949503269869</v>
      </c>
      <c r="U20" s="115">
        <v>59362.612360412735</v>
      </c>
      <c r="V20" s="115">
        <v>59341.609065174642</v>
      </c>
      <c r="W20" s="115">
        <v>59385.872043746065</v>
      </c>
      <c r="X20" s="115">
        <v>59341.609065174642</v>
      </c>
      <c r="Y20" s="115">
        <v>56889.786903269873</v>
      </c>
      <c r="Z20" s="115">
        <v>59229.283455650831</v>
      </c>
      <c r="AA20" s="115">
        <v>59014.60666993654</v>
      </c>
      <c r="AB20" s="115">
        <v>59366.949503269869</v>
      </c>
      <c r="AC20" s="115">
        <v>59412.682265174597</v>
      </c>
      <c r="AD20" s="90">
        <f>12/106*44/12</f>
        <v>0.41509433962264147</v>
      </c>
      <c r="AE20" s="91">
        <f>12*7/(12*7+8*1)*44/12</f>
        <v>3.3478260869565215</v>
      </c>
      <c r="AF20" s="86">
        <f>-12*6/(12*6+10*1+4*16)*44/12</f>
        <v>-1.8082191780821917</v>
      </c>
      <c r="AG20" s="92">
        <f>-12*6/(12*6+8*1+5*16)*44/12</f>
        <v>-1.6500000000000001</v>
      </c>
      <c r="AH20" s="100">
        <v>71783.505317547926</v>
      </c>
      <c r="AI20" s="86">
        <v>633.15471120171344</v>
      </c>
      <c r="AJ20" s="86">
        <f t="shared" si="15"/>
        <v>72416.66002874964</v>
      </c>
      <c r="AK20" s="100">
        <v>74856.053349714566</v>
      </c>
      <c r="AL20" s="86">
        <v>92.811588579119217</v>
      </c>
      <c r="AM20" s="86">
        <f t="shared" si="16"/>
        <v>74948.864938293686</v>
      </c>
      <c r="AN20" s="100">
        <v>74856.053349714566</v>
      </c>
      <c r="AO20" s="86">
        <f t="shared" si="3"/>
        <v>92.811588579119217</v>
      </c>
      <c r="AP20" s="86">
        <f t="shared" si="17"/>
        <v>74948.864938293686</v>
      </c>
      <c r="AQ20" s="100">
        <v>74856.053349714566</v>
      </c>
      <c r="AR20" s="86">
        <f t="shared" si="6"/>
        <v>92.811588579119217</v>
      </c>
      <c r="AS20" s="86">
        <f t="shared" si="18"/>
        <v>74948.864938293686</v>
      </c>
      <c r="AT20" s="100">
        <v>74856.053349714566</v>
      </c>
      <c r="AU20" s="86">
        <f t="shared" si="9"/>
        <v>92.811588579119217</v>
      </c>
      <c r="AV20" s="86">
        <f t="shared" si="19"/>
        <v>74948.864938293686</v>
      </c>
      <c r="AW20" s="100">
        <v>74856.053349714566</v>
      </c>
      <c r="AX20" s="86">
        <f t="shared" si="12"/>
        <v>92.811588579119217</v>
      </c>
      <c r="AY20" s="86">
        <f t="shared" si="20"/>
        <v>74948.864938293686</v>
      </c>
      <c r="AZ20" s="100">
        <v>60873.708109661638</v>
      </c>
      <c r="BA20" s="100">
        <v>60873.708109661638</v>
      </c>
      <c r="BB20" s="100">
        <v>90002.849570264574</v>
      </c>
    </row>
    <row r="21" spans="1:54" x14ac:dyDescent="0.25">
      <c r="A21" s="8" t="s">
        <v>26</v>
      </c>
      <c r="G21">
        <v>0</v>
      </c>
      <c r="H21">
        <v>0</v>
      </c>
      <c r="I21" s="69">
        <v>0</v>
      </c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113">
        <v>-59412.682265174633</v>
      </c>
      <c r="U21" s="113">
        <v>-59412.682265174633</v>
      </c>
      <c r="V21" s="113">
        <v>-59412.682265174633</v>
      </c>
      <c r="W21" s="113">
        <v>-59412.682265174633</v>
      </c>
      <c r="X21" s="113">
        <v>-59412.682265174633</v>
      </c>
      <c r="Y21" s="113">
        <v>-59412.682265174633</v>
      </c>
      <c r="Z21" s="113">
        <v>-59412.682265174633</v>
      </c>
      <c r="AA21" s="113">
        <v>-59412.682265174633</v>
      </c>
      <c r="AB21" s="113">
        <v>-59412.682265174633</v>
      </c>
      <c r="AC21" s="113">
        <v>-59412.682265174633</v>
      </c>
      <c r="AH21" s="100">
        <v>-72964.246146966863</v>
      </c>
      <c r="AJ21" s="86">
        <f t="shared" si="15"/>
        <v>-72964.246146966863</v>
      </c>
      <c r="AK21" s="100">
        <v>-76614.526624731123</v>
      </c>
      <c r="AM21" s="86">
        <f t="shared" si="16"/>
        <v>-76614.526624731123</v>
      </c>
      <c r="AN21" s="100">
        <v>-76614.526624731123</v>
      </c>
      <c r="AP21" s="86">
        <f t="shared" si="17"/>
        <v>-76614.526624731123</v>
      </c>
      <c r="AQ21" s="100">
        <v>-76614.526624731123</v>
      </c>
      <c r="AS21" s="86">
        <f t="shared" si="18"/>
        <v>-76614.526624731123</v>
      </c>
      <c r="AT21" s="100">
        <v>-76614.526624731123</v>
      </c>
      <c r="AV21" s="86">
        <f t="shared" si="19"/>
        <v>-76614.526624731123</v>
      </c>
      <c r="AW21" s="100">
        <v>-76614.526624731123</v>
      </c>
      <c r="AY21" s="86">
        <f t="shared" si="20"/>
        <v>-76614.526624731123</v>
      </c>
      <c r="BA21" s="100">
        <v>-60919.440871566396</v>
      </c>
      <c r="BB21" s="100">
        <v>-90029.930915502671</v>
      </c>
    </row>
    <row r="22" spans="1:54" x14ac:dyDescent="0.25">
      <c r="A22" s="8"/>
      <c r="P22" s="45"/>
    </row>
    <row r="23" spans="1:54" x14ac:dyDescent="0.25">
      <c r="A23" t="s">
        <v>9</v>
      </c>
      <c r="B23" t="s">
        <v>15</v>
      </c>
      <c r="C23" t="s">
        <v>15</v>
      </c>
      <c r="D23" t="s">
        <v>15</v>
      </c>
      <c r="E23" t="s">
        <v>15</v>
      </c>
      <c r="F23" t="s">
        <v>15</v>
      </c>
      <c r="G23" t="s">
        <v>340</v>
      </c>
      <c r="H23" t="s">
        <v>340</v>
      </c>
      <c r="I23" t="s">
        <v>380</v>
      </c>
      <c r="J23" t="s">
        <v>15</v>
      </c>
      <c r="K23" t="s">
        <v>15</v>
      </c>
      <c r="L23" t="s">
        <v>15</v>
      </c>
      <c r="M23" t="s">
        <v>15</v>
      </c>
      <c r="N23" t="s">
        <v>15</v>
      </c>
      <c r="O23" t="s">
        <v>15</v>
      </c>
      <c r="P23" t="s">
        <v>15</v>
      </c>
      <c r="Q23" t="s">
        <v>15</v>
      </c>
      <c r="R23" t="s">
        <v>15</v>
      </c>
      <c r="S23" t="s">
        <v>15</v>
      </c>
      <c r="T23" s="17" t="s">
        <v>287</v>
      </c>
      <c r="U23" s="17"/>
      <c r="V23" s="17"/>
      <c r="W23" s="17"/>
      <c r="X23" s="17"/>
      <c r="Y23" s="17"/>
      <c r="Z23" s="17"/>
      <c r="AA23" s="17"/>
      <c r="AB23" s="17"/>
      <c r="AC23" s="17"/>
      <c r="AD23" s="86" t="s">
        <v>76</v>
      </c>
      <c r="AI23" s="86" t="s">
        <v>272</v>
      </c>
      <c r="AK23" s="50"/>
      <c r="AN23" s="50"/>
      <c r="AO23" s="86" t="s">
        <v>272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5E2C-DDF2-4E57-AD59-B511AD831FCD}">
  <dimension ref="A1:F6"/>
  <sheetViews>
    <sheetView workbookViewId="0">
      <selection activeCell="B2" sqref="B2:F6"/>
    </sheetView>
  </sheetViews>
  <sheetFormatPr defaultRowHeight="15" x14ac:dyDescent="0.25"/>
  <sheetData>
    <row r="1" spans="1:6" x14ac:dyDescent="0.25">
      <c r="A1" s="18" t="s">
        <v>82</v>
      </c>
      <c r="B1" s="40" t="s">
        <v>83</v>
      </c>
      <c r="C1" s="40" t="s">
        <v>84</v>
      </c>
      <c r="D1" s="40" t="s">
        <v>85</v>
      </c>
      <c r="E1" s="40" t="s">
        <v>86</v>
      </c>
      <c r="F1" s="41" t="s">
        <v>87</v>
      </c>
    </row>
    <row r="2" spans="1:6" x14ac:dyDescent="0.25">
      <c r="A2" s="42" t="s">
        <v>83</v>
      </c>
      <c r="B2" s="17">
        <v>1</v>
      </c>
      <c r="C2" s="27">
        <v>9.9999999999999995E-7</v>
      </c>
      <c r="D2" s="28">
        <v>1E-3</v>
      </c>
      <c r="E2" s="29">
        <v>3.7854109999999998E-3</v>
      </c>
      <c r="F2" s="30">
        <v>2.8316846999999999E-2</v>
      </c>
    </row>
    <row r="3" spans="1:6" x14ac:dyDescent="0.25">
      <c r="A3" s="42" t="s">
        <v>84</v>
      </c>
      <c r="B3" s="19">
        <v>1000000</v>
      </c>
      <c r="C3" s="19">
        <v>1</v>
      </c>
      <c r="D3" s="19">
        <v>1000.0000000000001</v>
      </c>
      <c r="E3" s="19">
        <v>3785.4110000000001</v>
      </c>
      <c r="F3" s="21">
        <v>28316.847000000002</v>
      </c>
    </row>
    <row r="4" spans="1:6" x14ac:dyDescent="0.25">
      <c r="A4" s="42" t="s">
        <v>85</v>
      </c>
      <c r="B4" s="19">
        <v>1000</v>
      </c>
      <c r="C4" s="20">
        <v>1E-3</v>
      </c>
      <c r="D4" s="19">
        <v>1</v>
      </c>
      <c r="E4" s="20">
        <v>3.7854109999999999</v>
      </c>
      <c r="F4" s="23">
        <v>28.316846999999999</v>
      </c>
    </row>
    <row r="5" spans="1:6" x14ac:dyDescent="0.25">
      <c r="A5" s="42" t="s">
        <v>86</v>
      </c>
      <c r="B5" s="31">
        <v>264.17210707106841</v>
      </c>
      <c r="C5" s="22">
        <v>2.6417210707106839E-4</v>
      </c>
      <c r="D5" s="20">
        <v>0.26417210707106842</v>
      </c>
      <c r="E5" s="19">
        <v>1</v>
      </c>
      <c r="F5" s="23">
        <v>7.4805211375990615</v>
      </c>
    </row>
    <row r="6" spans="1:6" x14ac:dyDescent="0.25">
      <c r="A6" s="43" t="s">
        <v>87</v>
      </c>
      <c r="B6" s="32">
        <v>35.314666212661322</v>
      </c>
      <c r="C6" s="24">
        <v>3.5314666212661319E-5</v>
      </c>
      <c r="D6" s="25">
        <v>3.5314666212661321E-2</v>
      </c>
      <c r="E6" s="25">
        <v>0.13368052594273649</v>
      </c>
      <c r="F6" s="2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7542-6EF2-41EA-86E3-98DE7161C9DB}">
  <dimension ref="A1:J10"/>
  <sheetViews>
    <sheetView workbookViewId="0">
      <selection activeCell="J2" sqref="J2:J10"/>
    </sheetView>
  </sheetViews>
  <sheetFormatPr defaultRowHeight="15" x14ac:dyDescent="0.25"/>
  <cols>
    <col min="2" max="3" width="10.85546875" bestFit="1" customWidth="1"/>
    <col min="5" max="5" width="11.85546875" bestFit="1" customWidth="1"/>
    <col min="7" max="7" width="11.85546875" bestFit="1" customWidth="1"/>
    <col min="10" max="10" width="11.85546875" bestFit="1" customWidth="1"/>
  </cols>
  <sheetData>
    <row r="1" spans="1:10" x14ac:dyDescent="0.25">
      <c r="A1" s="18" t="s">
        <v>88</v>
      </c>
      <c r="B1" s="40" t="s">
        <v>89</v>
      </c>
      <c r="C1" s="40" t="s">
        <v>90</v>
      </c>
      <c r="D1" s="40" t="s">
        <v>91</v>
      </c>
      <c r="E1" s="40" t="s">
        <v>92</v>
      </c>
      <c r="F1" s="40" t="s">
        <v>93</v>
      </c>
      <c r="G1" s="40" t="s">
        <v>94</v>
      </c>
      <c r="H1" s="40" t="s">
        <v>95</v>
      </c>
      <c r="I1" s="41" t="s">
        <v>96</v>
      </c>
      <c r="J1" s="71" t="s">
        <v>289</v>
      </c>
    </row>
    <row r="2" spans="1:10" x14ac:dyDescent="0.25">
      <c r="A2" s="42" t="s">
        <v>89</v>
      </c>
      <c r="B2" s="19">
        <v>1</v>
      </c>
      <c r="C2" s="19">
        <v>1000</v>
      </c>
      <c r="D2" s="19">
        <v>1000000</v>
      </c>
      <c r="E2" s="19">
        <v>3600</v>
      </c>
      <c r="F2" s="19">
        <v>3600000</v>
      </c>
      <c r="G2" s="19">
        <v>1055.05585</v>
      </c>
      <c r="H2" s="19">
        <v>1055055850</v>
      </c>
      <c r="I2" s="33">
        <v>2684519.5376862194</v>
      </c>
      <c r="J2" s="50">
        <f>$J$7*G2</f>
        <v>122481433.6265</v>
      </c>
    </row>
    <row r="3" spans="1:10" x14ac:dyDescent="0.25">
      <c r="A3" s="42" t="s">
        <v>90</v>
      </c>
      <c r="B3" s="20">
        <v>1E-3</v>
      </c>
      <c r="C3" s="19">
        <v>1</v>
      </c>
      <c r="D3" s="19">
        <v>1000</v>
      </c>
      <c r="E3" s="31">
        <v>3.6</v>
      </c>
      <c r="F3" s="19">
        <v>3600</v>
      </c>
      <c r="G3" s="20">
        <v>1.05505585</v>
      </c>
      <c r="H3" s="19">
        <v>1055055.8500000001</v>
      </c>
      <c r="I3" s="33">
        <v>2684.5195376862198</v>
      </c>
      <c r="J3" s="50">
        <f>$J$7*G3</f>
        <v>122481.4336265</v>
      </c>
    </row>
    <row r="4" spans="1:10" x14ac:dyDescent="0.25">
      <c r="A4" s="42" t="s">
        <v>91</v>
      </c>
      <c r="B4" s="22">
        <v>9.9999999999999995E-7</v>
      </c>
      <c r="C4" s="20">
        <v>1E-3</v>
      </c>
      <c r="D4" s="19">
        <v>1</v>
      </c>
      <c r="E4" s="34">
        <v>3.5999999999999999E-3</v>
      </c>
      <c r="F4" s="31">
        <v>3.6</v>
      </c>
      <c r="G4" s="22">
        <v>1.0550558499999999E-3</v>
      </c>
      <c r="H4" s="19">
        <v>1055.05585</v>
      </c>
      <c r="I4" s="33">
        <v>2.6845195376862194</v>
      </c>
      <c r="J4" s="50">
        <f t="shared" ref="J4:J5" si="0">$J$7*G4</f>
        <v>122.48143362649999</v>
      </c>
    </row>
    <row r="5" spans="1:10" x14ac:dyDescent="0.25">
      <c r="A5" s="42" t="s">
        <v>92</v>
      </c>
      <c r="B5" s="22">
        <v>2.7777777777777778E-4</v>
      </c>
      <c r="C5" s="20">
        <v>0.27777777777777779</v>
      </c>
      <c r="D5" s="19">
        <v>277.77777777777777</v>
      </c>
      <c r="E5" s="19">
        <v>1</v>
      </c>
      <c r="F5" s="19">
        <v>1000</v>
      </c>
      <c r="G5" s="20">
        <v>0.29307106944444444</v>
      </c>
      <c r="H5" s="19">
        <v>293071.06944444444</v>
      </c>
      <c r="I5" s="33">
        <v>745.69987157950538</v>
      </c>
      <c r="J5" s="50">
        <f t="shared" si="0"/>
        <v>34022.620451805553</v>
      </c>
    </row>
    <row r="6" spans="1:10" x14ac:dyDescent="0.25">
      <c r="A6" s="42" t="s">
        <v>93</v>
      </c>
      <c r="B6" s="35">
        <v>2.7777777777777776E-7</v>
      </c>
      <c r="C6" s="22">
        <v>2.7777777777777778E-4</v>
      </c>
      <c r="D6" s="20">
        <v>0.27777777777777779</v>
      </c>
      <c r="E6" s="20">
        <v>1E-3</v>
      </c>
      <c r="F6" s="19">
        <v>1</v>
      </c>
      <c r="G6" s="22">
        <v>2.9307106944444444E-4</v>
      </c>
      <c r="H6" s="19">
        <v>293.07106944444445</v>
      </c>
      <c r="I6" s="33">
        <v>0.74569987157950535</v>
      </c>
      <c r="J6" s="50">
        <f>$J$7*G6</f>
        <v>34.022620451805558</v>
      </c>
    </row>
    <row r="7" spans="1:10" x14ac:dyDescent="0.25">
      <c r="A7" s="42" t="s">
        <v>94</v>
      </c>
      <c r="B7" s="22">
        <v>9.4781712266701337E-4</v>
      </c>
      <c r="C7" s="20">
        <v>0.94781712266701335</v>
      </c>
      <c r="D7" s="19">
        <v>947.81712266701334</v>
      </c>
      <c r="E7" s="20">
        <v>3.4121416416012482</v>
      </c>
      <c r="F7" s="19">
        <v>3412.141641601248</v>
      </c>
      <c r="G7" s="19">
        <v>1</v>
      </c>
      <c r="H7" s="19">
        <v>1000000</v>
      </c>
      <c r="I7" s="33">
        <v>2544.4335839531336</v>
      </c>
      <c r="J7" s="50">
        <v>116090</v>
      </c>
    </row>
    <row r="8" spans="1:10" x14ac:dyDescent="0.25">
      <c r="A8" s="42" t="s">
        <v>95</v>
      </c>
      <c r="B8" s="36">
        <v>9.4781712266701324E-10</v>
      </c>
      <c r="C8" s="22">
        <v>9.4781712266701337E-7</v>
      </c>
      <c r="D8" s="22">
        <v>9.4781712266701326E-4</v>
      </c>
      <c r="E8" s="37">
        <v>3.4121416416012478E-6</v>
      </c>
      <c r="F8" s="22">
        <v>3.4121416416012479E-3</v>
      </c>
      <c r="G8" s="22">
        <v>9.9999999999999995E-7</v>
      </c>
      <c r="H8" s="19">
        <v>1</v>
      </c>
      <c r="I8" s="33">
        <v>2.5444335839531337E-3</v>
      </c>
      <c r="J8" s="50">
        <f>$J$7*G8</f>
        <v>0.11609</v>
      </c>
    </row>
    <row r="9" spans="1:10" x14ac:dyDescent="0.25">
      <c r="A9" s="43" t="s">
        <v>96</v>
      </c>
      <c r="B9" s="38">
        <v>3.72506136E-7</v>
      </c>
      <c r="C9" s="38">
        <v>3.7250613599999999E-4</v>
      </c>
      <c r="D9" s="38">
        <v>0.37250613599999999</v>
      </c>
      <c r="E9" s="38">
        <v>1.3410220896E-3</v>
      </c>
      <c r="F9" s="38">
        <v>1.3410220896</v>
      </c>
      <c r="G9" s="38">
        <v>3.9301477794769559E-4</v>
      </c>
      <c r="H9" s="38">
        <v>393.01477794769556</v>
      </c>
      <c r="I9" s="39">
        <v>1</v>
      </c>
      <c r="J9" s="50">
        <f>$J$7*G9</f>
        <v>45.625085571947984</v>
      </c>
    </row>
    <row r="10" spans="1:10" x14ac:dyDescent="0.25">
      <c r="A10" s="72" t="s">
        <v>289</v>
      </c>
      <c r="B10" s="50">
        <f>1/J2</f>
        <v>8.1645027363856776E-9</v>
      </c>
      <c r="C10" s="50">
        <f>1/J3</f>
        <v>8.1645027363856771E-6</v>
      </c>
      <c r="D10" s="50">
        <f>1/J4</f>
        <v>8.1645027363856787E-3</v>
      </c>
      <c r="E10" s="50">
        <f>1/J5</f>
        <v>2.9392209850988443E-5</v>
      </c>
      <c r="F10" s="50">
        <f>1/J6</f>
        <v>2.9392209850988438E-2</v>
      </c>
      <c r="G10" s="50">
        <f>1/J7</f>
        <v>8.6140063743647176E-6</v>
      </c>
      <c r="H10" s="50">
        <f>1/J8</f>
        <v>8.6140063743647168</v>
      </c>
      <c r="I10" s="50">
        <f>1/J9</f>
        <v>2.1917767111319951E-2</v>
      </c>
      <c r="J10" s="50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4582-9977-4CFE-91E6-70D92C4489D0}">
  <dimension ref="A1:G7"/>
  <sheetViews>
    <sheetView workbookViewId="0">
      <selection activeCell="K10" sqref="K10"/>
    </sheetView>
  </sheetViews>
  <sheetFormatPr defaultRowHeight="15" x14ac:dyDescent="0.25"/>
  <sheetData>
    <row r="1" spans="1:7" x14ac:dyDescent="0.25">
      <c r="A1" s="65" t="s">
        <v>97</v>
      </c>
      <c r="B1" s="44" t="s">
        <v>98</v>
      </c>
      <c r="C1" s="44" t="s">
        <v>99</v>
      </c>
      <c r="D1" s="44" t="s">
        <v>100</v>
      </c>
      <c r="E1" s="44" t="s">
        <v>101</v>
      </c>
      <c r="F1" s="44" t="s">
        <v>102</v>
      </c>
      <c r="G1" s="44" t="s">
        <v>257</v>
      </c>
    </row>
    <row r="2" spans="1:7" x14ac:dyDescent="0.25">
      <c r="A2" s="44" t="s">
        <v>98</v>
      </c>
      <c r="B2">
        <v>1</v>
      </c>
      <c r="C2">
        <v>1000</v>
      </c>
      <c r="D2">
        <v>1000000</v>
      </c>
      <c r="E2">
        <v>304.8</v>
      </c>
      <c r="F2">
        <v>1609340</v>
      </c>
      <c r="G2">
        <v>1609340</v>
      </c>
    </row>
    <row r="3" spans="1:7" x14ac:dyDescent="0.25">
      <c r="A3" s="44" t="s">
        <v>99</v>
      </c>
      <c r="B3">
        <v>1E-3</v>
      </c>
      <c r="C3">
        <v>1</v>
      </c>
      <c r="D3">
        <v>1000</v>
      </c>
      <c r="E3">
        <v>0.30480000000000002</v>
      </c>
      <c r="F3">
        <v>1609.34</v>
      </c>
      <c r="G3">
        <v>1609.34</v>
      </c>
    </row>
    <row r="4" spans="1:7" x14ac:dyDescent="0.25">
      <c r="A4" s="44" t="s">
        <v>100</v>
      </c>
      <c r="B4">
        <v>9.9999999999999995E-7</v>
      </c>
      <c r="C4">
        <v>1E-3</v>
      </c>
      <c r="D4">
        <v>1</v>
      </c>
      <c r="E4">
        <v>3.0480000000000004E-4</v>
      </c>
      <c r="F4">
        <v>1.60934</v>
      </c>
      <c r="G4">
        <v>1.60934</v>
      </c>
    </row>
    <row r="5" spans="1:7" x14ac:dyDescent="0.25">
      <c r="A5" s="44" t="s">
        <v>101</v>
      </c>
      <c r="B5">
        <v>3.2808398950131233E-3</v>
      </c>
      <c r="C5">
        <v>3.2808398950131235</v>
      </c>
      <c r="D5">
        <v>3280.8398950131236</v>
      </c>
      <c r="E5">
        <v>1</v>
      </c>
      <c r="F5">
        <v>5280</v>
      </c>
      <c r="G5">
        <v>5280</v>
      </c>
    </row>
    <row r="6" spans="1:7" x14ac:dyDescent="0.25">
      <c r="A6" s="44" t="s">
        <v>102</v>
      </c>
      <c r="B6">
        <v>6.2137273664980671E-7</v>
      </c>
      <c r="C6">
        <v>6.2137273664980672E-4</v>
      </c>
      <c r="D6">
        <v>0.62137273664980675</v>
      </c>
      <c r="E6">
        <v>1.8939393939393939E-4</v>
      </c>
      <c r="F6">
        <v>1</v>
      </c>
      <c r="G6">
        <v>1</v>
      </c>
    </row>
    <row r="7" spans="1:7" x14ac:dyDescent="0.25">
      <c r="A7" s="44" t="s">
        <v>257</v>
      </c>
      <c r="B7">
        <v>6.2137273664980671E-7</v>
      </c>
      <c r="C7">
        <v>6.2137273664980672E-4</v>
      </c>
      <c r="D7">
        <v>0.62137273664980675</v>
      </c>
      <c r="E7">
        <v>1.8939393939393939E-4</v>
      </c>
      <c r="F7">
        <v>1</v>
      </c>
      <c r="G7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7116-128C-456A-A5F4-E4321BD8FA65}">
  <sheetPr>
    <tabColor theme="5"/>
  </sheetPr>
  <dimension ref="A1:CF9"/>
  <sheetViews>
    <sheetView workbookViewId="0">
      <selection activeCell="BO6" sqref="BO6:CE9"/>
    </sheetView>
  </sheetViews>
  <sheetFormatPr defaultRowHeight="15" x14ac:dyDescent="0.25"/>
  <cols>
    <col min="1" max="1" width="12.5703125" customWidth="1"/>
    <col min="2" max="2" width="12" customWidth="1"/>
    <col min="23" max="23" width="15.5703125" bestFit="1" customWidth="1"/>
    <col min="24" max="24" width="17.85546875" bestFit="1" customWidth="1"/>
    <col min="28" max="28" width="17.85546875" bestFit="1" customWidth="1"/>
  </cols>
  <sheetData>
    <row r="1" spans="1:84" ht="51" customHeight="1" x14ac:dyDescent="0.25">
      <c r="A1" s="58" t="s">
        <v>185</v>
      </c>
      <c r="B1" s="51" t="s">
        <v>186</v>
      </c>
      <c r="C1" s="52" t="s">
        <v>187</v>
      </c>
    </row>
    <row r="2" spans="1:84" x14ac:dyDescent="0.25">
      <c r="A2" s="59" t="s">
        <v>252</v>
      </c>
      <c r="B2" s="115">
        <v>17094.829693760272</v>
      </c>
      <c r="C2" s="121">
        <v>15315.943077371481</v>
      </c>
    </row>
    <row r="3" spans="1:84" x14ac:dyDescent="0.25">
      <c r="A3" s="60" t="s">
        <v>253</v>
      </c>
      <c r="B3" s="122">
        <v>13567.325153777992</v>
      </c>
      <c r="C3" s="123">
        <v>14313.96549287054</v>
      </c>
    </row>
    <row r="4" spans="1:84" x14ac:dyDescent="0.25">
      <c r="B4" t="s">
        <v>189</v>
      </c>
      <c r="C4" t="s">
        <v>121</v>
      </c>
      <c r="D4" t="s">
        <v>0</v>
      </c>
      <c r="E4" t="s">
        <v>190</v>
      </c>
      <c r="F4" t="s">
        <v>191</v>
      </c>
      <c r="G4" t="s">
        <v>192</v>
      </c>
      <c r="H4" t="s">
        <v>193</v>
      </c>
      <c r="I4" t="s">
        <v>194</v>
      </c>
      <c r="J4" t="s">
        <v>195</v>
      </c>
      <c r="K4" t="s">
        <v>196</v>
      </c>
      <c r="L4" t="s">
        <v>197</v>
      </c>
      <c r="M4" t="s">
        <v>135</v>
      </c>
      <c r="N4" t="s">
        <v>198</v>
      </c>
      <c r="O4" t="s">
        <v>199</v>
      </c>
      <c r="P4" t="s">
        <v>200</v>
      </c>
      <c r="Q4" t="s">
        <v>201</v>
      </c>
      <c r="R4" t="s">
        <v>202</v>
      </c>
      <c r="S4" t="s">
        <v>203</v>
      </c>
      <c r="T4" t="s">
        <v>204</v>
      </c>
      <c r="U4" t="s">
        <v>205</v>
      </c>
      <c r="V4" t="s">
        <v>206</v>
      </c>
      <c r="W4" t="s">
        <v>207</v>
      </c>
      <c r="AB4" t="s">
        <v>150</v>
      </c>
      <c r="AC4" t="s">
        <v>208</v>
      </c>
      <c r="AD4" t="s">
        <v>177</v>
      </c>
      <c r="AE4" t="s">
        <v>178</v>
      </c>
      <c r="AF4" t="s">
        <v>179</v>
      </c>
      <c r="AG4" t="s">
        <v>209</v>
      </c>
      <c r="AJ4" t="s">
        <v>265</v>
      </c>
      <c r="AK4" t="s">
        <v>210</v>
      </c>
      <c r="AL4" t="s">
        <v>211</v>
      </c>
      <c r="AM4" t="s">
        <v>212</v>
      </c>
      <c r="AN4" t="s">
        <v>213</v>
      </c>
      <c r="AO4" t="s">
        <v>214</v>
      </c>
      <c r="AP4" t="s">
        <v>215</v>
      </c>
      <c r="AQ4" t="s">
        <v>216</v>
      </c>
      <c r="AR4" t="s">
        <v>217</v>
      </c>
      <c r="AS4" t="s">
        <v>218</v>
      </c>
      <c r="AT4" t="s">
        <v>219</v>
      </c>
      <c r="AU4" t="s">
        <v>220</v>
      </c>
      <c r="AV4" t="s">
        <v>221</v>
      </c>
      <c r="AW4" t="s">
        <v>222</v>
      </c>
      <c r="AX4" t="s">
        <v>223</v>
      </c>
      <c r="AY4" t="s">
        <v>224</v>
      </c>
      <c r="AZ4" t="s">
        <v>225</v>
      </c>
      <c r="BA4" t="s">
        <v>339</v>
      </c>
      <c r="BB4" t="s">
        <v>226</v>
      </c>
      <c r="BC4" t="s">
        <v>227</v>
      </c>
      <c r="BD4" t="s">
        <v>228</v>
      </c>
      <c r="BE4" t="s">
        <v>229</v>
      </c>
      <c r="BF4" t="s">
        <v>230</v>
      </c>
      <c r="BG4" t="s">
        <v>231</v>
      </c>
      <c r="BH4" t="s">
        <v>28</v>
      </c>
      <c r="BI4" t="s">
        <v>232</v>
      </c>
      <c r="BJ4" t="s">
        <v>233</v>
      </c>
      <c r="BK4" t="s">
        <v>31</v>
      </c>
      <c r="BL4" t="s">
        <v>234</v>
      </c>
      <c r="BM4" t="s">
        <v>235</v>
      </c>
      <c r="BN4" t="s">
        <v>180</v>
      </c>
      <c r="BO4" t="s">
        <v>236</v>
      </c>
      <c r="BP4" t="s">
        <v>237</v>
      </c>
      <c r="BQ4" t="s">
        <v>238</v>
      </c>
      <c r="BR4" t="s">
        <v>239</v>
      </c>
      <c r="BS4" t="s">
        <v>240</v>
      </c>
      <c r="BT4" t="s">
        <v>241</v>
      </c>
      <c r="BU4" t="s">
        <v>129</v>
      </c>
      <c r="BV4" t="s">
        <v>181</v>
      </c>
      <c r="BW4" t="s">
        <v>242</v>
      </c>
      <c r="BX4" t="s">
        <v>161</v>
      </c>
      <c r="BY4" t="s">
        <v>243</v>
      </c>
      <c r="BZ4" t="s">
        <v>244</v>
      </c>
      <c r="CA4" t="s">
        <v>245</v>
      </c>
      <c r="CB4" t="s">
        <v>246</v>
      </c>
      <c r="CC4" t="s">
        <v>247</v>
      </c>
      <c r="CD4" t="s">
        <v>248</v>
      </c>
      <c r="CE4" t="s">
        <v>249</v>
      </c>
      <c r="CF4" t="s">
        <v>274</v>
      </c>
    </row>
    <row r="5" spans="1:84" ht="77.25" x14ac:dyDescent="0.25">
      <c r="A5" s="53" t="s">
        <v>188</v>
      </c>
      <c r="B5" s="10" t="s">
        <v>189</v>
      </c>
      <c r="C5" s="10" t="s">
        <v>121</v>
      </c>
      <c r="D5" s="10" t="s">
        <v>0</v>
      </c>
      <c r="E5" s="10" t="s">
        <v>190</v>
      </c>
      <c r="F5" s="10" t="s">
        <v>191</v>
      </c>
      <c r="G5" s="10" t="s">
        <v>192</v>
      </c>
      <c r="H5" s="10" t="s">
        <v>193</v>
      </c>
      <c r="I5" s="10" t="s">
        <v>194</v>
      </c>
      <c r="J5" s="10" t="s">
        <v>195</v>
      </c>
      <c r="K5" s="10" t="s">
        <v>196</v>
      </c>
      <c r="L5" s="10" t="s">
        <v>197</v>
      </c>
      <c r="M5" s="10" t="s">
        <v>135</v>
      </c>
      <c r="N5" s="10" t="s">
        <v>198</v>
      </c>
      <c r="O5" s="10" t="s">
        <v>199</v>
      </c>
      <c r="P5" s="10" t="s">
        <v>200</v>
      </c>
      <c r="Q5" s="10" t="s">
        <v>201</v>
      </c>
      <c r="R5" s="10" t="s">
        <v>202</v>
      </c>
      <c r="S5" s="10" t="s">
        <v>203</v>
      </c>
      <c r="T5" s="10" t="s">
        <v>204</v>
      </c>
      <c r="U5" s="10" t="s">
        <v>205</v>
      </c>
      <c r="V5" s="10" t="s">
        <v>206</v>
      </c>
      <c r="W5" s="10" t="s">
        <v>207</v>
      </c>
      <c r="X5" s="10" t="s">
        <v>341</v>
      </c>
      <c r="Y5" s="10" t="s">
        <v>290</v>
      </c>
      <c r="Z5" s="10" t="s">
        <v>321</v>
      </c>
      <c r="AA5" s="10" t="s">
        <v>322</v>
      </c>
      <c r="AB5" s="10" t="s">
        <v>150</v>
      </c>
      <c r="AC5" s="10" t="s">
        <v>208</v>
      </c>
      <c r="AD5" s="10" t="s">
        <v>177</v>
      </c>
      <c r="AE5" s="10" t="s">
        <v>178</v>
      </c>
      <c r="AF5" s="10" t="s">
        <v>179</v>
      </c>
      <c r="AG5" s="10" t="s">
        <v>209</v>
      </c>
      <c r="AH5" s="10" t="s">
        <v>258</v>
      </c>
      <c r="AI5" s="10" t="s">
        <v>259</v>
      </c>
      <c r="AJ5" s="10" t="s">
        <v>265</v>
      </c>
      <c r="AK5" s="10" t="s">
        <v>210</v>
      </c>
      <c r="AL5" s="10" t="s">
        <v>211</v>
      </c>
      <c r="AM5" s="10" t="s">
        <v>212</v>
      </c>
      <c r="AN5" s="10" t="s">
        <v>213</v>
      </c>
      <c r="AO5" s="10" t="s">
        <v>214</v>
      </c>
      <c r="AP5" s="10" t="s">
        <v>215</v>
      </c>
      <c r="AQ5" s="10" t="s">
        <v>216</v>
      </c>
      <c r="AR5" s="10" t="s">
        <v>217</v>
      </c>
      <c r="AS5" s="10" t="s">
        <v>218</v>
      </c>
      <c r="AT5" s="10" t="s">
        <v>219</v>
      </c>
      <c r="AU5" s="10" t="s">
        <v>220</v>
      </c>
      <c r="AV5" s="10" t="s">
        <v>221</v>
      </c>
      <c r="AW5" s="10" t="s">
        <v>222</v>
      </c>
      <c r="AX5" s="10" t="s">
        <v>223</v>
      </c>
      <c r="AY5" s="10" t="s">
        <v>224</v>
      </c>
      <c r="AZ5" s="10" t="s">
        <v>225</v>
      </c>
      <c r="BA5" s="77" t="s">
        <v>298</v>
      </c>
      <c r="BB5" s="10" t="s">
        <v>226</v>
      </c>
      <c r="BC5" s="10" t="s">
        <v>227</v>
      </c>
      <c r="BD5" s="10" t="s">
        <v>228</v>
      </c>
      <c r="BE5" s="10" t="s">
        <v>229</v>
      </c>
      <c r="BF5" s="10" t="s">
        <v>230</v>
      </c>
      <c r="BG5" s="10" t="s">
        <v>231</v>
      </c>
      <c r="BH5" s="10" t="s">
        <v>28</v>
      </c>
      <c r="BI5" s="10" t="s">
        <v>232</v>
      </c>
      <c r="BJ5" s="10" t="s">
        <v>233</v>
      </c>
      <c r="BK5" s="10" t="s">
        <v>31</v>
      </c>
      <c r="BL5" s="10" t="s">
        <v>234</v>
      </c>
      <c r="BM5" s="10" t="s">
        <v>235</v>
      </c>
      <c r="BN5" s="10" t="s">
        <v>180</v>
      </c>
      <c r="BO5" s="10" t="s">
        <v>236</v>
      </c>
      <c r="BP5" s="10" t="s">
        <v>237</v>
      </c>
      <c r="BQ5" s="10" t="s">
        <v>238</v>
      </c>
      <c r="BR5" s="10" t="s">
        <v>239</v>
      </c>
      <c r="BS5" s="10" t="s">
        <v>240</v>
      </c>
      <c r="BT5" s="10" t="s">
        <v>241</v>
      </c>
      <c r="BU5" s="10" t="s">
        <v>129</v>
      </c>
      <c r="BV5" s="10" t="s">
        <v>181</v>
      </c>
      <c r="BW5" s="10" t="s">
        <v>242</v>
      </c>
      <c r="BX5" s="10" t="s">
        <v>161</v>
      </c>
      <c r="BY5" s="10" t="s">
        <v>243</v>
      </c>
      <c r="BZ5" s="10" t="s">
        <v>244</v>
      </c>
      <c r="CA5" s="10" t="s">
        <v>245</v>
      </c>
      <c r="CB5" s="10" t="s">
        <v>246</v>
      </c>
      <c r="CC5" s="10" t="s">
        <v>247</v>
      </c>
      <c r="CD5" s="10" t="s">
        <v>248</v>
      </c>
      <c r="CE5" s="11" t="s">
        <v>249</v>
      </c>
    </row>
    <row r="6" spans="1:84" x14ac:dyDescent="0.25">
      <c r="A6" s="54" t="s">
        <v>250</v>
      </c>
      <c r="B6" s="124">
        <v>133526.27602620388</v>
      </c>
      <c r="C6" s="124">
        <v>90000</v>
      </c>
      <c r="D6" s="124">
        <v>100000</v>
      </c>
      <c r="E6" s="125">
        <v>80000</v>
      </c>
      <c r="F6" s="124">
        <v>90000</v>
      </c>
      <c r="G6" s="125">
        <v>100000</v>
      </c>
      <c r="H6" s="125">
        <v>100000</v>
      </c>
      <c r="I6" s="125">
        <v>100000</v>
      </c>
      <c r="J6" s="125">
        <v>100000</v>
      </c>
      <c r="K6" s="125"/>
      <c r="L6" s="124">
        <v>65000</v>
      </c>
      <c r="M6" s="124">
        <v>90000</v>
      </c>
      <c r="N6" s="125">
        <v>80000</v>
      </c>
      <c r="O6" s="124">
        <v>100000</v>
      </c>
      <c r="P6" s="124">
        <v>90000</v>
      </c>
      <c r="Q6" s="125"/>
      <c r="R6" s="124">
        <v>15000</v>
      </c>
      <c r="S6" s="125">
        <v>22000</v>
      </c>
      <c r="T6" s="125"/>
      <c r="U6" s="125"/>
      <c r="V6" s="125"/>
      <c r="W6" s="125"/>
      <c r="X6" s="8"/>
      <c r="Y6" s="8"/>
      <c r="Z6" s="8"/>
      <c r="AA6" s="8"/>
      <c r="AB6" s="125"/>
      <c r="AC6" s="125">
        <v>65000</v>
      </c>
      <c r="AD6" s="125"/>
      <c r="AE6" s="125"/>
      <c r="AF6" s="125"/>
      <c r="AG6" s="8"/>
      <c r="AH6" s="8"/>
      <c r="AI6" s="8"/>
      <c r="AJ6" s="8"/>
      <c r="AK6" s="125"/>
      <c r="AL6" s="125"/>
      <c r="AM6" s="125"/>
      <c r="AN6" s="125"/>
      <c r="AO6" s="125"/>
      <c r="AP6" s="125">
        <v>150000</v>
      </c>
      <c r="AQ6" s="125"/>
      <c r="AR6" s="127"/>
      <c r="AS6" s="125"/>
      <c r="AT6" s="125"/>
      <c r="AU6" s="125"/>
      <c r="AV6" s="125"/>
      <c r="AW6" s="128">
        <v>100000</v>
      </c>
      <c r="AX6" s="128">
        <v>100000</v>
      </c>
      <c r="AY6" s="129"/>
      <c r="AZ6" s="125"/>
      <c r="BA6" s="125"/>
      <c r="BB6" s="125"/>
      <c r="BC6" s="125"/>
      <c r="BD6" s="125"/>
      <c r="BE6" s="125"/>
      <c r="BF6" s="125"/>
      <c r="BG6" s="125"/>
      <c r="BH6" s="125"/>
      <c r="BI6" s="125"/>
      <c r="BJ6" s="125"/>
      <c r="BK6" s="125"/>
      <c r="BL6" s="125"/>
      <c r="BM6" s="125"/>
      <c r="BN6" s="125"/>
      <c r="BO6" s="125"/>
      <c r="BP6" s="125"/>
      <c r="BQ6" s="127"/>
      <c r="BR6" s="125"/>
      <c r="BS6" s="125">
        <v>100000</v>
      </c>
      <c r="BT6" s="127"/>
      <c r="BU6" s="124">
        <v>90000</v>
      </c>
      <c r="BV6" s="125"/>
      <c r="BW6" s="127"/>
      <c r="BX6" s="124">
        <v>80000</v>
      </c>
      <c r="BY6" s="125"/>
      <c r="BZ6" s="125"/>
      <c r="CA6" s="125"/>
      <c r="CB6" s="125"/>
      <c r="CC6" s="125"/>
      <c r="CD6" s="125"/>
      <c r="CE6" s="131"/>
    </row>
    <row r="7" spans="1:84" x14ac:dyDescent="0.25">
      <c r="A7" s="54" t="s">
        <v>251</v>
      </c>
      <c r="B7" s="125">
        <v>22500</v>
      </c>
      <c r="C7" s="125">
        <v>20000</v>
      </c>
      <c r="D7" s="125">
        <v>22500</v>
      </c>
      <c r="E7" s="125">
        <v>18000</v>
      </c>
      <c r="F7" s="125">
        <v>19000</v>
      </c>
      <c r="G7" s="125">
        <v>22500</v>
      </c>
      <c r="H7" s="125">
        <v>20000</v>
      </c>
      <c r="I7" s="125">
        <v>20000</v>
      </c>
      <c r="J7" s="125">
        <v>20000</v>
      </c>
      <c r="K7" s="125"/>
      <c r="L7" s="125">
        <v>15000</v>
      </c>
      <c r="M7" s="125">
        <v>20000</v>
      </c>
      <c r="N7" s="125">
        <v>18000</v>
      </c>
      <c r="O7" s="125">
        <v>20000</v>
      </c>
      <c r="P7" s="125">
        <v>19000</v>
      </c>
      <c r="Q7" s="125"/>
      <c r="R7" s="125">
        <v>3000</v>
      </c>
      <c r="S7" s="125">
        <v>20000</v>
      </c>
      <c r="T7" s="125">
        <v>20000</v>
      </c>
      <c r="U7" s="125">
        <v>20000</v>
      </c>
      <c r="V7" s="125">
        <v>22500</v>
      </c>
      <c r="W7" s="125">
        <v>20000</v>
      </c>
      <c r="X7" s="8">
        <v>20000</v>
      </c>
      <c r="Y7" s="8">
        <v>20000</v>
      </c>
      <c r="Z7" s="8">
        <v>20000</v>
      </c>
      <c r="AA7" s="8">
        <v>20000</v>
      </c>
      <c r="AB7" s="125">
        <v>20000</v>
      </c>
      <c r="AC7" s="125">
        <v>22500</v>
      </c>
      <c r="AD7" s="125">
        <v>20000</v>
      </c>
      <c r="AE7" s="125">
        <v>20000</v>
      </c>
      <c r="AF7" s="125">
        <v>20000</v>
      </c>
      <c r="AG7" s="125">
        <v>20000</v>
      </c>
      <c r="AH7" s="55">
        <v>20000</v>
      </c>
      <c r="AI7" s="55">
        <v>20000</v>
      </c>
      <c r="AJ7" s="55">
        <v>20000</v>
      </c>
      <c r="AK7" s="125">
        <v>20000</v>
      </c>
      <c r="AL7" s="125"/>
      <c r="AM7" s="125"/>
      <c r="AN7" s="125"/>
      <c r="AO7" s="125">
        <v>20000</v>
      </c>
      <c r="AP7" s="125"/>
      <c r="AQ7" s="125">
        <v>20000</v>
      </c>
      <c r="AR7" s="125">
        <v>20000</v>
      </c>
      <c r="AS7" s="125">
        <v>20000</v>
      </c>
      <c r="AT7" s="125">
        <v>30000</v>
      </c>
      <c r="AU7" s="125"/>
      <c r="AV7" s="125">
        <v>30000</v>
      </c>
      <c r="AW7" s="125">
        <v>22500</v>
      </c>
      <c r="AX7" s="125">
        <v>20000</v>
      </c>
      <c r="AY7" s="125">
        <v>20000</v>
      </c>
      <c r="AZ7" s="125">
        <v>20000</v>
      </c>
      <c r="BA7" s="125"/>
      <c r="BB7" s="125">
        <v>22500</v>
      </c>
      <c r="BC7" s="125"/>
      <c r="BD7" s="125"/>
      <c r="BE7" s="125"/>
      <c r="BF7" s="125"/>
      <c r="BG7" s="125"/>
      <c r="BH7" s="125"/>
      <c r="BI7" s="125"/>
      <c r="BJ7" s="125"/>
      <c r="BK7" s="125"/>
      <c r="BL7" s="125"/>
      <c r="BM7" s="125"/>
      <c r="BN7" s="125">
        <v>20000</v>
      </c>
      <c r="BO7" s="125"/>
      <c r="BP7" s="125">
        <v>20000</v>
      </c>
      <c r="BQ7" s="125"/>
      <c r="BR7" s="125"/>
      <c r="BS7" s="125"/>
      <c r="BT7" s="127"/>
      <c r="BU7" s="125">
        <v>19000</v>
      </c>
      <c r="BV7" s="125">
        <v>20000</v>
      </c>
      <c r="BW7" s="127"/>
      <c r="BX7" s="125">
        <v>18000</v>
      </c>
      <c r="BY7" s="125">
        <v>20000</v>
      </c>
      <c r="BZ7" s="125"/>
      <c r="CA7" s="125"/>
      <c r="CB7" s="125"/>
      <c r="CC7" s="125"/>
      <c r="CD7" s="125"/>
      <c r="CE7" s="131"/>
    </row>
    <row r="8" spans="1:84" x14ac:dyDescent="0.25">
      <c r="A8" s="54" t="s">
        <v>186</v>
      </c>
      <c r="B8" s="125">
        <v>25</v>
      </c>
      <c r="C8" s="125">
        <v>25</v>
      </c>
      <c r="D8" s="125">
        <v>25</v>
      </c>
      <c r="E8" s="125">
        <v>20</v>
      </c>
      <c r="F8" s="125">
        <v>22</v>
      </c>
      <c r="G8" s="125">
        <v>25</v>
      </c>
      <c r="H8" s="125">
        <v>25</v>
      </c>
      <c r="I8" s="125">
        <v>25</v>
      </c>
      <c r="J8" s="125">
        <v>25</v>
      </c>
      <c r="K8" s="125">
        <v>25</v>
      </c>
      <c r="L8" s="125">
        <v>15</v>
      </c>
      <c r="M8" s="125">
        <v>25</v>
      </c>
      <c r="N8" s="125">
        <v>20</v>
      </c>
      <c r="O8" s="125">
        <v>25</v>
      </c>
      <c r="P8" s="125">
        <v>22</v>
      </c>
      <c r="Q8" s="125">
        <v>1</v>
      </c>
      <c r="R8" s="125">
        <v>4</v>
      </c>
      <c r="S8" s="125">
        <v>33</v>
      </c>
      <c r="T8" s="125">
        <v>25</v>
      </c>
      <c r="U8" s="125">
        <v>25</v>
      </c>
      <c r="V8" s="125">
        <v>25</v>
      </c>
      <c r="W8" s="125">
        <v>25</v>
      </c>
      <c r="X8" s="8">
        <v>25</v>
      </c>
      <c r="Y8" s="8">
        <v>25</v>
      </c>
      <c r="Z8" s="8">
        <v>25</v>
      </c>
      <c r="AA8" s="8">
        <v>25</v>
      </c>
      <c r="AB8" s="125">
        <v>25</v>
      </c>
      <c r="AC8" s="125">
        <v>22.5</v>
      </c>
      <c r="AD8" s="125">
        <v>17.5</v>
      </c>
      <c r="AE8" s="125">
        <v>17.5</v>
      </c>
      <c r="AF8" s="125">
        <v>25</v>
      </c>
      <c r="AG8" s="125">
        <v>25.2</v>
      </c>
      <c r="AH8" s="66">
        <v>17.684999999999999</v>
      </c>
      <c r="AI8" s="66">
        <v>20.889521999999999</v>
      </c>
      <c r="AJ8" s="66">
        <v>17.684999999999999</v>
      </c>
      <c r="AK8" s="125">
        <v>17.5</v>
      </c>
      <c r="AL8" s="125">
        <v>25</v>
      </c>
      <c r="AM8" s="125">
        <v>17</v>
      </c>
      <c r="AN8" s="125">
        <v>17</v>
      </c>
      <c r="AO8" s="125">
        <v>15</v>
      </c>
      <c r="AP8" s="125">
        <v>25</v>
      </c>
      <c r="AQ8" s="125">
        <v>15</v>
      </c>
      <c r="AR8" s="125">
        <v>15</v>
      </c>
      <c r="AS8" s="125">
        <v>15</v>
      </c>
      <c r="AT8" s="125">
        <v>25</v>
      </c>
      <c r="AU8" s="125">
        <v>25</v>
      </c>
      <c r="AV8" s="125">
        <v>25</v>
      </c>
      <c r="AW8" s="125">
        <v>25</v>
      </c>
      <c r="AX8" s="125">
        <v>25</v>
      </c>
      <c r="AY8" s="125">
        <v>25</v>
      </c>
      <c r="AZ8" s="125">
        <v>24</v>
      </c>
      <c r="BA8" s="125">
        <v>25</v>
      </c>
      <c r="BB8" s="125">
        <v>25</v>
      </c>
      <c r="BC8" s="125">
        <v>25</v>
      </c>
      <c r="BD8" s="125">
        <v>25</v>
      </c>
      <c r="BE8" s="125">
        <v>25</v>
      </c>
      <c r="BF8" s="125">
        <v>25</v>
      </c>
      <c r="BG8" s="125">
        <v>23</v>
      </c>
      <c r="BH8" s="125">
        <v>23</v>
      </c>
      <c r="BI8" s="125">
        <v>23</v>
      </c>
      <c r="BJ8" s="125">
        <v>23</v>
      </c>
      <c r="BK8" s="125">
        <v>23</v>
      </c>
      <c r="BL8" s="125">
        <v>23</v>
      </c>
      <c r="BM8" s="125">
        <v>23</v>
      </c>
      <c r="BN8" s="125">
        <v>25</v>
      </c>
      <c r="BO8" s="125">
        <v>25</v>
      </c>
      <c r="BP8" s="125">
        <v>20</v>
      </c>
      <c r="BQ8" s="127">
        <v>23</v>
      </c>
      <c r="BR8" s="125">
        <v>21.75</v>
      </c>
      <c r="BS8" s="127"/>
      <c r="BT8" s="132">
        <v>23</v>
      </c>
      <c r="BU8" s="125">
        <v>22</v>
      </c>
      <c r="BV8" s="125">
        <v>17.62</v>
      </c>
      <c r="BW8" s="132">
        <v>17.68</v>
      </c>
      <c r="BX8" s="125">
        <v>20</v>
      </c>
      <c r="BY8" s="125">
        <v>17.62</v>
      </c>
      <c r="BZ8" s="125">
        <v>24</v>
      </c>
      <c r="CA8" s="125">
        <v>15</v>
      </c>
      <c r="CB8" s="125">
        <v>15</v>
      </c>
      <c r="CC8" s="125">
        <v>21</v>
      </c>
      <c r="CD8" s="125">
        <v>24</v>
      </c>
      <c r="CE8" s="131">
        <v>17.5</v>
      </c>
    </row>
    <row r="9" spans="1:84" x14ac:dyDescent="0.25">
      <c r="A9" s="56" t="s">
        <v>187</v>
      </c>
      <c r="B9" s="126"/>
      <c r="C9" s="126"/>
      <c r="D9" s="126"/>
      <c r="E9" s="126"/>
      <c r="F9" s="126"/>
      <c r="G9" s="126"/>
      <c r="H9" s="126"/>
      <c r="I9" s="126"/>
      <c r="J9" s="126"/>
      <c r="K9" s="126">
        <v>8</v>
      </c>
      <c r="L9" s="126"/>
      <c r="M9" s="126"/>
      <c r="N9" s="126"/>
      <c r="O9" s="126"/>
      <c r="P9" s="126"/>
      <c r="Q9" s="126">
        <v>1</v>
      </c>
      <c r="R9" s="126">
        <v>1.28</v>
      </c>
      <c r="S9" s="126"/>
      <c r="T9" s="126"/>
      <c r="U9" s="126"/>
      <c r="V9" s="126"/>
      <c r="W9" s="126"/>
      <c r="X9" s="57"/>
      <c r="Y9" s="57"/>
      <c r="Z9" s="57"/>
      <c r="AA9" s="57"/>
      <c r="AB9" s="126"/>
      <c r="AC9" s="126">
        <v>8</v>
      </c>
      <c r="AD9" s="126"/>
      <c r="AE9" s="126"/>
      <c r="AF9" s="126"/>
      <c r="AG9" s="126">
        <v>8</v>
      </c>
      <c r="AH9" s="57"/>
      <c r="AI9" s="57"/>
      <c r="AJ9" s="57"/>
      <c r="AK9" s="126"/>
      <c r="AL9" s="126"/>
      <c r="AM9" s="126"/>
      <c r="AN9" s="126"/>
      <c r="AO9" s="126">
        <v>8</v>
      </c>
      <c r="AP9" s="126">
        <v>8</v>
      </c>
      <c r="AQ9" s="126">
        <v>8</v>
      </c>
      <c r="AR9" s="126">
        <v>8</v>
      </c>
      <c r="AS9" s="126">
        <v>8</v>
      </c>
      <c r="AT9" s="126"/>
      <c r="AU9" s="126"/>
      <c r="AV9" s="126"/>
      <c r="AW9" s="130"/>
      <c r="AX9" s="130"/>
      <c r="AY9" s="130"/>
      <c r="AZ9" s="126"/>
      <c r="BA9" s="126">
        <v>8</v>
      </c>
      <c r="BB9" s="126"/>
      <c r="BC9" s="126"/>
      <c r="BD9" s="126"/>
      <c r="BE9" s="126">
        <v>8</v>
      </c>
      <c r="BF9" s="126">
        <v>8</v>
      </c>
      <c r="BG9" s="126">
        <v>8</v>
      </c>
      <c r="BH9" s="126">
        <v>8</v>
      </c>
      <c r="BI9" s="126">
        <v>8</v>
      </c>
      <c r="BJ9" s="126">
        <v>8</v>
      </c>
      <c r="BK9" s="126">
        <v>8</v>
      </c>
      <c r="BL9" s="126">
        <v>8</v>
      </c>
      <c r="BM9" s="126">
        <v>8</v>
      </c>
      <c r="BN9" s="126"/>
      <c r="BO9" s="126"/>
      <c r="BP9" s="126">
        <v>5</v>
      </c>
      <c r="BQ9" s="130">
        <v>8</v>
      </c>
      <c r="BR9" s="126"/>
      <c r="BS9" s="130"/>
      <c r="BT9" s="130"/>
      <c r="BU9" s="126"/>
      <c r="BV9" s="126"/>
      <c r="BW9" s="130"/>
      <c r="BX9" s="126"/>
      <c r="BY9" s="126"/>
      <c r="BZ9" s="126"/>
      <c r="CA9" s="126">
        <v>8</v>
      </c>
      <c r="CB9" s="126"/>
      <c r="CC9" s="126"/>
      <c r="CD9" s="126"/>
      <c r="CE9" s="1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187A9-5554-4C33-80C2-40670D1F38AD}">
  <sheetPr>
    <tabColor theme="5"/>
  </sheetPr>
  <dimension ref="A1:G30"/>
  <sheetViews>
    <sheetView workbookViewId="0">
      <selection activeCell="C31" sqref="C31"/>
    </sheetView>
  </sheetViews>
  <sheetFormatPr defaultRowHeight="15" x14ac:dyDescent="0.25"/>
  <cols>
    <col min="1" max="1" width="11.42578125" bestFit="1" customWidth="1"/>
    <col min="4" max="7" width="11.42578125" bestFit="1" customWidth="1"/>
  </cols>
  <sheetData>
    <row r="1" spans="1:7" ht="51.75" x14ac:dyDescent="0.25">
      <c r="B1" s="94" t="s">
        <v>150</v>
      </c>
      <c r="C1" s="94" t="s">
        <v>207</v>
      </c>
      <c r="D1" s="94" t="s">
        <v>341</v>
      </c>
      <c r="E1" s="94" t="s">
        <v>290</v>
      </c>
      <c r="F1" s="94" t="s">
        <v>321</v>
      </c>
      <c r="G1" s="94" t="s">
        <v>322</v>
      </c>
    </row>
    <row r="2" spans="1:7" ht="39" x14ac:dyDescent="0.25">
      <c r="B2" s="46" t="s">
        <v>270</v>
      </c>
      <c r="C2" s="46" t="s">
        <v>270</v>
      </c>
      <c r="D2" s="46" t="s">
        <v>270</v>
      </c>
      <c r="E2" s="46" t="s">
        <v>270</v>
      </c>
      <c r="F2" s="46" t="s">
        <v>270</v>
      </c>
      <c r="G2" s="46" t="s">
        <v>270</v>
      </c>
    </row>
    <row r="3" spans="1:7" x14ac:dyDescent="0.25">
      <c r="A3" t="s">
        <v>338</v>
      </c>
      <c r="B3" s="2" t="s">
        <v>95</v>
      </c>
      <c r="C3" s="2" t="s">
        <v>95</v>
      </c>
      <c r="D3" s="2" t="s">
        <v>95</v>
      </c>
      <c r="E3" s="2" t="s">
        <v>95</v>
      </c>
      <c r="F3" s="2" t="s">
        <v>95</v>
      </c>
      <c r="G3" s="2" t="s">
        <v>95</v>
      </c>
    </row>
    <row r="4" spans="1:7" x14ac:dyDescent="0.25">
      <c r="A4" t="s">
        <v>2</v>
      </c>
      <c r="B4" s="120">
        <v>9609.0392006423444</v>
      </c>
      <c r="C4" s="120">
        <v>4956.8602975925842</v>
      </c>
      <c r="D4" s="120">
        <v>4956.8602975925842</v>
      </c>
      <c r="E4" s="120">
        <v>4956.8602975925842</v>
      </c>
      <c r="F4" s="120">
        <v>4956.8602975925842</v>
      </c>
      <c r="G4" s="120">
        <v>4956.8602975925842</v>
      </c>
    </row>
    <row r="5" spans="1:7" x14ac:dyDescent="0.25">
      <c r="A5" t="s">
        <v>3</v>
      </c>
      <c r="B5" s="120">
        <v>8350.7379169967062</v>
      </c>
      <c r="C5" s="120">
        <v>4886.9109135311419</v>
      </c>
      <c r="D5" s="120">
        <v>4886.9109135311419</v>
      </c>
      <c r="E5" s="120">
        <v>4886.9109135311419</v>
      </c>
      <c r="F5" s="120">
        <v>4886.9109135311419</v>
      </c>
      <c r="G5" s="120">
        <v>4886.9109135311419</v>
      </c>
    </row>
    <row r="6" spans="1:7" x14ac:dyDescent="0.25">
      <c r="A6" t="s">
        <v>4</v>
      </c>
      <c r="B6" s="120">
        <v>1802.7040483947831</v>
      </c>
      <c r="C6" s="120">
        <v>34.19269265109105</v>
      </c>
      <c r="D6" s="120">
        <v>34.19269265109105</v>
      </c>
      <c r="E6" s="120">
        <v>34.19269265109105</v>
      </c>
      <c r="F6" s="120">
        <v>34.19269265109105</v>
      </c>
      <c r="G6" s="120">
        <v>34.19269265109105</v>
      </c>
    </row>
    <row r="7" spans="1:7" x14ac:dyDescent="0.25">
      <c r="A7" t="s">
        <v>5</v>
      </c>
      <c r="B7" s="120">
        <v>3051.0828184437437</v>
      </c>
      <c r="C7" s="120">
        <v>502.3760183475315</v>
      </c>
      <c r="D7" s="120">
        <v>502.3760183475315</v>
      </c>
      <c r="E7" s="120">
        <v>502.3760183475315</v>
      </c>
      <c r="F7" s="120">
        <v>502.3760183475315</v>
      </c>
      <c r="G7" s="120">
        <v>502.3760183475315</v>
      </c>
    </row>
    <row r="8" spans="1:7" x14ac:dyDescent="0.25">
      <c r="A8" t="s">
        <v>6</v>
      </c>
      <c r="B8" s="120">
        <v>3496.9510501581799</v>
      </c>
      <c r="C8" s="120">
        <v>4350.342202532519</v>
      </c>
      <c r="D8" s="120">
        <v>4350.342202532519</v>
      </c>
      <c r="E8" s="120">
        <v>4350.342202532519</v>
      </c>
      <c r="F8" s="120">
        <v>4350.342202532519</v>
      </c>
      <c r="G8" s="120">
        <v>4350.342202532519</v>
      </c>
    </row>
    <row r="9" spans="1:7" x14ac:dyDescent="0.25">
      <c r="A9" t="s">
        <v>7</v>
      </c>
      <c r="B9" s="120">
        <v>0.55889385675673431</v>
      </c>
      <c r="C9" s="120">
        <v>9.6969469203528905E-2</v>
      </c>
      <c r="D9" s="120">
        <v>9.6969469203528905E-2</v>
      </c>
      <c r="E9" s="120">
        <v>9.6969469203528905E-2</v>
      </c>
      <c r="F9" s="120">
        <v>9.6969469203528905E-2</v>
      </c>
      <c r="G9" s="120">
        <v>9.6969469203528905E-2</v>
      </c>
    </row>
    <row r="10" spans="1:7" x14ac:dyDescent="0.25">
      <c r="A10" s="6" t="s">
        <v>16</v>
      </c>
      <c r="B10" s="120">
        <v>0.13124970112853196</v>
      </c>
      <c r="C10" s="120">
        <v>0.10049763543129239</v>
      </c>
      <c r="D10" s="120">
        <v>0.10049763543129239</v>
      </c>
      <c r="E10" s="120">
        <v>0.10049763543129239</v>
      </c>
      <c r="F10" s="120">
        <v>0.10049763543129239</v>
      </c>
      <c r="G10" s="120">
        <v>0.10049763543129239</v>
      </c>
    </row>
    <row r="11" spans="1:7" x14ac:dyDescent="0.25">
      <c r="A11" s="6" t="s">
        <v>17</v>
      </c>
      <c r="B11" s="120">
        <v>0.56374285743365271</v>
      </c>
      <c r="C11" s="120">
        <v>0.60372856741334902</v>
      </c>
      <c r="D11" s="120">
        <v>0.60372856741334902</v>
      </c>
      <c r="E11" s="120">
        <v>0.60372856741334902</v>
      </c>
      <c r="F11" s="120">
        <v>0.60372856741334902</v>
      </c>
      <c r="G11" s="120">
        <v>0.60372856741334902</v>
      </c>
    </row>
    <row r="12" spans="1:7" x14ac:dyDescent="0.25">
      <c r="A12" s="6" t="s">
        <v>1</v>
      </c>
      <c r="B12" s="120">
        <v>1.520415809871617</v>
      </c>
      <c r="C12" s="120">
        <v>1.3427578350347997</v>
      </c>
      <c r="D12" s="120">
        <v>1.3427578350347997</v>
      </c>
      <c r="E12" s="120">
        <v>1.3427578350347997</v>
      </c>
      <c r="F12" s="120">
        <v>1.3427578350347997</v>
      </c>
      <c r="G12" s="120">
        <v>1.3427578350347997</v>
      </c>
    </row>
    <row r="13" spans="1:7" x14ac:dyDescent="0.25">
      <c r="A13" s="6" t="s">
        <v>18</v>
      </c>
      <c r="B13" s="120">
        <v>7.1647532487628354E-2</v>
      </c>
      <c r="C13" s="120">
        <v>4.0367934394801006E-2</v>
      </c>
      <c r="D13" s="120">
        <v>4.0367934394801006E-2</v>
      </c>
      <c r="E13" s="120">
        <v>4.0367934394801006E-2</v>
      </c>
      <c r="F13" s="120">
        <v>4.0367934394801006E-2</v>
      </c>
      <c r="G13" s="120">
        <v>4.0367934394801006E-2</v>
      </c>
    </row>
    <row r="14" spans="1:7" x14ac:dyDescent="0.25">
      <c r="A14" s="6" t="s">
        <v>19</v>
      </c>
      <c r="B14" s="120">
        <v>4.8579622361253856E-2</v>
      </c>
      <c r="C14" s="120">
        <v>2.8344849316275712E-2</v>
      </c>
      <c r="D14" s="120">
        <v>2.8344849316275712E-2</v>
      </c>
      <c r="E14" s="120">
        <v>2.8344849316275712E-2</v>
      </c>
      <c r="F14" s="120">
        <v>2.8344849316275712E-2</v>
      </c>
      <c r="G14" s="120">
        <v>2.8344849316275712E-2</v>
      </c>
    </row>
    <row r="15" spans="1:7" x14ac:dyDescent="0.25">
      <c r="A15" s="6" t="s">
        <v>20</v>
      </c>
      <c r="B15" s="120">
        <v>0.23446512340112</v>
      </c>
      <c r="C15" s="120">
        <v>2.2069000396365737E-2</v>
      </c>
      <c r="D15" s="120">
        <v>2.2069000396365737E-2</v>
      </c>
      <c r="E15" s="120">
        <v>2.2069000396365737E-2</v>
      </c>
      <c r="F15" s="120">
        <v>2.2069000396365737E-2</v>
      </c>
      <c r="G15" s="120">
        <v>2.2069000396365737E-2</v>
      </c>
    </row>
    <row r="16" spans="1:7" x14ac:dyDescent="0.25">
      <c r="A16" s="7" t="s">
        <v>21</v>
      </c>
      <c r="B16" s="120">
        <v>4.3464626533030824E-3</v>
      </c>
      <c r="C16" s="120">
        <v>3.2759475831054125E-3</v>
      </c>
      <c r="D16" s="120">
        <v>3.2759475831054125E-3</v>
      </c>
      <c r="E16" s="120">
        <v>3.2759475831054125E-3</v>
      </c>
      <c r="F16" s="120">
        <v>3.2759475831054125E-3</v>
      </c>
      <c r="G16" s="120">
        <v>3.2759475831054125E-3</v>
      </c>
    </row>
    <row r="17" spans="1:7" x14ac:dyDescent="0.25">
      <c r="A17" s="7" t="s">
        <v>22</v>
      </c>
      <c r="B17" s="120">
        <v>2.1593321299951323E-2</v>
      </c>
      <c r="C17" s="120">
        <v>1.5329207784362213E-2</v>
      </c>
      <c r="D17" s="120">
        <v>1.5329207784362213E-2</v>
      </c>
      <c r="E17" s="120">
        <v>1.5329207784362213E-2</v>
      </c>
      <c r="F17" s="120">
        <v>1.5329207784362213E-2</v>
      </c>
      <c r="G17" s="120">
        <v>1.5329207784362213E-2</v>
      </c>
    </row>
    <row r="18" spans="1:7" x14ac:dyDescent="0.25">
      <c r="A18" s="6" t="s">
        <v>23</v>
      </c>
      <c r="B18" s="120">
        <v>1.0888653578987388</v>
      </c>
      <c r="C18" s="120">
        <v>0.46927622368372618</v>
      </c>
      <c r="D18" s="120">
        <v>0.46927622368372618</v>
      </c>
      <c r="E18" s="120">
        <v>0.46927622368372618</v>
      </c>
      <c r="F18" s="120">
        <v>0.46927622368372618</v>
      </c>
      <c r="G18" s="120">
        <v>0.46927622368372618</v>
      </c>
    </row>
    <row r="19" spans="1:7" x14ac:dyDescent="0.25">
      <c r="A19" s="6" t="s">
        <v>24</v>
      </c>
      <c r="B19" s="120">
        <v>1.2458664553584133E-2</v>
      </c>
      <c r="C19" s="120">
        <v>5.775032005130889E-3</v>
      </c>
      <c r="D19" s="120">
        <v>5.775032005130889E-3</v>
      </c>
      <c r="E19" s="120">
        <v>5.775032005130889E-3</v>
      </c>
      <c r="F19" s="120">
        <v>5.775032005130889E-3</v>
      </c>
      <c r="G19" s="120">
        <v>5.775032005130889E-3</v>
      </c>
    </row>
    <row r="20" spans="1:7" x14ac:dyDescent="0.25">
      <c r="A20" s="6" t="s">
        <v>25</v>
      </c>
      <c r="B20" s="120">
        <v>638.59138998567073</v>
      </c>
      <c r="C20" s="120">
        <v>377.22798082835948</v>
      </c>
      <c r="D20" s="120">
        <v>377.22798082835948</v>
      </c>
      <c r="E20" s="120">
        <v>377.22798082835948</v>
      </c>
      <c r="F20" s="120">
        <v>377.22798082835948</v>
      </c>
      <c r="G20" s="120">
        <v>377.22798082835948</v>
      </c>
    </row>
    <row r="21" spans="1:7" x14ac:dyDescent="0.25">
      <c r="A21" s="6" t="s">
        <v>326</v>
      </c>
      <c r="B21" s="100">
        <v>2.2660335105050822E-2</v>
      </c>
      <c r="C21" s="100">
        <v>0.26524483492218182</v>
      </c>
      <c r="D21" s="100">
        <v>0.26524483492218182</v>
      </c>
      <c r="E21" s="100">
        <v>0.26524483492218182</v>
      </c>
      <c r="F21" s="100">
        <v>0.26524483492218182</v>
      </c>
      <c r="G21" s="100">
        <v>0.26524483492218182</v>
      </c>
    </row>
    <row r="22" spans="1:7" x14ac:dyDescent="0.25">
      <c r="A22" s="6" t="s">
        <v>327</v>
      </c>
      <c r="B22" s="100">
        <v>0.1902869857286692</v>
      </c>
      <c r="C22" s="100">
        <v>0.17262873107561133</v>
      </c>
      <c r="D22" s="100">
        <v>0.17262873107561133</v>
      </c>
      <c r="E22" s="100">
        <v>0.17262873107561133</v>
      </c>
      <c r="F22" s="100">
        <v>0.17262873107561133</v>
      </c>
      <c r="G22" s="100">
        <v>0.17262873107561133</v>
      </c>
    </row>
    <row r="23" spans="1:7" x14ac:dyDescent="0.25">
      <c r="A23" s="6" t="s">
        <v>328</v>
      </c>
      <c r="B23" s="100">
        <v>0.27303055208393878</v>
      </c>
      <c r="C23" s="100">
        <v>0.21277650397284623</v>
      </c>
      <c r="D23" s="100">
        <v>0.21277650397284623</v>
      </c>
      <c r="E23" s="100">
        <v>0.21277650397284623</v>
      </c>
      <c r="F23" s="100">
        <v>0.21277650397284623</v>
      </c>
      <c r="G23" s="100">
        <v>0.21277650397284623</v>
      </c>
    </row>
    <row r="24" spans="1:7" x14ac:dyDescent="0.25">
      <c r="A24" s="6" t="s">
        <v>329</v>
      </c>
      <c r="B24" s="100">
        <v>1.6116242830185017E-2</v>
      </c>
      <c r="C24" s="100">
        <v>9.4001050064217006E-3</v>
      </c>
      <c r="D24" s="100">
        <v>9.4001050064217006E-3</v>
      </c>
      <c r="E24" s="100">
        <v>9.4001050064217006E-3</v>
      </c>
      <c r="F24" s="100">
        <v>9.4001050064217006E-3</v>
      </c>
      <c r="G24" s="100">
        <v>9.4001050064217006E-3</v>
      </c>
    </row>
    <row r="25" spans="1:7" x14ac:dyDescent="0.25">
      <c r="A25" s="6" t="s">
        <v>330</v>
      </c>
      <c r="B25" s="100">
        <v>1.0903279535148688E-2</v>
      </c>
      <c r="C25" s="100">
        <v>4.9820283447932316E-3</v>
      </c>
      <c r="D25" s="100">
        <v>4.9820283447932316E-3</v>
      </c>
      <c r="E25" s="100">
        <v>4.9820283447932316E-3</v>
      </c>
      <c r="F25" s="100">
        <v>4.9820283447932316E-3</v>
      </c>
      <c r="G25" s="100">
        <v>4.9820283447932316E-3</v>
      </c>
    </row>
    <row r="26" spans="1:7" x14ac:dyDescent="0.25">
      <c r="A26" s="6" t="s">
        <v>331</v>
      </c>
      <c r="B26" s="100">
        <v>6.9348466618556051E-2</v>
      </c>
      <c r="C26" s="100">
        <v>4.8243056130310418E-3</v>
      </c>
      <c r="D26" s="100">
        <v>4.8243056130310418E-3</v>
      </c>
      <c r="E26" s="100">
        <v>4.8243056130310418E-3</v>
      </c>
      <c r="F26" s="100">
        <v>4.8243056130310418E-3</v>
      </c>
      <c r="G26" s="100">
        <v>4.8243056130310418E-3</v>
      </c>
    </row>
    <row r="27" spans="1:7" x14ac:dyDescent="0.25">
      <c r="A27" s="6" t="s">
        <v>332</v>
      </c>
      <c r="B27" s="100">
        <v>7.8907831974118809E-4</v>
      </c>
      <c r="C27" s="100">
        <v>5.3546790736604631E-4</v>
      </c>
      <c r="D27" s="100">
        <v>5.3546790736604631E-4</v>
      </c>
      <c r="E27" s="100">
        <v>5.3546790736604631E-4</v>
      </c>
      <c r="F27" s="100">
        <v>5.3546790736604631E-4</v>
      </c>
      <c r="G27" s="100">
        <v>5.3546790736604631E-4</v>
      </c>
    </row>
    <row r="28" spans="1:7" x14ac:dyDescent="0.25">
      <c r="A28" s="6" t="s">
        <v>333</v>
      </c>
      <c r="B28" s="100">
        <v>3.5689944834903955E-3</v>
      </c>
      <c r="C28" s="100">
        <v>1.8465744081178881E-3</v>
      </c>
      <c r="D28" s="100">
        <v>1.8465744081178881E-3</v>
      </c>
      <c r="E28" s="100">
        <v>1.8465744081178881E-3</v>
      </c>
      <c r="F28" s="100">
        <v>1.8465744081178881E-3</v>
      </c>
      <c r="G28" s="100">
        <v>1.8465744081178881E-3</v>
      </c>
    </row>
    <row r="30" spans="1:7" x14ac:dyDescent="0.25">
      <c r="B30" t="s">
        <v>381</v>
      </c>
      <c r="C30" t="s">
        <v>382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73631-DDD5-4A77-BD33-C58835457A60}">
  <sheetPr>
    <tabColor theme="5"/>
  </sheetPr>
  <dimension ref="A1:AC44"/>
  <sheetViews>
    <sheetView topLeftCell="K1" workbookViewId="0">
      <selection activeCell="AA1" sqref="AA1"/>
    </sheetView>
  </sheetViews>
  <sheetFormatPr defaultRowHeight="15" x14ac:dyDescent="0.25"/>
  <cols>
    <col min="1" max="1" width="24.42578125" bestFit="1" customWidth="1"/>
    <col min="3" max="3" width="17.28515625" bestFit="1" customWidth="1"/>
    <col min="4" max="4" width="17.28515625" customWidth="1"/>
    <col min="5" max="5" width="20" bestFit="1" customWidth="1"/>
    <col min="6" max="6" width="11.85546875" bestFit="1" customWidth="1"/>
    <col min="7" max="7" width="37.85546875" bestFit="1" customWidth="1"/>
    <col min="9" max="9" width="30.140625" bestFit="1" customWidth="1"/>
    <col min="10" max="10" width="32" bestFit="1" customWidth="1"/>
    <col min="11" max="11" width="32" customWidth="1"/>
    <col min="27" max="27" width="16" customWidth="1"/>
  </cols>
  <sheetData>
    <row r="1" spans="1:29" x14ac:dyDescent="0.25">
      <c r="B1" t="s">
        <v>0</v>
      </c>
      <c r="C1" t="s">
        <v>74</v>
      </c>
      <c r="D1" t="s">
        <v>291</v>
      </c>
      <c r="E1" t="s">
        <v>284</v>
      </c>
      <c r="F1" t="s">
        <v>8</v>
      </c>
      <c r="G1" t="s">
        <v>285</v>
      </c>
      <c r="H1" t="s">
        <v>207</v>
      </c>
      <c r="I1" t="s">
        <v>341</v>
      </c>
      <c r="J1" t="s">
        <v>290</v>
      </c>
      <c r="K1" t="s">
        <v>190</v>
      </c>
      <c r="L1" t="s">
        <v>274</v>
      </c>
      <c r="M1" t="s">
        <v>283</v>
      </c>
      <c r="N1" t="s">
        <v>16</v>
      </c>
      <c r="O1" t="s">
        <v>17</v>
      </c>
      <c r="P1" t="s">
        <v>1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273</v>
      </c>
      <c r="Z1" t="s">
        <v>343</v>
      </c>
      <c r="AA1" s="98" t="s">
        <v>344</v>
      </c>
      <c r="AB1" t="s">
        <v>345</v>
      </c>
      <c r="AC1" t="s">
        <v>346</v>
      </c>
    </row>
    <row r="2" spans="1:29" x14ac:dyDescent="0.25">
      <c r="A2" s="12" t="s">
        <v>338</v>
      </c>
      <c r="B2" t="s">
        <v>95</v>
      </c>
      <c r="C2" t="s">
        <v>95</v>
      </c>
      <c r="D2" t="s">
        <v>95</v>
      </c>
      <c r="E2" t="s">
        <v>95</v>
      </c>
      <c r="F2" t="s">
        <v>95</v>
      </c>
      <c r="G2" t="s">
        <v>95</v>
      </c>
      <c r="H2" t="s">
        <v>95</v>
      </c>
      <c r="I2" t="s">
        <v>95</v>
      </c>
      <c r="J2" t="s">
        <v>95</v>
      </c>
      <c r="K2" t="s">
        <v>95</v>
      </c>
      <c r="L2" t="s">
        <v>79</v>
      </c>
      <c r="M2" t="s">
        <v>79</v>
      </c>
      <c r="N2" t="s">
        <v>79</v>
      </c>
      <c r="O2" t="s">
        <v>79</v>
      </c>
      <c r="P2" t="s">
        <v>79</v>
      </c>
      <c r="Q2" t="s">
        <v>79</v>
      </c>
      <c r="R2" t="s">
        <v>79</v>
      </c>
      <c r="S2" t="s">
        <v>79</v>
      </c>
      <c r="T2" t="s">
        <v>79</v>
      </c>
      <c r="U2" t="s">
        <v>79</v>
      </c>
      <c r="V2" t="s">
        <v>79</v>
      </c>
      <c r="W2" t="s">
        <v>79</v>
      </c>
      <c r="X2" t="s">
        <v>79</v>
      </c>
      <c r="Y2" t="s">
        <v>79</v>
      </c>
      <c r="Z2" t="s">
        <v>79</v>
      </c>
      <c r="AA2" s="98" t="s">
        <v>79</v>
      </c>
      <c r="AB2" t="s">
        <v>79</v>
      </c>
      <c r="AC2" t="s">
        <v>79</v>
      </c>
    </row>
    <row r="3" spans="1:29" x14ac:dyDescent="0.25">
      <c r="A3" t="s">
        <v>2</v>
      </c>
      <c r="B3" s="100">
        <v>180627.42398685426</v>
      </c>
      <c r="C3" s="100">
        <v>2027372.1529780941</v>
      </c>
      <c r="D3" s="100">
        <v>3107595.6186409947</v>
      </c>
      <c r="E3">
        <v>0</v>
      </c>
      <c r="F3" s="100">
        <v>112046.43324002362</v>
      </c>
      <c r="G3" s="100">
        <v>-899732.16041655361</v>
      </c>
      <c r="H3" s="50">
        <v>0</v>
      </c>
      <c r="I3" s="50">
        <v>0</v>
      </c>
      <c r="J3" s="50">
        <v>0</v>
      </c>
      <c r="K3" s="100">
        <v>138352.36104385499</v>
      </c>
      <c r="L3" s="50">
        <v>0</v>
      </c>
      <c r="M3" s="50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 s="100">
        <v>10.024540121054244</v>
      </c>
      <c r="AA3" s="100">
        <v>159.45336925262535</v>
      </c>
      <c r="AB3" s="100">
        <v>198.03353148110477</v>
      </c>
      <c r="AC3">
        <v>0</v>
      </c>
    </row>
    <row r="4" spans="1:29" x14ac:dyDescent="0.25">
      <c r="A4" t="s">
        <v>3</v>
      </c>
      <c r="B4" s="100">
        <v>174705.01217991812</v>
      </c>
      <c r="C4" s="100">
        <v>1588561.8310445822</v>
      </c>
      <c r="D4" s="100">
        <v>3105072.781865295</v>
      </c>
      <c r="E4">
        <v>0</v>
      </c>
      <c r="F4" s="100">
        <v>111402.68249263524</v>
      </c>
      <c r="G4" s="100">
        <v>94236.718790780389</v>
      </c>
      <c r="H4" s="50">
        <v>0</v>
      </c>
      <c r="I4" s="50">
        <v>0</v>
      </c>
      <c r="J4" s="50">
        <v>0</v>
      </c>
      <c r="K4" s="100">
        <v>135725.86411411146</v>
      </c>
      <c r="L4" s="50">
        <v>0</v>
      </c>
      <c r="M4" s="50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 s="100">
        <v>9.9651391595587597</v>
      </c>
      <c r="AA4" s="100">
        <v>158.84230513936689</v>
      </c>
      <c r="AB4" s="100">
        <v>192.40503824131792</v>
      </c>
      <c r="AC4">
        <v>0</v>
      </c>
    </row>
    <row r="5" spans="1:29" x14ac:dyDescent="0.25">
      <c r="A5" t="s">
        <v>4</v>
      </c>
      <c r="B5" s="100">
        <v>8219.1650610919496</v>
      </c>
      <c r="C5" s="100">
        <v>628970.75406836218</v>
      </c>
      <c r="D5" s="100">
        <v>3048057.4326844611</v>
      </c>
      <c r="E5">
        <v>0</v>
      </c>
      <c r="F5" s="100">
        <v>922.61174935503641</v>
      </c>
      <c r="G5" s="100">
        <v>37311.82439388593</v>
      </c>
      <c r="H5" s="50">
        <v>0</v>
      </c>
      <c r="I5" s="50">
        <v>0</v>
      </c>
      <c r="J5" s="50">
        <v>0</v>
      </c>
      <c r="K5" s="100">
        <v>3726.9177965951749</v>
      </c>
      <c r="L5" s="50">
        <v>0</v>
      </c>
      <c r="M5" s="50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s="100">
        <v>8.4918266398971126E-2</v>
      </c>
      <c r="AA5" s="100">
        <v>84.112755445144842</v>
      </c>
      <c r="AB5" s="100">
        <v>16.328857587825514</v>
      </c>
      <c r="AC5">
        <v>0</v>
      </c>
    </row>
    <row r="6" spans="1:29" x14ac:dyDescent="0.25">
      <c r="A6" t="s">
        <v>5</v>
      </c>
      <c r="B6" s="100">
        <v>120760.0541924789</v>
      </c>
      <c r="C6" s="100">
        <v>939974.26017640228</v>
      </c>
      <c r="D6" s="100">
        <v>10396.230091135913</v>
      </c>
      <c r="E6">
        <v>0</v>
      </c>
      <c r="F6" s="100">
        <v>110019.97849960628</v>
      </c>
      <c r="G6" s="100">
        <v>55761.18492571883</v>
      </c>
      <c r="H6" s="50">
        <v>0</v>
      </c>
      <c r="I6" s="50">
        <v>0</v>
      </c>
      <c r="J6" s="50">
        <v>0</v>
      </c>
      <c r="K6" s="100">
        <v>119466.53277342077</v>
      </c>
      <c r="L6" s="50">
        <v>0</v>
      </c>
      <c r="M6" s="50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s="100">
        <v>9.0079853637297269</v>
      </c>
      <c r="AA6" s="100">
        <v>70.100527586344896</v>
      </c>
      <c r="AB6" s="100">
        <v>169.3034598640979</v>
      </c>
      <c r="AC6">
        <v>0</v>
      </c>
    </row>
    <row r="7" spans="1:29" x14ac:dyDescent="0.25">
      <c r="A7" t="s">
        <v>6</v>
      </c>
      <c r="B7" s="100">
        <v>45725.792926347291</v>
      </c>
      <c r="C7" s="100">
        <v>19616.816799817767</v>
      </c>
      <c r="D7" s="100">
        <v>46619.119089697771</v>
      </c>
      <c r="E7">
        <v>0</v>
      </c>
      <c r="F7" s="100">
        <v>460.09224367393222</v>
      </c>
      <c r="G7" s="100">
        <v>1163.7094711756315</v>
      </c>
      <c r="H7" s="50">
        <v>0</v>
      </c>
      <c r="I7" s="50">
        <v>0</v>
      </c>
      <c r="J7" s="50">
        <v>0</v>
      </c>
      <c r="K7" s="100">
        <v>12532.41354409552</v>
      </c>
      <c r="L7" s="50">
        <v>0</v>
      </c>
      <c r="M7" s="50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s="100">
        <v>0.87223552943006311</v>
      </c>
      <c r="AA7" s="100">
        <v>4.6290221078771392</v>
      </c>
      <c r="AB7" s="100">
        <v>6.7727207893945218</v>
      </c>
      <c r="AC7">
        <v>0</v>
      </c>
    </row>
    <row r="8" spans="1:29" x14ac:dyDescent="0.25">
      <c r="A8" t="s">
        <v>7</v>
      </c>
      <c r="B8" s="100">
        <v>23.30931001553763</v>
      </c>
      <c r="C8" s="100">
        <v>170.79775534465355</v>
      </c>
      <c r="D8" s="100">
        <v>135.65501578974539</v>
      </c>
      <c r="E8">
        <v>0</v>
      </c>
      <c r="F8" s="100">
        <v>3.4572658186714413</v>
      </c>
      <c r="G8" s="100">
        <v>10.132070232309967</v>
      </c>
      <c r="H8" s="50">
        <v>0</v>
      </c>
      <c r="I8" s="50">
        <v>0</v>
      </c>
      <c r="J8" s="50">
        <v>0</v>
      </c>
      <c r="K8" s="100">
        <v>7.018424710068107</v>
      </c>
      <c r="L8" s="50">
        <v>0</v>
      </c>
      <c r="M8" s="50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100">
        <v>1.8785281671049358E-4</v>
      </c>
      <c r="AA8" s="100">
        <v>7.9643088767086389E-4</v>
      </c>
      <c r="AB8" s="100">
        <v>5.6278160892184112E-3</v>
      </c>
      <c r="AC8">
        <v>0</v>
      </c>
    </row>
    <row r="9" spans="1:29" x14ac:dyDescent="0.25">
      <c r="A9" t="s">
        <v>16</v>
      </c>
      <c r="B9" s="100">
        <v>7.4786499982192929</v>
      </c>
      <c r="C9" s="100">
        <v>14.578155328455233</v>
      </c>
      <c r="D9" s="100">
        <v>26.540661389760722</v>
      </c>
      <c r="E9">
        <v>0</v>
      </c>
      <c r="F9" s="100">
        <v>11.107381326465033</v>
      </c>
      <c r="G9" s="100">
        <v>-23.274514175430621</v>
      </c>
      <c r="H9" s="50">
        <v>0</v>
      </c>
      <c r="I9" s="50">
        <v>0</v>
      </c>
      <c r="J9" s="50">
        <v>0</v>
      </c>
      <c r="K9" s="100">
        <v>12.950311932159755</v>
      </c>
      <c r="L9" s="50">
        <v>0</v>
      </c>
      <c r="M9" s="50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s="100">
        <v>1.3517211782393002E-3</v>
      </c>
      <c r="AA9" s="100">
        <v>1.4981561665429112E-3</v>
      </c>
      <c r="AB9" s="100">
        <v>2.8095335892760333E-3</v>
      </c>
      <c r="AC9">
        <v>0</v>
      </c>
    </row>
    <row r="10" spans="1:29" x14ac:dyDescent="0.25">
      <c r="A10" t="s">
        <v>17</v>
      </c>
      <c r="B10" s="100">
        <v>12.266451248835004</v>
      </c>
      <c r="C10" s="100">
        <v>51.850281560192869</v>
      </c>
      <c r="D10" s="100">
        <v>97.091746527148487</v>
      </c>
      <c r="E10">
        <v>0</v>
      </c>
      <c r="F10" s="100">
        <v>35.005840229372538</v>
      </c>
      <c r="G10" s="100">
        <v>-39.222515839649574</v>
      </c>
      <c r="H10" s="50">
        <v>0</v>
      </c>
      <c r="I10" s="50">
        <v>0</v>
      </c>
      <c r="J10" s="50">
        <v>0</v>
      </c>
      <c r="K10" s="100">
        <v>19.140636536325559</v>
      </c>
      <c r="L10" s="50">
        <v>0</v>
      </c>
      <c r="M10" s="5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100">
        <v>1.447316882871603E-3</v>
      </c>
      <c r="AA10" s="100">
        <v>4.1801942790236774E-3</v>
      </c>
      <c r="AB10" s="100">
        <v>9.6837885589894437E-3</v>
      </c>
      <c r="AC10">
        <v>0</v>
      </c>
    </row>
    <row r="11" spans="1:29" x14ac:dyDescent="0.25">
      <c r="A11" t="s">
        <v>1</v>
      </c>
      <c r="B11" s="100">
        <v>18.443252060845523</v>
      </c>
      <c r="C11" s="100">
        <v>91.838229190774413</v>
      </c>
      <c r="D11" s="100">
        <v>234.88247065967164</v>
      </c>
      <c r="E11">
        <v>0</v>
      </c>
      <c r="F11" s="100">
        <v>41.189734674967468</v>
      </c>
      <c r="G11" s="100">
        <v>-11.080049454784561</v>
      </c>
      <c r="H11" s="50">
        <v>0</v>
      </c>
      <c r="I11" s="50">
        <v>0</v>
      </c>
      <c r="J11" s="50">
        <v>0</v>
      </c>
      <c r="K11" s="100">
        <v>23.730887286654294</v>
      </c>
      <c r="L11" s="50">
        <v>0</v>
      </c>
      <c r="M11" s="50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s="100">
        <v>1.2476817547781658E-3</v>
      </c>
      <c r="AA11" s="100">
        <v>5.8758279798476172E-3</v>
      </c>
      <c r="AB11" s="100">
        <v>1.2840601669275475E-2</v>
      </c>
      <c r="AC11">
        <v>0</v>
      </c>
    </row>
    <row r="12" spans="1:29" x14ac:dyDescent="0.25">
      <c r="A12" t="s">
        <v>18</v>
      </c>
      <c r="B12" s="100">
        <v>1.2946640832189367</v>
      </c>
      <c r="C12" s="100">
        <v>13.289255447388307</v>
      </c>
      <c r="D12" s="100">
        <v>49.480151727473981</v>
      </c>
      <c r="E12">
        <v>0</v>
      </c>
      <c r="F12" s="100">
        <v>0.40605482857651448</v>
      </c>
      <c r="G12" s="100">
        <v>-4.3534743378667944</v>
      </c>
      <c r="H12" s="50">
        <v>0</v>
      </c>
      <c r="I12" s="50">
        <v>0</v>
      </c>
      <c r="J12" s="50">
        <v>0</v>
      </c>
      <c r="K12" s="100">
        <v>0.77545867704373617</v>
      </c>
      <c r="L12" s="50">
        <v>0</v>
      </c>
      <c r="M12" s="50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 s="100">
        <v>7.846579525514097E-5</v>
      </c>
      <c r="AA12" s="100">
        <v>2.4466914982528049E-3</v>
      </c>
      <c r="AB12" s="100">
        <v>1.0490582907898467E-3</v>
      </c>
      <c r="AC12">
        <v>0</v>
      </c>
    </row>
    <row r="13" spans="1:29" x14ac:dyDescent="0.25">
      <c r="A13" t="s">
        <v>19</v>
      </c>
      <c r="B13" s="100">
        <v>1.0944981684526864</v>
      </c>
      <c r="C13" s="100">
        <v>7.5064129660029604</v>
      </c>
      <c r="D13" s="100">
        <v>21.969773215753548</v>
      </c>
      <c r="E13">
        <v>0</v>
      </c>
      <c r="F13" s="100">
        <v>0.38388137538982076</v>
      </c>
      <c r="G13" s="100">
        <v>-4.6965243155760952</v>
      </c>
      <c r="H13" s="50">
        <v>0</v>
      </c>
      <c r="I13" s="50">
        <v>0</v>
      </c>
      <c r="J13" s="50">
        <v>0</v>
      </c>
      <c r="K13" s="100">
        <v>0.68624657018041502</v>
      </c>
      <c r="L13" s="50">
        <v>0</v>
      </c>
      <c r="M13" s="50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s="100">
        <v>7.1242030847620878E-5</v>
      </c>
      <c r="AA13" s="100">
        <v>3.8091477667251297E-4</v>
      </c>
      <c r="AB13" s="100">
        <v>8.4747301420308094E-4</v>
      </c>
      <c r="AC13">
        <v>0</v>
      </c>
    </row>
    <row r="14" spans="1:29" x14ac:dyDescent="0.25">
      <c r="A14" t="s">
        <v>20</v>
      </c>
      <c r="B14" s="100">
        <v>4.7613846147119787</v>
      </c>
      <c r="C14" s="100">
        <v>76.868232304180836</v>
      </c>
      <c r="D14" s="100">
        <v>310.84746855072763</v>
      </c>
      <c r="E14">
        <v>0</v>
      </c>
      <c r="F14" s="100">
        <v>11.210812387758168</v>
      </c>
      <c r="G14" s="100">
        <v>4.2860429546792851</v>
      </c>
      <c r="H14" s="50">
        <v>0</v>
      </c>
      <c r="I14" s="50">
        <v>0</v>
      </c>
      <c r="J14" s="50">
        <v>0</v>
      </c>
      <c r="K14" s="100">
        <v>19.753271971004505</v>
      </c>
      <c r="L14" s="50">
        <v>0</v>
      </c>
      <c r="M14" s="50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s="100">
        <v>2.0878690605917534E-3</v>
      </c>
      <c r="AA14" s="100">
        <v>1.3739899579200217E-3</v>
      </c>
      <c r="AB14" s="100">
        <v>6.6887741880696872E-3</v>
      </c>
      <c r="AC14">
        <v>0</v>
      </c>
    </row>
    <row r="15" spans="1:29" x14ac:dyDescent="0.25">
      <c r="A15" t="s">
        <v>21</v>
      </c>
      <c r="B15" s="100">
        <v>0.1668395867755616</v>
      </c>
      <c r="C15" s="100">
        <v>0.40009300689310212</v>
      </c>
      <c r="D15" s="100">
        <v>0.89737797451146806</v>
      </c>
      <c r="E15">
        <v>0</v>
      </c>
      <c r="F15" s="100">
        <v>7.7172463109279985E-2</v>
      </c>
      <c r="G15" s="100">
        <v>-4.8609946690826131</v>
      </c>
      <c r="H15" s="50">
        <v>0</v>
      </c>
      <c r="I15" s="50">
        <v>0</v>
      </c>
      <c r="J15" s="50">
        <v>0</v>
      </c>
      <c r="K15" s="100">
        <v>0.10220787059834399</v>
      </c>
      <c r="L15" s="50">
        <v>0</v>
      </c>
      <c r="M15" s="50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 s="100">
        <v>1.0713661634991084E-5</v>
      </c>
      <c r="AA15" s="100">
        <v>5.4716854683512538E-5</v>
      </c>
      <c r="AB15" s="100">
        <v>1.0569505402549068E-4</v>
      </c>
      <c r="AC15">
        <v>0</v>
      </c>
    </row>
    <row r="16" spans="1:29" x14ac:dyDescent="0.25">
      <c r="A16" t="s">
        <v>22</v>
      </c>
      <c r="B16" s="100">
        <v>0.29506668833518945</v>
      </c>
      <c r="C16" s="100">
        <v>2.0928415361025694</v>
      </c>
      <c r="D16" s="100">
        <v>1.7260199334158326</v>
      </c>
      <c r="E16">
        <v>0</v>
      </c>
      <c r="F16" s="100">
        <v>0.16201613933777509</v>
      </c>
      <c r="G16" s="100">
        <v>-0.13293938345154238</v>
      </c>
      <c r="H16" s="50">
        <v>0</v>
      </c>
      <c r="I16" s="50">
        <v>0</v>
      </c>
      <c r="J16" s="50">
        <v>0</v>
      </c>
      <c r="K16" s="100">
        <v>0.25233411334038136</v>
      </c>
      <c r="L16" s="50">
        <v>0</v>
      </c>
      <c r="M16" s="50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 s="100">
        <v>2.8774410401484538E-5</v>
      </c>
      <c r="AA16" s="100">
        <v>1.1907429309130388E-4</v>
      </c>
      <c r="AB16" s="100">
        <v>2.7399185039033705E-4</v>
      </c>
      <c r="AC16">
        <v>0</v>
      </c>
    </row>
    <row r="17" spans="1:29" x14ac:dyDescent="0.25">
      <c r="A17" t="s">
        <v>23</v>
      </c>
      <c r="B17" s="100">
        <v>109.51974559695985</v>
      </c>
      <c r="C17" s="100">
        <v>253.30183958196548</v>
      </c>
      <c r="D17" s="100">
        <v>498.19614078812833</v>
      </c>
      <c r="E17">
        <v>0</v>
      </c>
      <c r="F17" s="100">
        <v>210.79004569261718</v>
      </c>
      <c r="G17" s="100">
        <v>404.82998031418435</v>
      </c>
      <c r="H17" s="50">
        <v>0</v>
      </c>
      <c r="I17" s="50">
        <v>0</v>
      </c>
      <c r="J17" s="50">
        <v>0</v>
      </c>
      <c r="K17" s="100">
        <v>140.66033149144249</v>
      </c>
      <c r="L17" s="50">
        <v>0</v>
      </c>
      <c r="M17" s="50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 s="100">
        <v>1.7018311918090151E-3</v>
      </c>
      <c r="AA17" s="100">
        <v>2.597664823424143E-2</v>
      </c>
      <c r="AB17" s="100">
        <v>3.350427378321242E-2</v>
      </c>
      <c r="AC17">
        <v>0</v>
      </c>
    </row>
    <row r="18" spans="1:29" x14ac:dyDescent="0.25">
      <c r="A18" t="s">
        <v>24</v>
      </c>
      <c r="B18" s="100">
        <v>0.23398202467912554</v>
      </c>
      <c r="C18" s="100">
        <v>2.4042359950486132</v>
      </c>
      <c r="D18" s="100">
        <v>7.1642325097197537</v>
      </c>
      <c r="E18">
        <v>0</v>
      </c>
      <c r="F18" s="100">
        <v>1.4169238405315723</v>
      </c>
      <c r="G18" s="100">
        <v>-0.97937583080220092</v>
      </c>
      <c r="H18" s="50">
        <v>0</v>
      </c>
      <c r="I18" s="50">
        <v>0</v>
      </c>
      <c r="J18" s="50">
        <v>0</v>
      </c>
      <c r="K18" s="100">
        <v>0.17602953717620912</v>
      </c>
      <c r="L18" s="50">
        <v>0</v>
      </c>
      <c r="M18" s="50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 s="100">
        <v>1.2515171153312874E-5</v>
      </c>
      <c r="AA18" s="100">
        <v>1.2994474789107465E-4</v>
      </c>
      <c r="AB18" s="100">
        <v>2.7805114684315967E-4</v>
      </c>
      <c r="AC18">
        <v>0</v>
      </c>
    </row>
    <row r="19" spans="1:29" x14ac:dyDescent="0.25">
      <c r="A19" t="s">
        <v>25</v>
      </c>
      <c r="B19" s="100">
        <v>12747.975647677471</v>
      </c>
      <c r="C19" s="100">
        <v>120473.5963016579</v>
      </c>
      <c r="D19" s="100">
        <v>308964.29430297395</v>
      </c>
      <c r="E19">
        <v>0</v>
      </c>
      <c r="F19" s="100">
        <v>6624.4991337110332</v>
      </c>
      <c r="G19" s="100">
        <v>7377.0433955148183</v>
      </c>
      <c r="H19" s="50">
        <v>0</v>
      </c>
      <c r="I19" s="50">
        <v>0</v>
      </c>
      <c r="J19" s="50">
        <v>0</v>
      </c>
      <c r="K19" s="100">
        <v>9352.7398031592747</v>
      </c>
      <c r="L19" s="50">
        <v>0</v>
      </c>
      <c r="M19" s="50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-1</v>
      </c>
      <c r="Z19" s="100">
        <v>0.63624187431549928</v>
      </c>
      <c r="AA19" s="100">
        <v>8.605937322253526</v>
      </c>
      <c r="AB19" s="100">
        <v>10.969760962803672</v>
      </c>
      <c r="AC19">
        <v>80.400000000000006</v>
      </c>
    </row>
    <row r="20" spans="1:29" x14ac:dyDescent="0.25">
      <c r="A20" s="54" t="s">
        <v>325</v>
      </c>
      <c r="B20" s="100"/>
      <c r="C20" s="100"/>
      <c r="D20" s="100"/>
      <c r="F20" s="100"/>
      <c r="G20" s="100"/>
      <c r="AA20" s="100"/>
    </row>
    <row r="21" spans="1:29" x14ac:dyDescent="0.25">
      <c r="A21" s="78" t="s">
        <v>326</v>
      </c>
      <c r="B21" s="100">
        <v>2.7700029576260499</v>
      </c>
      <c r="C21" s="100">
        <v>0.98510668686176561</v>
      </c>
      <c r="D21" s="100">
        <v>1.7598882843330639</v>
      </c>
      <c r="E21">
        <v>0</v>
      </c>
      <c r="F21" s="100">
        <v>0.593884605171909</v>
      </c>
      <c r="G21" s="100">
        <v>-12.011221467728539</v>
      </c>
      <c r="H21" s="50">
        <v>0</v>
      </c>
      <c r="I21" s="50">
        <v>0</v>
      </c>
      <c r="J21" s="50">
        <v>0</v>
      </c>
      <c r="K21" s="100">
        <v>1.2517761928101896</v>
      </c>
      <c r="L21" s="50">
        <v>0</v>
      </c>
      <c r="M21" s="50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 s="100">
        <v>8.1265139670787948E-6</v>
      </c>
      <c r="AA21" s="100">
        <v>5.1772187772158592E-5</v>
      </c>
      <c r="AB21" s="100">
        <v>2.3420000110434532E-4</v>
      </c>
    </row>
    <row r="22" spans="1:29" x14ac:dyDescent="0.25">
      <c r="A22" s="78" t="s">
        <v>327</v>
      </c>
      <c r="B22" s="100">
        <v>1.8922707497228632</v>
      </c>
      <c r="C22" s="100">
        <v>11.175399516863541</v>
      </c>
      <c r="D22" s="100">
        <v>35.012496477274389</v>
      </c>
      <c r="E22">
        <v>0</v>
      </c>
      <c r="F22" s="100">
        <v>2.9107690895722302</v>
      </c>
      <c r="G22" s="100">
        <v>-20.486242571033518</v>
      </c>
      <c r="H22" s="50">
        <v>0</v>
      </c>
      <c r="I22" s="50">
        <v>0</v>
      </c>
      <c r="J22" s="50">
        <v>0</v>
      </c>
      <c r="K22" s="100">
        <v>0.93713761177839294</v>
      </c>
      <c r="L22" s="50">
        <v>0</v>
      </c>
      <c r="M22" s="50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 s="100">
        <v>2.7814938597664487E-5</v>
      </c>
      <c r="AA22" s="100">
        <v>2.0466982996919064E-4</v>
      </c>
      <c r="AB22" s="100">
        <v>6.0527267838956513E-4</v>
      </c>
    </row>
    <row r="23" spans="1:29" x14ac:dyDescent="0.25">
      <c r="A23" s="78" t="s">
        <v>328</v>
      </c>
      <c r="B23" s="100">
        <v>2.8812109820241552</v>
      </c>
      <c r="C23" s="100">
        <v>23.275367024433759</v>
      </c>
      <c r="D23" s="100">
        <v>84.044050103827928</v>
      </c>
      <c r="E23">
        <v>0</v>
      </c>
      <c r="F23" s="100">
        <v>3.4476513738178447</v>
      </c>
      <c r="G23" s="100">
        <v>-6.8832978883810458</v>
      </c>
      <c r="H23" s="50">
        <v>0</v>
      </c>
      <c r="I23" s="50">
        <v>0</v>
      </c>
      <c r="J23" s="50">
        <v>0</v>
      </c>
      <c r="K23" s="100">
        <v>1.1777777833664709</v>
      </c>
      <c r="L23" s="50">
        <v>0</v>
      </c>
      <c r="M23" s="50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 s="100">
        <v>7.049724255083784E-5</v>
      </c>
      <c r="AA23" s="100">
        <v>2.7777698993934082E-4</v>
      </c>
      <c r="AB23" s="100">
        <v>9.250703926490365E-4</v>
      </c>
    </row>
    <row r="24" spans="1:29" x14ac:dyDescent="0.25">
      <c r="A24" s="78" t="s">
        <v>329</v>
      </c>
      <c r="B24" s="100">
        <v>0.49659287358936038</v>
      </c>
      <c r="C24" s="100">
        <v>2.6468677943865595</v>
      </c>
      <c r="D24" s="100">
        <v>9.0046240225471479</v>
      </c>
      <c r="E24">
        <v>0</v>
      </c>
      <c r="F24" s="100">
        <v>1.2258987992753764E-2</v>
      </c>
      <c r="G24" s="100">
        <v>-2.4138924189770683</v>
      </c>
      <c r="H24" s="50">
        <v>0</v>
      </c>
      <c r="I24" s="50">
        <v>0</v>
      </c>
      <c r="J24" s="50">
        <v>0</v>
      </c>
      <c r="K24" s="100">
        <v>0.1475775213050258</v>
      </c>
      <c r="L24" s="50">
        <v>0</v>
      </c>
      <c r="M24" s="50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 s="100">
        <v>4.0490428058542292E-6</v>
      </c>
      <c r="AA24" s="100">
        <v>6.6255195308186911E-6</v>
      </c>
      <c r="AB24" s="100">
        <v>5.8010181694932702E-5</v>
      </c>
    </row>
    <row r="25" spans="1:29" x14ac:dyDescent="0.25">
      <c r="A25" s="78" t="s">
        <v>330</v>
      </c>
      <c r="B25" s="100">
        <v>0.42684655986019704</v>
      </c>
      <c r="C25" s="100">
        <v>2.2147649009485786</v>
      </c>
      <c r="D25" s="100">
        <v>7.0110284366341764</v>
      </c>
      <c r="E25">
        <v>0</v>
      </c>
      <c r="F25" s="100">
        <v>1.1462314540796121E-2</v>
      </c>
      <c r="G25" s="100">
        <v>-2.4395256414691522</v>
      </c>
      <c r="H25" s="50">
        <v>0</v>
      </c>
      <c r="I25" s="50">
        <v>0</v>
      </c>
      <c r="J25" s="50">
        <v>0</v>
      </c>
      <c r="K25" s="100">
        <v>0.12556779629921017</v>
      </c>
      <c r="L25" s="50">
        <v>0</v>
      </c>
      <c r="M25" s="50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 s="100">
        <v>3.6312384274021816E-6</v>
      </c>
      <c r="AA25" s="100">
        <v>5.7145501819224247E-6</v>
      </c>
      <c r="AB25" s="100">
        <v>5.0528721555608897E-5</v>
      </c>
    </row>
    <row r="26" spans="1:29" x14ac:dyDescent="0.25">
      <c r="A26" s="78" t="s">
        <v>331</v>
      </c>
      <c r="B26" s="100">
        <v>1.0294976863125247</v>
      </c>
      <c r="C26" s="100">
        <v>23.183948982221107</v>
      </c>
      <c r="D26" s="100">
        <v>110.43394551591753</v>
      </c>
      <c r="E26">
        <v>0</v>
      </c>
      <c r="F26" s="100">
        <v>0.14624032471101203</v>
      </c>
      <c r="G26" s="100">
        <v>1.2383505435338347</v>
      </c>
      <c r="H26" s="50">
        <v>0</v>
      </c>
      <c r="I26" s="50">
        <v>0</v>
      </c>
      <c r="J26" s="50">
        <v>0</v>
      </c>
      <c r="K26" s="100">
        <v>0.62624318643677723</v>
      </c>
      <c r="L26" s="50">
        <v>0</v>
      </c>
      <c r="M26" s="50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s="100">
        <v>2.92742546672065E-5</v>
      </c>
      <c r="AA26" s="100">
        <v>4.2376924479112548E-5</v>
      </c>
      <c r="AB26" s="100">
        <v>3.3698902496443492E-4</v>
      </c>
    </row>
    <row r="27" spans="1:29" x14ac:dyDescent="0.25">
      <c r="A27" s="78" t="s">
        <v>332</v>
      </c>
      <c r="B27" s="100">
        <v>5.404547174681032E-2</v>
      </c>
      <c r="C27" s="100">
        <v>0.10252091531649789</v>
      </c>
      <c r="D27" s="100">
        <v>0.30368865975247267</v>
      </c>
      <c r="E27">
        <v>0</v>
      </c>
      <c r="F27" s="100">
        <v>1.8022794970350745E-3</v>
      </c>
      <c r="G27" s="100">
        <v>-2.4362827507863098</v>
      </c>
      <c r="H27" s="50">
        <v>0</v>
      </c>
      <c r="I27" s="50">
        <v>0</v>
      </c>
      <c r="J27" s="50">
        <v>0</v>
      </c>
      <c r="K27" s="100">
        <v>1.0107092090363153E-2</v>
      </c>
      <c r="L27" s="50">
        <v>0</v>
      </c>
      <c r="M27" s="50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 s="100">
        <v>5.0138248840930705E-7</v>
      </c>
      <c r="AA27" s="100">
        <v>5.0776792478601157E-7</v>
      </c>
      <c r="AB27" s="100">
        <v>3.2451596685353685E-6</v>
      </c>
    </row>
    <row r="28" spans="1:29" x14ac:dyDescent="0.25">
      <c r="A28" s="79" t="s">
        <v>333</v>
      </c>
      <c r="B28" s="100">
        <v>7.5871852602286183E-2</v>
      </c>
      <c r="C28" s="100">
        <v>0.60970389245690471</v>
      </c>
      <c r="D28" s="100">
        <v>0.58300855683041719</v>
      </c>
      <c r="E28">
        <v>0</v>
      </c>
      <c r="F28" s="100">
        <v>4.3617419627095932E-3</v>
      </c>
      <c r="G28" s="100">
        <v>-9.2376625023742914E-2</v>
      </c>
      <c r="H28" s="50">
        <v>0</v>
      </c>
      <c r="I28" s="50">
        <v>0</v>
      </c>
      <c r="J28" s="50">
        <v>0</v>
      </c>
      <c r="K28" s="100">
        <v>1.7829784790641123E-2</v>
      </c>
      <c r="L28" s="50">
        <v>0</v>
      </c>
      <c r="M28" s="50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 s="100">
        <v>1.355335782068252E-6</v>
      </c>
      <c r="AA28" s="100">
        <v>1.6925305320747192E-6</v>
      </c>
      <c r="AB28" s="100">
        <v>1.4057574703338817E-5</v>
      </c>
    </row>
    <row r="29" spans="1:29" x14ac:dyDescent="0.25">
      <c r="A29" s="6"/>
    </row>
    <row r="30" spans="1:29" x14ac:dyDescent="0.25">
      <c r="A30" t="s">
        <v>9</v>
      </c>
      <c r="B30" t="s">
        <v>109</v>
      </c>
      <c r="C30" s="134" t="s">
        <v>334</v>
      </c>
      <c r="D30" s="134"/>
      <c r="E30" s="134"/>
      <c r="G30" s="17" t="s">
        <v>286</v>
      </c>
      <c r="H30" s="17"/>
      <c r="AA30" t="s">
        <v>383</v>
      </c>
    </row>
    <row r="32" spans="1:29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2:14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2:14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2:14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2:14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2:14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2:14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2:14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2:14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2:14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2:14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2:14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2:14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4"/>
    </row>
  </sheetData>
  <mergeCells count="1">
    <mergeCell ref="C30:E30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55EF5-F382-4C03-BE02-9E2A728DFED9}">
  <sheetPr>
    <tabColor theme="5"/>
  </sheetPr>
  <dimension ref="A1:CP29"/>
  <sheetViews>
    <sheetView workbookViewId="0">
      <pane xSplit="1" topLeftCell="BY1" activePane="topRight" state="frozen"/>
      <selection pane="topRight" activeCell="CB29" sqref="CB29"/>
    </sheetView>
  </sheetViews>
  <sheetFormatPr defaultRowHeight="15" x14ac:dyDescent="0.25"/>
  <cols>
    <col min="1" max="1" width="26.7109375" customWidth="1"/>
    <col min="22" max="22" width="10.85546875" bestFit="1" customWidth="1"/>
    <col min="23" max="27" width="9.140625" bestFit="1" customWidth="1"/>
    <col min="28" max="29" width="13.140625" bestFit="1" customWidth="1"/>
    <col min="30" max="30" width="15.140625" bestFit="1" customWidth="1"/>
    <col min="31" max="31" width="22.42578125" bestFit="1" customWidth="1"/>
    <col min="32" max="32" width="22.42578125" style="50" customWidth="1"/>
  </cols>
  <sheetData>
    <row r="1" spans="1:94" ht="64.5" x14ac:dyDescent="0.25">
      <c r="A1" s="9"/>
      <c r="B1" s="10" t="s">
        <v>266</v>
      </c>
      <c r="C1" s="10" t="s">
        <v>59</v>
      </c>
      <c r="D1" s="10" t="s">
        <v>27</v>
      </c>
      <c r="E1" s="10" t="s">
        <v>28</v>
      </c>
      <c r="F1" s="10" t="s">
        <v>29</v>
      </c>
      <c r="G1" s="10" t="s">
        <v>30</v>
      </c>
      <c r="H1" s="10" t="s">
        <v>31</v>
      </c>
      <c r="I1" s="10" t="s">
        <v>32</v>
      </c>
      <c r="J1" s="10" t="s">
        <v>33</v>
      </c>
      <c r="K1" s="10" t="s">
        <v>34</v>
      </c>
      <c r="L1" s="10" t="s">
        <v>261</v>
      </c>
      <c r="M1" s="10" t="s">
        <v>35</v>
      </c>
      <c r="N1" s="10" t="s">
        <v>36</v>
      </c>
      <c r="O1" s="10" t="s">
        <v>37</v>
      </c>
      <c r="P1" s="10" t="s">
        <v>260</v>
      </c>
      <c r="Q1" s="10" t="s">
        <v>38</v>
      </c>
      <c r="R1" s="10" t="s">
        <v>39</v>
      </c>
      <c r="S1" s="10" t="s">
        <v>40</v>
      </c>
      <c r="T1" s="10" t="s">
        <v>41</v>
      </c>
      <c r="U1" s="10" t="s">
        <v>42</v>
      </c>
      <c r="V1" s="10" t="s">
        <v>43</v>
      </c>
      <c r="W1" s="10" t="s">
        <v>44</v>
      </c>
      <c r="X1" s="10" t="s">
        <v>45</v>
      </c>
      <c r="Y1" s="10" t="s">
        <v>263</v>
      </c>
      <c r="Z1" s="10" t="s">
        <v>46</v>
      </c>
      <c r="AA1" s="80" t="s">
        <v>47</v>
      </c>
      <c r="AB1" t="s">
        <v>60</v>
      </c>
      <c r="AC1" t="s">
        <v>61</v>
      </c>
      <c r="AD1" t="s">
        <v>358</v>
      </c>
      <c r="AE1" t="s">
        <v>359</v>
      </c>
      <c r="AF1" s="10" t="s">
        <v>342</v>
      </c>
      <c r="AG1" t="s">
        <v>184</v>
      </c>
      <c r="AH1" t="s">
        <v>75</v>
      </c>
      <c r="AI1" s="75" t="s">
        <v>317</v>
      </c>
      <c r="AJ1" s="67" t="s">
        <v>262</v>
      </c>
      <c r="AK1" s="75" t="s">
        <v>136</v>
      </c>
      <c r="AL1" t="s">
        <v>275</v>
      </c>
      <c r="AM1" s="70" t="s">
        <v>278</v>
      </c>
      <c r="AN1" s="70" t="s">
        <v>279</v>
      </c>
      <c r="AO1" s="70" t="s">
        <v>280</v>
      </c>
      <c r="AP1" s="70" t="s">
        <v>277</v>
      </c>
      <c r="AQ1" t="s">
        <v>292</v>
      </c>
      <c r="AR1" t="s">
        <v>293</v>
      </c>
      <c r="AS1" t="s">
        <v>294</v>
      </c>
      <c r="AT1" t="s">
        <v>295</v>
      </c>
      <c r="AU1" t="s">
        <v>296</v>
      </c>
      <c r="AV1" s="73" t="s">
        <v>299</v>
      </c>
      <c r="AW1" s="73" t="s">
        <v>300</v>
      </c>
      <c r="AX1" s="73" t="s">
        <v>301</v>
      </c>
      <c r="AY1" s="74" t="s">
        <v>302</v>
      </c>
      <c r="AZ1" s="74" t="s">
        <v>303</v>
      </c>
      <c r="BA1" s="74" t="s">
        <v>304</v>
      </c>
      <c r="BB1" s="74" t="s">
        <v>305</v>
      </c>
      <c r="BC1" s="74" t="s">
        <v>306</v>
      </c>
      <c r="BD1" s="74" t="s">
        <v>307</v>
      </c>
      <c r="BE1" s="74" t="s">
        <v>308</v>
      </c>
      <c r="BF1" s="74" t="s">
        <v>309</v>
      </c>
      <c r="BG1" s="74" t="s">
        <v>310</v>
      </c>
      <c r="BH1" s="74" t="s">
        <v>311</v>
      </c>
      <c r="BI1" s="74" t="s">
        <v>312</v>
      </c>
      <c r="BJ1" s="74" t="s">
        <v>318</v>
      </c>
      <c r="BK1" s="74" t="s">
        <v>313</v>
      </c>
      <c r="BL1" s="74" t="s">
        <v>314</v>
      </c>
      <c r="BM1" s="74" t="s">
        <v>315</v>
      </c>
      <c r="BN1" t="s">
        <v>316</v>
      </c>
      <c r="BO1" t="s">
        <v>320</v>
      </c>
      <c r="BP1" t="s">
        <v>323</v>
      </c>
      <c r="BQ1" t="s">
        <v>324</v>
      </c>
      <c r="BR1" t="s">
        <v>355</v>
      </c>
      <c r="BS1" t="s">
        <v>356</v>
      </c>
      <c r="BT1" t="s">
        <v>350</v>
      </c>
      <c r="BU1" t="s">
        <v>348</v>
      </c>
      <c r="BV1" t="s">
        <v>354</v>
      </c>
      <c r="BW1" t="s">
        <v>351</v>
      </c>
      <c r="BX1" t="s">
        <v>349</v>
      </c>
      <c r="BY1" t="s">
        <v>352</v>
      </c>
      <c r="BZ1" t="s">
        <v>347</v>
      </c>
      <c r="CA1" t="s">
        <v>353</v>
      </c>
      <c r="CB1" t="s">
        <v>361</v>
      </c>
      <c r="CC1" s="99" t="s">
        <v>362</v>
      </c>
      <c r="CD1" s="99" t="s">
        <v>363</v>
      </c>
      <c r="CE1" t="s">
        <v>357</v>
      </c>
      <c r="CF1" s="99" t="s">
        <v>371</v>
      </c>
      <c r="CG1" s="99" t="s">
        <v>368</v>
      </c>
      <c r="CH1" s="99" t="s">
        <v>369</v>
      </c>
      <c r="CI1" s="99" t="s">
        <v>370</v>
      </c>
      <c r="CJ1" t="s">
        <v>365</v>
      </c>
      <c r="CK1" t="s">
        <v>366</v>
      </c>
      <c r="CL1" t="s">
        <v>364</v>
      </c>
      <c r="CM1" t="s">
        <v>372</v>
      </c>
      <c r="CN1" t="s">
        <v>373</v>
      </c>
      <c r="CO1" t="s">
        <v>374</v>
      </c>
      <c r="CP1" t="s">
        <v>225</v>
      </c>
    </row>
    <row r="2" spans="1:94" x14ac:dyDescent="0.25">
      <c r="A2" s="12" t="s">
        <v>338</v>
      </c>
      <c r="B2" s="13" t="s">
        <v>79</v>
      </c>
      <c r="C2" s="13" t="s">
        <v>79</v>
      </c>
      <c r="D2" s="13" t="s">
        <v>79</v>
      </c>
      <c r="E2" s="13" t="s">
        <v>79</v>
      </c>
      <c r="F2" s="13" t="s">
        <v>79</v>
      </c>
      <c r="G2" s="13" t="s">
        <v>79</v>
      </c>
      <c r="H2" s="13" t="s">
        <v>79</v>
      </c>
      <c r="I2" s="13" t="s">
        <v>79</v>
      </c>
      <c r="J2" s="13" t="s">
        <v>79</v>
      </c>
      <c r="K2" s="13" t="s">
        <v>79</v>
      </c>
      <c r="L2" s="13" t="s">
        <v>79</v>
      </c>
      <c r="M2" s="13" t="s">
        <v>79</v>
      </c>
      <c r="N2" s="13" t="s">
        <v>79</v>
      </c>
      <c r="O2" s="13" t="s">
        <v>79</v>
      </c>
      <c r="P2" s="13" t="s">
        <v>79</v>
      </c>
      <c r="Q2" s="13" t="s">
        <v>79</v>
      </c>
      <c r="R2" s="13" t="s">
        <v>79</v>
      </c>
      <c r="S2" s="13" t="s">
        <v>79</v>
      </c>
      <c r="T2" s="13" t="s">
        <v>79</v>
      </c>
      <c r="U2" s="13" t="s">
        <v>79</v>
      </c>
      <c r="V2" s="13" t="s">
        <v>79</v>
      </c>
      <c r="W2" s="13" t="s">
        <v>79</v>
      </c>
      <c r="X2" s="13" t="s">
        <v>79</v>
      </c>
      <c r="Y2" s="13" t="s">
        <v>79</v>
      </c>
      <c r="Z2" s="13" t="s">
        <v>79</v>
      </c>
      <c r="AA2" s="81" t="s">
        <v>79</v>
      </c>
      <c r="AB2" s="13" t="s">
        <v>79</v>
      </c>
      <c r="AC2" s="13" t="s">
        <v>79</v>
      </c>
      <c r="AD2" s="13" t="s">
        <v>79</v>
      </c>
      <c r="AE2" s="13" t="s">
        <v>79</v>
      </c>
      <c r="AF2" s="13" t="s">
        <v>79</v>
      </c>
      <c r="AG2" t="s">
        <v>86</v>
      </c>
      <c r="AH2" s="13" t="s">
        <v>95</v>
      </c>
      <c r="AI2" s="76" t="s">
        <v>95</v>
      </c>
      <c r="AJ2" s="13" t="s">
        <v>79</v>
      </c>
      <c r="AK2" s="76" t="s">
        <v>79</v>
      </c>
      <c r="AL2" s="82" t="s">
        <v>79</v>
      </c>
      <c r="AM2" s="82" t="s">
        <v>79</v>
      </c>
      <c r="AN2" s="82" t="s">
        <v>79</v>
      </c>
      <c r="AO2" s="82" t="s">
        <v>79</v>
      </c>
      <c r="AP2" s="82" t="s">
        <v>79</v>
      </c>
      <c r="AQ2" s="82" t="s">
        <v>79</v>
      </c>
      <c r="AR2" s="82" t="s">
        <v>79</v>
      </c>
      <c r="AS2" s="82" t="s">
        <v>79</v>
      </c>
      <c r="AT2" s="82" t="s">
        <v>79</v>
      </c>
      <c r="AU2" s="82" t="s">
        <v>79</v>
      </c>
      <c r="AV2" s="82" t="s">
        <v>79</v>
      </c>
      <c r="AW2" s="82" t="s">
        <v>79</v>
      </c>
      <c r="AX2" s="82" t="s">
        <v>79</v>
      </c>
      <c r="AY2" s="82" t="s">
        <v>79</v>
      </c>
      <c r="AZ2" s="82" t="s">
        <v>79</v>
      </c>
      <c r="BA2" s="82" t="s">
        <v>79</v>
      </c>
      <c r="BB2" s="82" t="s">
        <v>79</v>
      </c>
      <c r="BC2" s="82" t="s">
        <v>79</v>
      </c>
      <c r="BD2" s="82" t="s">
        <v>79</v>
      </c>
      <c r="BE2" s="82" t="s">
        <v>79</v>
      </c>
      <c r="BF2" s="82" t="s">
        <v>79</v>
      </c>
      <c r="BG2" s="82" t="s">
        <v>79</v>
      </c>
      <c r="BH2" s="82" t="s">
        <v>79</v>
      </c>
      <c r="BI2" s="82" t="s">
        <v>79</v>
      </c>
      <c r="BJ2" s="82" t="s">
        <v>79</v>
      </c>
      <c r="BK2" s="82" t="s">
        <v>79</v>
      </c>
      <c r="BL2" s="82" t="s">
        <v>79</v>
      </c>
      <c r="BM2" s="82" t="s">
        <v>79</v>
      </c>
      <c r="BN2" s="82" t="s">
        <v>79</v>
      </c>
      <c r="BO2" s="82" t="s">
        <v>79</v>
      </c>
      <c r="BP2" s="82" t="s">
        <v>79</v>
      </c>
      <c r="BQ2" s="82" t="s">
        <v>79</v>
      </c>
      <c r="BR2" s="82" t="s">
        <v>79</v>
      </c>
      <c r="BS2" s="82" t="s">
        <v>79</v>
      </c>
      <c r="BT2" s="82" t="s">
        <v>79</v>
      </c>
      <c r="BU2" s="82" t="s">
        <v>79</v>
      </c>
      <c r="BV2" s="82" t="s">
        <v>79</v>
      </c>
      <c r="BW2" s="82" t="s">
        <v>79</v>
      </c>
      <c r="BX2" s="82" t="s">
        <v>79</v>
      </c>
      <c r="BY2" s="82" t="s">
        <v>79</v>
      </c>
      <c r="BZ2" s="82" t="s">
        <v>79</v>
      </c>
      <c r="CA2" s="82" t="s">
        <v>79</v>
      </c>
      <c r="CB2" s="82" t="s">
        <v>79</v>
      </c>
      <c r="CC2" s="82" t="s">
        <v>79</v>
      </c>
      <c r="CD2" s="82" t="s">
        <v>79</v>
      </c>
      <c r="CE2" s="82" t="s">
        <v>79</v>
      </c>
      <c r="CF2" s="82" t="s">
        <v>79</v>
      </c>
      <c r="CG2" s="82" t="s">
        <v>79</v>
      </c>
      <c r="CH2" s="82" t="s">
        <v>79</v>
      </c>
      <c r="CI2" s="82" t="s">
        <v>79</v>
      </c>
      <c r="CJ2" s="82" t="s">
        <v>79</v>
      </c>
      <c r="CK2" s="82" t="s">
        <v>79</v>
      </c>
      <c r="CL2" s="82" t="s">
        <v>79</v>
      </c>
      <c r="CM2" s="82" t="s">
        <v>79</v>
      </c>
      <c r="CN2" s="82" t="s">
        <v>110</v>
      </c>
      <c r="CO2" s="82" t="s">
        <v>110</v>
      </c>
      <c r="CP2" s="82" t="s">
        <v>110</v>
      </c>
    </row>
    <row r="3" spans="1:94" x14ac:dyDescent="0.25">
      <c r="A3" t="s">
        <v>2</v>
      </c>
      <c r="B3" s="101">
        <v>0.59322432216039911</v>
      </c>
      <c r="C3" s="101">
        <v>30.991923697263914</v>
      </c>
      <c r="D3" s="101">
        <v>34.924552285737903</v>
      </c>
      <c r="E3" s="101">
        <v>95.047666402153851</v>
      </c>
      <c r="F3" s="101">
        <v>19.334240805357165</v>
      </c>
      <c r="G3" s="101">
        <v>36.23232239707373</v>
      </c>
      <c r="H3" s="101">
        <v>32.346000461015613</v>
      </c>
      <c r="I3" s="101">
        <v>50.758114268409066</v>
      </c>
      <c r="J3" s="101">
        <v>4.7129217032179387</v>
      </c>
      <c r="K3" s="101">
        <v>1.4333706485482232</v>
      </c>
      <c r="L3" s="101">
        <v>19.760600978800245</v>
      </c>
      <c r="M3" s="101">
        <v>118.00159702133399</v>
      </c>
      <c r="N3" s="101">
        <v>19.760600978800245</v>
      </c>
      <c r="O3" s="101">
        <v>59.083299374359378</v>
      </c>
      <c r="P3" s="101">
        <v>5.5824800435023905</v>
      </c>
      <c r="Q3" s="101">
        <v>51.704897252024061</v>
      </c>
      <c r="R3" s="101">
        <v>23.136295003518804</v>
      </c>
      <c r="S3" s="101">
        <v>7.0138389017791463</v>
      </c>
      <c r="T3" s="101">
        <v>379.17911245594547</v>
      </c>
      <c r="U3" s="101">
        <v>292.83477436915337</v>
      </c>
      <c r="V3" s="104">
        <v>42.609104960943434</v>
      </c>
      <c r="W3" s="101">
        <v>2.5710375444443243</v>
      </c>
      <c r="X3" s="101">
        <v>53.445759205020934</v>
      </c>
      <c r="Y3" s="101">
        <v>97.473737662691292</v>
      </c>
      <c r="Z3" s="101">
        <v>102.073128855966</v>
      </c>
      <c r="AA3" s="105">
        <v>50.396739233797433</v>
      </c>
      <c r="AB3" s="16">
        <v>0</v>
      </c>
      <c r="AC3" s="16">
        <v>0</v>
      </c>
      <c r="AD3" s="16">
        <v>0</v>
      </c>
      <c r="AE3" s="16">
        <v>0</v>
      </c>
      <c r="AF3" s="101">
        <v>19.760600978800245</v>
      </c>
      <c r="AG3" s="109">
        <v>0</v>
      </c>
      <c r="AH3" s="100">
        <v>268736.80500869045</v>
      </c>
      <c r="AI3" s="100">
        <v>268736.80500869045</v>
      </c>
      <c r="AJ3" s="101">
        <v>97.473737662691292</v>
      </c>
      <c r="AK3" s="100">
        <v>47.879825910414631</v>
      </c>
      <c r="AL3" s="100">
        <v>4.7129217032179387</v>
      </c>
      <c r="AM3" s="100">
        <v>125.29466903059156</v>
      </c>
      <c r="AN3" s="100">
        <v>39.539749881283903</v>
      </c>
      <c r="AO3" s="100">
        <v>87.079941457329696</v>
      </c>
      <c r="AP3" s="100">
        <v>178.44756686425222</v>
      </c>
      <c r="AQ3" s="100">
        <v>19.334240805357165</v>
      </c>
      <c r="AR3" s="100">
        <v>0.50105800142199031</v>
      </c>
      <c r="AS3" s="100">
        <v>26.768451968150387</v>
      </c>
      <c r="AT3" s="100">
        <v>74.083102461130679</v>
      </c>
      <c r="AU3" s="100">
        <v>30.332742414608585</v>
      </c>
      <c r="AV3" s="100">
        <v>15.253106777662726</v>
      </c>
      <c r="AW3" s="100">
        <v>39.539749881283903</v>
      </c>
      <c r="AX3" s="100">
        <v>39.539749881283903</v>
      </c>
      <c r="AY3" s="100">
        <v>0.3575672409089411</v>
      </c>
      <c r="AZ3" s="100">
        <v>4.3322761840147987E-2</v>
      </c>
      <c r="BA3" s="100">
        <v>198.03353148110475</v>
      </c>
      <c r="BB3" s="100">
        <v>198.03353148110475</v>
      </c>
      <c r="BC3" s="100">
        <v>198.03353148110475</v>
      </c>
      <c r="BD3" s="100">
        <v>198.03353148110475</v>
      </c>
      <c r="BE3" s="100">
        <v>198.03353148110475</v>
      </c>
      <c r="BF3" s="100">
        <v>198.03353148110475</v>
      </c>
      <c r="BG3" s="100">
        <v>39.785269168405264</v>
      </c>
      <c r="BH3" s="100">
        <v>16.237019147366894</v>
      </c>
      <c r="BI3" s="100">
        <v>198.03353148110475</v>
      </c>
      <c r="BJ3" s="100">
        <v>2.9052338323851461</v>
      </c>
      <c r="BK3" s="100">
        <v>35.607860000000002</v>
      </c>
      <c r="BL3" s="100">
        <v>62.720151494218904</v>
      </c>
      <c r="BM3" s="100">
        <v>1810.9091262704278</v>
      </c>
      <c r="BN3" s="100">
        <v>69.378860802973378</v>
      </c>
      <c r="BO3" s="100">
        <v>8.7359998806934094</v>
      </c>
      <c r="BP3" s="100">
        <v>9.572898355150139</v>
      </c>
      <c r="BQ3" s="100">
        <v>3.232839322743907</v>
      </c>
      <c r="BR3" s="100">
        <v>9.572898355150139</v>
      </c>
      <c r="BS3" s="100">
        <v>6.042593541785239</v>
      </c>
      <c r="BT3" s="100">
        <v>65.043527632020584</v>
      </c>
      <c r="BU3" s="100">
        <v>147.52066838946362</v>
      </c>
      <c r="BV3" s="100">
        <v>53.454519594708891</v>
      </c>
      <c r="BW3" s="100">
        <v>110.43781232435758</v>
      </c>
      <c r="BX3" s="100">
        <v>78.510411143715089</v>
      </c>
      <c r="BY3" s="100">
        <v>110.43781232435758</v>
      </c>
      <c r="BZ3" s="100">
        <v>110.43781232435758</v>
      </c>
      <c r="CA3" s="100">
        <v>110.43781232435758</v>
      </c>
      <c r="CB3" s="100">
        <v>110.43781232435758</v>
      </c>
      <c r="CC3" s="100">
        <v>110.43781232435758</v>
      </c>
      <c r="CD3" s="100">
        <v>110.43781232435758</v>
      </c>
      <c r="CE3" s="100">
        <v>0.55376884670605009</v>
      </c>
      <c r="CF3" s="100">
        <v>0.3575672409089411</v>
      </c>
      <c r="CG3" s="100">
        <v>1277.8984951532461</v>
      </c>
      <c r="CH3" s="100">
        <v>125.29466903059156</v>
      </c>
      <c r="CI3" s="100">
        <v>87.079941457329696</v>
      </c>
      <c r="CJ3" s="100">
        <v>178.44756686425222</v>
      </c>
      <c r="CK3" s="100">
        <v>112.41188325549467</v>
      </c>
      <c r="CL3" s="100">
        <v>110.43781232435758</v>
      </c>
      <c r="CM3" s="100">
        <v>198.03353148110477</v>
      </c>
      <c r="CN3" s="16">
        <v>0</v>
      </c>
      <c r="CO3" s="16">
        <v>0</v>
      </c>
      <c r="CP3" s="16">
        <v>0</v>
      </c>
    </row>
    <row r="4" spans="1:94" x14ac:dyDescent="0.25">
      <c r="A4" t="s">
        <v>3</v>
      </c>
      <c r="B4" s="101">
        <v>0.55743740316081325</v>
      </c>
      <c r="C4" s="101">
        <v>27.593889086402829</v>
      </c>
      <c r="D4" s="101">
        <v>34.807823842509833</v>
      </c>
      <c r="E4" s="101">
        <v>11.303032179048282</v>
      </c>
      <c r="F4" s="101">
        <v>18.526580409011576</v>
      </c>
      <c r="G4" s="101">
        <v>0.79581999646083479</v>
      </c>
      <c r="H4" s="101">
        <v>7.4220252415195391</v>
      </c>
      <c r="I4" s="101">
        <v>50.469006579187734</v>
      </c>
      <c r="J4" s="101">
        <v>4.6143810334170787</v>
      </c>
      <c r="K4" s="101">
        <v>1.2798115973588002</v>
      </c>
      <c r="L4" s="101">
        <v>17.356564800590562</v>
      </c>
      <c r="M4" s="101">
        <v>114.44441817409844</v>
      </c>
      <c r="N4" s="101">
        <v>17.356564800590562</v>
      </c>
      <c r="O4" s="101">
        <v>59.036275323931186</v>
      </c>
      <c r="P4" s="101">
        <v>5.5747786083252793</v>
      </c>
      <c r="Q4" s="101">
        <v>51.000737707812291</v>
      </c>
      <c r="R4" s="101">
        <v>22.063335015566484</v>
      </c>
      <c r="S4" s="101">
        <v>6.2104717728253567</v>
      </c>
      <c r="T4" s="101">
        <v>337.93125389499841</v>
      </c>
      <c r="U4" s="101">
        <v>274.59819477848094</v>
      </c>
      <c r="V4" s="104">
        <v>17.200307848417086</v>
      </c>
      <c r="W4" s="101">
        <v>2.4177388408677598</v>
      </c>
      <c r="X4" s="101">
        <v>38.595443751487629</v>
      </c>
      <c r="Y4" s="101">
        <v>97.48964353421664</v>
      </c>
      <c r="Z4" s="101">
        <v>45.885486868392967</v>
      </c>
      <c r="AA4" s="105">
        <v>47.863214448451416</v>
      </c>
      <c r="AB4" s="16">
        <v>0</v>
      </c>
      <c r="AC4" s="16">
        <v>0</v>
      </c>
      <c r="AD4" s="16">
        <v>0</v>
      </c>
      <c r="AE4" s="16">
        <v>0</v>
      </c>
      <c r="AF4" s="101">
        <v>17.356564800590562</v>
      </c>
      <c r="AG4" s="109">
        <v>0</v>
      </c>
      <c r="AH4" s="100">
        <v>263354.54375011066</v>
      </c>
      <c r="AI4" s="100">
        <v>263354.54375011066</v>
      </c>
      <c r="AJ4" s="101">
        <v>97.48964353421664</v>
      </c>
      <c r="AK4" s="100">
        <v>13.88714256690079</v>
      </c>
      <c r="AL4" s="100">
        <v>4.6143810334170787</v>
      </c>
      <c r="AM4" s="100">
        <v>119.1844210749108</v>
      </c>
      <c r="AN4" s="100">
        <v>34.546350597973536</v>
      </c>
      <c r="AO4" s="100">
        <v>82.433068542417686</v>
      </c>
      <c r="AP4" s="100">
        <v>166.92849308347763</v>
      </c>
      <c r="AQ4" s="100">
        <v>18.526580409011576</v>
      </c>
      <c r="AR4" s="100">
        <v>0.44553646198896474</v>
      </c>
      <c r="AS4" s="100">
        <v>24.940492055752944</v>
      </c>
      <c r="AT4" s="100">
        <v>71.262421910125965</v>
      </c>
      <c r="AU4" s="100">
        <v>29.865929566773783</v>
      </c>
      <c r="AV4" s="100">
        <v>14.142643490840312</v>
      </c>
      <c r="AW4" s="100">
        <v>34.546350597973536</v>
      </c>
      <c r="AX4" s="100">
        <v>34.546350597973536</v>
      </c>
      <c r="AY4" s="100">
        <v>0.28017434791411194</v>
      </c>
      <c r="AZ4" s="100">
        <v>3.9218984753543712E-2</v>
      </c>
      <c r="BA4" s="100">
        <v>192.4050382413179</v>
      </c>
      <c r="BB4" s="100">
        <v>192.4050382413179</v>
      </c>
      <c r="BC4" s="100">
        <v>192.4050382413179</v>
      </c>
      <c r="BD4" s="100">
        <v>192.4050382413179</v>
      </c>
      <c r="BE4" s="100">
        <v>192.4050382413179</v>
      </c>
      <c r="BF4" s="100">
        <v>192.4050382413179</v>
      </c>
      <c r="BG4" s="100">
        <v>39.257464408126104</v>
      </c>
      <c r="BH4" s="100">
        <v>15.355382969337292</v>
      </c>
      <c r="BI4" s="100">
        <v>192.4050382413179</v>
      </c>
      <c r="BJ4" s="100">
        <v>2.2764165768021596</v>
      </c>
      <c r="BK4" s="100">
        <v>34.146839999999997</v>
      </c>
      <c r="BL4" s="100">
        <v>60.644932245925823</v>
      </c>
      <c r="BM4" s="100">
        <v>660.36220981566782</v>
      </c>
      <c r="BN4" s="100">
        <v>66.562363858854823</v>
      </c>
      <c r="BO4" s="100">
        <v>8.6951934705185021</v>
      </c>
      <c r="BP4" s="100">
        <v>9.5669717745839638</v>
      </c>
      <c r="BQ4" s="100">
        <v>3.0764476538108254</v>
      </c>
      <c r="BR4" s="100">
        <v>9.5669717745839655</v>
      </c>
      <c r="BS4" s="100">
        <v>4.9408066377685049</v>
      </c>
      <c r="BT4" s="100">
        <v>61.089066936923672</v>
      </c>
      <c r="BU4" s="100">
        <v>78.19635072172467</v>
      </c>
      <c r="BV4" s="100">
        <v>50.095386851988302</v>
      </c>
      <c r="BW4" s="100">
        <v>107.01214230210356</v>
      </c>
      <c r="BX4" s="100">
        <v>71.786327463181081</v>
      </c>
      <c r="BY4" s="100">
        <v>107.01214230210356</v>
      </c>
      <c r="BZ4" s="100">
        <v>107.01214230210356</v>
      </c>
      <c r="CA4" s="100">
        <v>107.01214230210356</v>
      </c>
      <c r="CB4" s="100">
        <v>107.01214230210356</v>
      </c>
      <c r="CC4" s="100">
        <v>107.01214230210356</v>
      </c>
      <c r="CD4" s="100">
        <v>107.01214230210356</v>
      </c>
      <c r="CE4" s="100">
        <v>0.45690367934080311</v>
      </c>
      <c r="CF4" s="100">
        <v>0.28017434791411194</v>
      </c>
      <c r="CG4" s="100">
        <v>1224.0289710260304</v>
      </c>
      <c r="CH4" s="100">
        <v>119.1844210749108</v>
      </c>
      <c r="CI4" s="100">
        <v>82.433068542417686</v>
      </c>
      <c r="CJ4" s="100">
        <v>166.92849308347763</v>
      </c>
      <c r="CK4" s="100">
        <v>17.101963599981762</v>
      </c>
      <c r="CL4" s="100">
        <v>107.01214230210356</v>
      </c>
      <c r="CM4" s="100">
        <v>192.40503824131792</v>
      </c>
      <c r="CN4" s="16">
        <v>0</v>
      </c>
      <c r="CO4" s="16">
        <v>0</v>
      </c>
      <c r="CP4" s="16">
        <v>0</v>
      </c>
    </row>
    <row r="5" spans="1:94" x14ac:dyDescent="0.25">
      <c r="A5" t="s">
        <v>4</v>
      </c>
      <c r="B5" s="101">
        <v>5.1206303867112758E-2</v>
      </c>
      <c r="C5" s="101">
        <v>5.4989679818366897</v>
      </c>
      <c r="D5" s="101">
        <v>0.16722526919665182</v>
      </c>
      <c r="E5" s="101">
        <v>0.48273949871196342</v>
      </c>
      <c r="F5" s="101">
        <v>1.1565683574125392</v>
      </c>
      <c r="G5" s="101">
        <v>0.25467922050949932</v>
      </c>
      <c r="H5" s="101">
        <v>0.32521497256013165</v>
      </c>
      <c r="I5" s="101">
        <v>0.40274365985027483</v>
      </c>
      <c r="J5" s="101">
        <v>3.876567946799907</v>
      </c>
      <c r="K5" s="101">
        <v>0.22010448596648233</v>
      </c>
      <c r="L5" s="101">
        <v>3.4458352304074844</v>
      </c>
      <c r="M5" s="101">
        <v>5.0894853066076333</v>
      </c>
      <c r="N5" s="101">
        <v>3.4458352304074844</v>
      </c>
      <c r="O5" s="101">
        <v>6.618526144605949E-2</v>
      </c>
      <c r="P5" s="101">
        <v>4.6730902242127197</v>
      </c>
      <c r="Q5" s="101">
        <v>1.0084941320680492</v>
      </c>
      <c r="R5" s="101">
        <v>1.5364874410598373</v>
      </c>
      <c r="S5" s="101">
        <v>1.1510379736775103</v>
      </c>
      <c r="T5" s="101">
        <v>59.107081829722738</v>
      </c>
      <c r="U5" s="101">
        <v>26.103759471119847</v>
      </c>
      <c r="V5" s="104">
        <v>1.4095125445829253</v>
      </c>
      <c r="W5" s="101">
        <v>0.50640004369065483</v>
      </c>
      <c r="X5" s="101">
        <v>5.6582136774094129</v>
      </c>
      <c r="Y5" s="101">
        <v>-2.3606883002072369E-2</v>
      </c>
      <c r="Z5" s="101">
        <v>8.9885637032744139</v>
      </c>
      <c r="AA5" s="105">
        <v>3.629431453152995</v>
      </c>
      <c r="AB5" s="16">
        <v>0</v>
      </c>
      <c r="AC5" s="16">
        <v>0</v>
      </c>
      <c r="AD5" s="16">
        <v>0</v>
      </c>
      <c r="AE5" s="16">
        <v>0</v>
      </c>
      <c r="AF5" s="101">
        <v>3.4458352304074844</v>
      </c>
      <c r="AG5" s="109">
        <v>0</v>
      </c>
      <c r="AH5" s="100">
        <v>7714.5636372256095</v>
      </c>
      <c r="AI5" s="100">
        <v>7714.5636372256095</v>
      </c>
      <c r="AJ5" s="101">
        <v>-2.3606883002072369E-2</v>
      </c>
      <c r="AK5" s="100">
        <v>1.0247354965520512</v>
      </c>
      <c r="AL5" s="100">
        <v>3.876567946799907</v>
      </c>
      <c r="AM5" s="100">
        <v>9.4894669626508819</v>
      </c>
      <c r="AN5" s="100">
        <v>8.4952988131025293</v>
      </c>
      <c r="AO5" s="100">
        <v>28.315839260116512</v>
      </c>
      <c r="AP5" s="100">
        <v>29.695813872142498</v>
      </c>
      <c r="AQ5" s="100">
        <v>1.1565683574125392</v>
      </c>
      <c r="AR5" s="100">
        <v>0.17922891463651305</v>
      </c>
      <c r="AS5" s="100">
        <v>17.621500362124895</v>
      </c>
      <c r="AT5" s="100">
        <v>4.0436493608469117</v>
      </c>
      <c r="AU5" s="100">
        <v>20.624911437005867</v>
      </c>
      <c r="AV5" s="100">
        <v>1.5904725352327178</v>
      </c>
      <c r="AW5" s="100">
        <v>8.4952988131025293</v>
      </c>
      <c r="AX5" s="100">
        <v>8.4952988131025293</v>
      </c>
      <c r="AY5" s="100">
        <v>0.11093145223203153</v>
      </c>
      <c r="AZ5" s="100">
        <v>5.8551918548147884E-3</v>
      </c>
      <c r="BA5" s="100">
        <v>16.328857587825514</v>
      </c>
      <c r="BB5" s="100">
        <v>16.328857587825514</v>
      </c>
      <c r="BC5" s="100">
        <v>16.328857587825514</v>
      </c>
      <c r="BD5" s="100">
        <v>16.328857587825514</v>
      </c>
      <c r="BE5" s="100">
        <v>16.328857587825514</v>
      </c>
      <c r="BF5" s="100">
        <v>16.328857587825514</v>
      </c>
      <c r="BG5" s="100">
        <v>3.8780635315109584</v>
      </c>
      <c r="BH5" s="100">
        <v>1.2636344265932062</v>
      </c>
      <c r="BI5" s="100">
        <v>16.328857587825514</v>
      </c>
      <c r="BJ5" s="100">
        <v>0.90131804938525628</v>
      </c>
      <c r="BK5" s="100">
        <v>2.8897429999999997</v>
      </c>
      <c r="BL5" s="100">
        <v>2.9736633980055456</v>
      </c>
      <c r="BM5" s="100">
        <v>34.300366278778966</v>
      </c>
      <c r="BN5" s="100">
        <v>3.5388428925359858</v>
      </c>
      <c r="BO5" s="100">
        <v>6.0586220080279557E-2</v>
      </c>
      <c r="BP5" s="100">
        <v>8.4741212994006929E-3</v>
      </c>
      <c r="BQ5" s="100">
        <v>0.51067857659087745</v>
      </c>
      <c r="BR5" s="100">
        <v>8.4741212994006929E-3</v>
      </c>
      <c r="BS5" s="100">
        <v>1.5790264069817066</v>
      </c>
      <c r="BT5" s="100">
        <v>6.7384560225526613</v>
      </c>
      <c r="BU5" s="100">
        <v>7.0723457911673737</v>
      </c>
      <c r="BV5" s="100">
        <v>5.4756868043886575</v>
      </c>
      <c r="BW5" s="100">
        <v>11.107218324889368</v>
      </c>
      <c r="BX5" s="100">
        <v>27.15882395540347</v>
      </c>
      <c r="BY5" s="100">
        <v>11.107218324889368</v>
      </c>
      <c r="BZ5" s="100">
        <v>11.107218324889368</v>
      </c>
      <c r="CA5" s="100">
        <v>11.107218324889368</v>
      </c>
      <c r="CB5" s="100">
        <v>11.107218324889368</v>
      </c>
      <c r="CC5" s="100">
        <v>11.107218324889368</v>
      </c>
      <c r="CD5" s="100">
        <v>11.107218324889368</v>
      </c>
      <c r="CE5" s="100">
        <v>0.13884211386471201</v>
      </c>
      <c r="CF5" s="100">
        <v>0.11093145223203155</v>
      </c>
      <c r="CG5" s="100">
        <v>1125.2084843748837</v>
      </c>
      <c r="CH5" s="100">
        <v>9.4894669626508819</v>
      </c>
      <c r="CI5" s="100">
        <v>28.315839260116512</v>
      </c>
      <c r="CJ5" s="100">
        <v>29.695813872142498</v>
      </c>
      <c r="CK5" s="100">
        <v>2.9000718372035966E-2</v>
      </c>
      <c r="CL5" s="100">
        <v>11.107218324889368</v>
      </c>
      <c r="CM5" s="100">
        <v>16.328857587825514</v>
      </c>
      <c r="CN5" s="16">
        <v>0</v>
      </c>
      <c r="CO5" s="16">
        <v>0</v>
      </c>
      <c r="CP5" s="16">
        <v>0</v>
      </c>
    </row>
    <row r="6" spans="1:94" x14ac:dyDescent="0.25">
      <c r="A6" t="s">
        <v>5</v>
      </c>
      <c r="B6" s="101">
        <v>0.15955089059189342</v>
      </c>
      <c r="C6" s="101">
        <v>20.638528250314572</v>
      </c>
      <c r="D6" s="101">
        <v>34.294433352376608</v>
      </c>
      <c r="E6" s="101">
        <v>8.1286345498421966</v>
      </c>
      <c r="F6" s="101">
        <v>13.088842290311089</v>
      </c>
      <c r="G6" s="101">
        <v>0.37898473261530041</v>
      </c>
      <c r="H6" s="101">
        <v>6.1664897590303269</v>
      </c>
      <c r="I6" s="101">
        <v>4.9013436490302196</v>
      </c>
      <c r="J6" s="101">
        <v>0.49617566120294221</v>
      </c>
      <c r="K6" s="101">
        <v>1.0525608002581626</v>
      </c>
      <c r="L6" s="101">
        <v>13.799892879615978</v>
      </c>
      <c r="M6" s="101">
        <v>73.489330645945827</v>
      </c>
      <c r="N6" s="101">
        <v>13.799892879615978</v>
      </c>
      <c r="O6" s="101">
        <v>54.251874095349116</v>
      </c>
      <c r="P6" s="101">
        <v>8.2963596627427236E-2</v>
      </c>
      <c r="Q6" s="101">
        <v>46.797737388765427</v>
      </c>
      <c r="R6" s="101">
        <v>14.880118168489025</v>
      </c>
      <c r="S6" s="101">
        <v>3.1945039225592904</v>
      </c>
      <c r="T6" s="101">
        <v>215.96927934423769</v>
      </c>
      <c r="U6" s="101">
        <v>109.22465605280502</v>
      </c>
      <c r="V6" s="104">
        <v>14.757228302520625</v>
      </c>
      <c r="W6" s="101">
        <v>1.4617607394934358</v>
      </c>
      <c r="X6" s="101">
        <v>14.280830239320787</v>
      </c>
      <c r="Y6" s="101">
        <v>94.381953445788739</v>
      </c>
      <c r="Z6" s="101">
        <v>34.777341417147071</v>
      </c>
      <c r="AA6" s="105">
        <v>36.339272133544291</v>
      </c>
      <c r="AB6" s="16">
        <v>0</v>
      </c>
      <c r="AC6" s="16">
        <v>0</v>
      </c>
      <c r="AD6" s="16">
        <v>0</v>
      </c>
      <c r="AE6" s="16">
        <v>0</v>
      </c>
      <c r="AF6" s="101">
        <v>13.799892879615978</v>
      </c>
      <c r="AG6" s="109">
        <v>0</v>
      </c>
      <c r="AH6" s="100">
        <v>254915.63661451347</v>
      </c>
      <c r="AI6" s="100">
        <v>254915.63661451347</v>
      </c>
      <c r="AJ6" s="101">
        <v>94.381953445788739</v>
      </c>
      <c r="AK6" s="100">
        <v>11.605903619853846</v>
      </c>
      <c r="AL6" s="100">
        <v>0.49617566120294221</v>
      </c>
      <c r="AM6" s="100">
        <v>65.113827777080445</v>
      </c>
      <c r="AN6" s="100">
        <v>25.510379148492348</v>
      </c>
      <c r="AO6" s="100">
        <v>50.375221431373781</v>
      </c>
      <c r="AP6" s="100">
        <v>128.25605094939885</v>
      </c>
      <c r="AQ6" s="100">
        <v>13.088842290311089</v>
      </c>
      <c r="AR6" s="100">
        <v>0.13371171310780866</v>
      </c>
      <c r="AS6" s="100">
        <v>7.4655270239186935</v>
      </c>
      <c r="AT6" s="100">
        <v>62.459105605329128</v>
      </c>
      <c r="AU6" s="100">
        <v>7.5197018496041519</v>
      </c>
      <c r="AV6" s="100">
        <v>7.793505873938817</v>
      </c>
      <c r="AW6" s="100">
        <v>25.510379148492344</v>
      </c>
      <c r="AX6" s="100">
        <v>25.510379148492344</v>
      </c>
      <c r="AY6" s="100">
        <v>0.16578308143523704</v>
      </c>
      <c r="AZ6" s="100">
        <v>1.2490437218295155E-2</v>
      </c>
      <c r="BA6" s="100">
        <v>169.30345986409787</v>
      </c>
      <c r="BB6" s="100">
        <v>169.30345986409787</v>
      </c>
      <c r="BC6" s="100">
        <v>169.30345986409787</v>
      </c>
      <c r="BD6" s="100">
        <v>169.30345986409787</v>
      </c>
      <c r="BE6" s="100">
        <v>169.30345986409787</v>
      </c>
      <c r="BF6" s="100">
        <v>169.30345986409787</v>
      </c>
      <c r="BG6" s="100">
        <v>-43.663332699916225</v>
      </c>
      <c r="BH6" s="100">
        <v>13.809077625596641</v>
      </c>
      <c r="BI6" s="100">
        <v>169.30345986409787</v>
      </c>
      <c r="BJ6" s="100">
        <v>1.3469875366613013</v>
      </c>
      <c r="BK6" s="100">
        <v>22.8813</v>
      </c>
      <c r="BL6" s="100">
        <v>-65.693814892224438</v>
      </c>
      <c r="BM6" s="100">
        <v>-1845.2094925492067</v>
      </c>
      <c r="BN6" s="100">
        <v>47.175363754400323</v>
      </c>
      <c r="BO6" s="100">
        <v>7.6985088499749379</v>
      </c>
      <c r="BP6" s="100">
        <v>9.4777365183953002</v>
      </c>
      <c r="BQ6" s="100">
        <v>1.5161670483496774</v>
      </c>
      <c r="BR6" s="100">
        <v>9.477736518395302</v>
      </c>
      <c r="BS6" s="100">
        <v>2.4411954290296496</v>
      </c>
      <c r="BT6" s="100">
        <v>51.886889259171483</v>
      </c>
      <c r="BU6" s="100">
        <v>43.120950617035284</v>
      </c>
      <c r="BV6" s="100">
        <v>42.644783430620578</v>
      </c>
      <c r="BW6" s="100">
        <v>91.675438816144762</v>
      </c>
      <c r="BX6" s="100">
        <v>17.276299981256578</v>
      </c>
      <c r="BY6" s="100">
        <v>91.675438816144762</v>
      </c>
      <c r="BZ6" s="100">
        <v>91.675438816144762</v>
      </c>
      <c r="CA6" s="100">
        <v>91.675438816144762</v>
      </c>
      <c r="CB6" s="100">
        <v>91.675438816144762</v>
      </c>
      <c r="CC6" s="100">
        <v>91.675438816144762</v>
      </c>
      <c r="CD6" s="100">
        <v>91.675438816144762</v>
      </c>
      <c r="CE6" s="100">
        <v>0.31368993701439984</v>
      </c>
      <c r="CF6" s="100">
        <v>0.16578308143523707</v>
      </c>
      <c r="CG6" s="100">
        <v>17.275287249345435</v>
      </c>
      <c r="CH6" s="100">
        <v>65.113827777080445</v>
      </c>
      <c r="CI6" s="100">
        <v>50.375221431373781</v>
      </c>
      <c r="CJ6" s="100">
        <v>128.25605094939885</v>
      </c>
      <c r="CK6" s="100">
        <v>14.929835712091611</v>
      </c>
      <c r="CL6" s="100">
        <v>91.675438816144762</v>
      </c>
      <c r="CM6" s="100">
        <v>169.3034598640979</v>
      </c>
      <c r="CN6" s="16">
        <v>0</v>
      </c>
      <c r="CO6" s="16">
        <v>0</v>
      </c>
      <c r="CP6" s="16">
        <v>0</v>
      </c>
    </row>
    <row r="7" spans="1:94" x14ac:dyDescent="0.25">
      <c r="A7" t="s">
        <v>6</v>
      </c>
      <c r="B7" s="101">
        <v>0.34668020870180716</v>
      </c>
      <c r="C7" s="101">
        <v>1.4563928542515683</v>
      </c>
      <c r="D7" s="101">
        <v>0.34616522093657431</v>
      </c>
      <c r="E7" s="101">
        <v>2.6916581304941229</v>
      </c>
      <c r="F7" s="101">
        <v>4.2811697612879467</v>
      </c>
      <c r="G7" s="101">
        <v>0.14618769412977101</v>
      </c>
      <c r="H7" s="101">
        <v>0.93032050992908255</v>
      </c>
      <c r="I7" s="101">
        <v>45.164919270307237</v>
      </c>
      <c r="J7" s="101">
        <v>0.24163742541422906</v>
      </c>
      <c r="K7" s="101">
        <v>7.1463111341554756E-3</v>
      </c>
      <c r="L7" s="101">
        <v>0.11083669056709763</v>
      </c>
      <c r="M7" s="101">
        <v>35.865602221544989</v>
      </c>
      <c r="N7" s="101">
        <v>0.11083669056709763</v>
      </c>
      <c r="O7" s="101">
        <v>4.7182159671360093</v>
      </c>
      <c r="P7" s="101">
        <v>0.81872478748513189</v>
      </c>
      <c r="Q7" s="101">
        <v>3.1945061869788125</v>
      </c>
      <c r="R7" s="101">
        <v>5.6467294060176219</v>
      </c>
      <c r="S7" s="101">
        <v>1.8649298765885567</v>
      </c>
      <c r="T7" s="101">
        <v>62.854892721038027</v>
      </c>
      <c r="U7" s="101">
        <v>139.26977925455608</v>
      </c>
      <c r="V7" s="104">
        <v>1.0335670013135374</v>
      </c>
      <c r="W7" s="101">
        <v>0.44957805768366921</v>
      </c>
      <c r="X7" s="101">
        <v>18.656399834757426</v>
      </c>
      <c r="Y7" s="101">
        <v>3.1312969714299719</v>
      </c>
      <c r="Z7" s="101">
        <v>2.1195817479714716</v>
      </c>
      <c r="AA7" s="105">
        <v>7.8945108617541209</v>
      </c>
      <c r="AB7" s="16">
        <v>0</v>
      </c>
      <c r="AC7" s="16">
        <v>0</v>
      </c>
      <c r="AD7" s="16">
        <v>0</v>
      </c>
      <c r="AE7" s="16">
        <v>0</v>
      </c>
      <c r="AF7" s="101">
        <v>0.11083669056709763</v>
      </c>
      <c r="AG7" s="109">
        <v>0</v>
      </c>
      <c r="AH7" s="100">
        <v>724.34349837160414</v>
      </c>
      <c r="AI7" s="100">
        <v>724.34349837160414</v>
      </c>
      <c r="AJ7" s="101">
        <v>3.1312969714299719</v>
      </c>
      <c r="AK7" s="100">
        <v>1.2565034504948909</v>
      </c>
      <c r="AL7" s="100">
        <v>0.24163742541422906</v>
      </c>
      <c r="AM7" s="100">
        <v>44.581126335179476</v>
      </c>
      <c r="AN7" s="100">
        <v>0.54067263637865992</v>
      </c>
      <c r="AO7" s="100">
        <v>3.7420078509273891</v>
      </c>
      <c r="AP7" s="100">
        <v>8.9766282619363231</v>
      </c>
      <c r="AQ7" s="100">
        <v>4.2811697612879467</v>
      </c>
      <c r="AR7" s="100">
        <v>0.132595834244643</v>
      </c>
      <c r="AS7" s="100">
        <v>-0.14653533029064741</v>
      </c>
      <c r="AT7" s="100">
        <v>4.7596669439499264</v>
      </c>
      <c r="AU7" s="100">
        <v>1.7213162801637631</v>
      </c>
      <c r="AV7" s="100">
        <v>4.758665081668779</v>
      </c>
      <c r="AW7" s="100">
        <v>0.54067263637865981</v>
      </c>
      <c r="AX7" s="100">
        <v>0.54067263637865981</v>
      </c>
      <c r="AY7" s="100">
        <v>3.4598142468433082E-3</v>
      </c>
      <c r="AZ7" s="100">
        <v>2.0873355680433768E-2</v>
      </c>
      <c r="BA7" s="100">
        <v>6.7727207893945218</v>
      </c>
      <c r="BB7" s="100">
        <v>6.7727207893945218</v>
      </c>
      <c r="BC7" s="100">
        <v>6.7727207893945218</v>
      </c>
      <c r="BD7" s="100">
        <v>6.7727207893945218</v>
      </c>
      <c r="BE7" s="100">
        <v>6.7727207893945218</v>
      </c>
      <c r="BF7" s="100">
        <v>6.7727207893945218</v>
      </c>
      <c r="BG7" s="100">
        <v>16.743304283862948</v>
      </c>
      <c r="BH7" s="100">
        <v>0.28267091714744658</v>
      </c>
      <c r="BI7" s="100">
        <v>6.7727207893945218</v>
      </c>
      <c r="BJ7" s="100">
        <v>2.8110990755601879E-2</v>
      </c>
      <c r="BK7" s="100">
        <v>8.3757970000000004</v>
      </c>
      <c r="BL7" s="100">
        <v>3.4314900989207082</v>
      </c>
      <c r="BM7" s="100">
        <v>145.1500481052239</v>
      </c>
      <c r="BN7" s="100">
        <v>15.848157211918526</v>
      </c>
      <c r="BO7" s="100">
        <v>0.93609840046328674</v>
      </c>
      <c r="BP7" s="100">
        <v>8.0761134889261746E-2</v>
      </c>
      <c r="BQ7" s="100">
        <v>1.0496020288702712</v>
      </c>
      <c r="BR7" s="100">
        <v>8.0761134889261746E-2</v>
      </c>
      <c r="BS7" s="100">
        <v>0.92058480175714996</v>
      </c>
      <c r="BT7" s="100">
        <v>2.4637216551995333</v>
      </c>
      <c r="BU7" s="100">
        <v>28.003054313522028</v>
      </c>
      <c r="BV7" s="100">
        <v>1.9749166169790768</v>
      </c>
      <c r="BW7" s="100">
        <v>4.2294851610694186</v>
      </c>
      <c r="BX7" s="100">
        <v>27.351203526521033</v>
      </c>
      <c r="BY7" s="100">
        <v>4.2294851610694186</v>
      </c>
      <c r="BZ7" s="100">
        <v>4.2294851610694186</v>
      </c>
      <c r="CA7" s="100">
        <v>4.2294851610694186</v>
      </c>
      <c r="CB7" s="100">
        <v>4.2294851610694186</v>
      </c>
      <c r="CC7" s="100">
        <v>4.2294851610694186</v>
      </c>
      <c r="CD7" s="100">
        <v>4.2294851610694186</v>
      </c>
      <c r="CE7" s="100">
        <v>4.3716284616912753E-3</v>
      </c>
      <c r="CF7" s="100">
        <v>3.4598142468433087E-3</v>
      </c>
      <c r="CG7" s="100">
        <v>81.545199401801028</v>
      </c>
      <c r="CH7" s="100">
        <v>44.581126335179476</v>
      </c>
      <c r="CI7" s="100">
        <v>3.7420078509273891</v>
      </c>
      <c r="CJ7" s="100">
        <v>8.9766282619363231</v>
      </c>
      <c r="CK7" s="100">
        <v>2.1431271695181127</v>
      </c>
      <c r="CL7" s="100">
        <v>4.2294851610694186</v>
      </c>
      <c r="CM7" s="100">
        <v>6.7727207893945218</v>
      </c>
      <c r="CN7" s="16">
        <v>0</v>
      </c>
      <c r="CO7" s="16">
        <v>0</v>
      </c>
      <c r="CP7" s="16">
        <v>0</v>
      </c>
    </row>
    <row r="8" spans="1:94" x14ac:dyDescent="0.25">
      <c r="A8" t="s">
        <v>7</v>
      </c>
      <c r="B8" s="101">
        <v>8.4799956400686971E-5</v>
      </c>
      <c r="C8" s="101">
        <v>3.5948501942872427E-3</v>
      </c>
      <c r="D8" s="101">
        <v>4.4092142077265141E-4</v>
      </c>
      <c r="E8" s="101">
        <v>3.2714753686307246E-2</v>
      </c>
      <c r="F8" s="101">
        <v>6.5241831176775589E-3</v>
      </c>
      <c r="G8" s="101">
        <v>1.3191452336974725E-3</v>
      </c>
      <c r="H8" s="101">
        <v>9.7489362792672792E-3</v>
      </c>
      <c r="I8" s="101">
        <v>1.1044050001756134E-3</v>
      </c>
      <c r="J8" s="101">
        <v>1.2291793985841236E-3</v>
      </c>
      <c r="K8" s="101">
        <v>6.1862702928906405E-5</v>
      </c>
      <c r="L8" s="101">
        <v>9.6074128059698324E-4</v>
      </c>
      <c r="M8" s="101">
        <v>2.1981385011801851E-3</v>
      </c>
      <c r="N8" s="101">
        <v>9.6074128059698324E-4</v>
      </c>
      <c r="O8" s="101">
        <v>1.3542623593561626E-3</v>
      </c>
      <c r="P8" s="101">
        <v>3.3867199498937348E-5</v>
      </c>
      <c r="Q8" s="101">
        <v>4.0406757776750369E-3</v>
      </c>
      <c r="R8" s="101">
        <v>8.7364901518502611E-3</v>
      </c>
      <c r="S8" s="101">
        <v>1.0135036208867119E-3</v>
      </c>
      <c r="T8" s="101">
        <v>1.8095726147377551E-2</v>
      </c>
      <c r="U8" s="101">
        <v>1.0360291515420852E-2</v>
      </c>
      <c r="V8" s="104">
        <v>1.0396616856302445E-2</v>
      </c>
      <c r="W8" s="101">
        <v>5.4549558887502102E-4</v>
      </c>
      <c r="X8" s="101">
        <v>2.0176338948256563E-3</v>
      </c>
      <c r="Y8" s="101">
        <v>2.923050132857347E-3</v>
      </c>
      <c r="Z8" s="101">
        <v>1.7664287367060261E-2</v>
      </c>
      <c r="AA8" s="105">
        <v>1.2827889887436325E-3</v>
      </c>
      <c r="AB8" s="16">
        <v>0</v>
      </c>
      <c r="AC8" s="16">
        <v>0</v>
      </c>
      <c r="AD8" s="16">
        <v>0</v>
      </c>
      <c r="AE8" s="16">
        <v>0</v>
      </c>
      <c r="AF8" s="101">
        <v>9.6074128059698324E-4</v>
      </c>
      <c r="AG8" s="109">
        <v>1</v>
      </c>
      <c r="AH8" s="100">
        <v>42.358658709032291</v>
      </c>
      <c r="AI8" s="100">
        <v>42.358658709032291</v>
      </c>
      <c r="AJ8" s="101">
        <v>2.923050132857347E-3</v>
      </c>
      <c r="AK8" s="100">
        <v>1.0415204584309215E-2</v>
      </c>
      <c r="AL8" s="100">
        <v>1.2291793985841236E-3</v>
      </c>
      <c r="AM8" s="100">
        <v>9.3520624339029027E-3</v>
      </c>
      <c r="AN8" s="100">
        <v>2.08273041973599E-3</v>
      </c>
      <c r="AO8" s="100">
        <v>1.1407372344080612E-2</v>
      </c>
      <c r="AP8" s="100">
        <v>1.8480044769802827E-2</v>
      </c>
      <c r="AQ8" s="100">
        <v>6.5241831176775589E-3</v>
      </c>
      <c r="AR8" s="100">
        <v>1.6027853266099482E-4</v>
      </c>
      <c r="AS8" s="100">
        <v>8.2244359074635338E-4</v>
      </c>
      <c r="AT8" s="100">
        <v>2.4270466984792861E-3</v>
      </c>
      <c r="AU8" s="100">
        <v>2.8978927374790692E-4</v>
      </c>
      <c r="AV8" s="100">
        <v>9.7064811314661308E-3</v>
      </c>
      <c r="AW8" s="100">
        <v>2.08273041973599E-3</v>
      </c>
      <c r="AX8" s="100">
        <v>2.08273041973599E-3</v>
      </c>
      <c r="AY8" s="100">
        <v>3.012356761550527E-5</v>
      </c>
      <c r="AZ8" s="100">
        <v>1.3450312870834705E-4</v>
      </c>
      <c r="BA8" s="100">
        <v>5.6278160892184112E-3</v>
      </c>
      <c r="BB8" s="100">
        <v>5.6278160892184112E-3</v>
      </c>
      <c r="BC8" s="100">
        <v>5.6278160892184112E-3</v>
      </c>
      <c r="BD8" s="100">
        <v>5.6278160892184112E-3</v>
      </c>
      <c r="BE8" s="100">
        <v>5.6278160892184112E-3</v>
      </c>
      <c r="BF8" s="100">
        <v>5.6278160892184112E-3</v>
      </c>
      <c r="BG8" s="100">
        <v>7.4033795484008816E-4</v>
      </c>
      <c r="BH8" s="100">
        <v>6.5609400691283941E-4</v>
      </c>
      <c r="BI8" s="100">
        <v>5.6278160892184112E-3</v>
      </c>
      <c r="BJ8" s="100">
        <v>2.447539868759803E-4</v>
      </c>
      <c r="BK8" s="100">
        <v>1.8195209999999999E-3</v>
      </c>
      <c r="BL8" s="100">
        <v>1.8290118747797471E-3</v>
      </c>
      <c r="BM8" s="100">
        <v>2.3622478696060982E-2</v>
      </c>
      <c r="BN8" s="100">
        <v>1.2571786330539047E-3</v>
      </c>
      <c r="BO8" s="100">
        <v>1.2054546959956922E-3</v>
      </c>
      <c r="BP8" s="100">
        <v>3.1204390721269874E-5</v>
      </c>
      <c r="BQ8" s="100">
        <v>5.5825102791964669E-4</v>
      </c>
      <c r="BR8" s="100">
        <v>3.1204390721269874E-5</v>
      </c>
      <c r="BS8" s="100">
        <v>4.4603625134146297E-4</v>
      </c>
      <c r="BT8" s="100">
        <v>6.6931670592555812E-3</v>
      </c>
      <c r="BU8" s="100">
        <v>8.1979192895029075E-3</v>
      </c>
      <c r="BV8" s="100">
        <v>6.1695853552572828E-3</v>
      </c>
      <c r="BW8" s="100">
        <v>3.2886365648404571E-3</v>
      </c>
      <c r="BX8" s="100">
        <v>5.9993532001994063E-3</v>
      </c>
      <c r="BY8" s="100">
        <v>3.2886365648404571E-3</v>
      </c>
      <c r="BZ8" s="100">
        <v>3.2886365648404571E-3</v>
      </c>
      <c r="CA8" s="100">
        <v>3.2886365648404571E-3</v>
      </c>
      <c r="CB8" s="100">
        <v>3.2886365648404571E-3</v>
      </c>
      <c r="CC8" s="100">
        <v>3.2886365648404571E-3</v>
      </c>
      <c r="CD8" s="100">
        <v>3.2886365648404571E-3</v>
      </c>
      <c r="CE8" s="100">
        <v>2.3380795620466606E-4</v>
      </c>
      <c r="CF8" s="100">
        <v>3.012356761550527E-5</v>
      </c>
      <c r="CG8" s="100">
        <v>0.25152696127106389</v>
      </c>
      <c r="CH8" s="100">
        <v>9.3520624339029027E-3</v>
      </c>
      <c r="CI8" s="100">
        <v>1.1407372344080612E-2</v>
      </c>
      <c r="CJ8" s="100">
        <v>1.8480044769802827E-2</v>
      </c>
      <c r="CK8" s="100">
        <v>9.3366614508117948E-5</v>
      </c>
      <c r="CL8" s="100">
        <v>3.2886365648404571E-3</v>
      </c>
      <c r="CM8" s="100">
        <v>5.6278160892184112E-3</v>
      </c>
      <c r="CN8" s="16">
        <v>0</v>
      </c>
      <c r="CO8" s="16">
        <v>0</v>
      </c>
      <c r="CP8" s="16">
        <v>0</v>
      </c>
    </row>
    <row r="9" spans="1:94" x14ac:dyDescent="0.25">
      <c r="A9" s="14" t="s">
        <v>48</v>
      </c>
      <c r="B9" s="101">
        <v>1.8453259368364159E-5</v>
      </c>
      <c r="C9" s="101">
        <v>2.9275192330535535E-4</v>
      </c>
      <c r="D9" s="101">
        <v>5.0804682981554754E-3</v>
      </c>
      <c r="E9" s="101">
        <v>7.6058072271950204E-4</v>
      </c>
      <c r="F9" s="101">
        <v>1.4393574494272479E-3</v>
      </c>
      <c r="G9" s="101">
        <v>8.2944988320067313E-6</v>
      </c>
      <c r="H9" s="101">
        <v>2.7383278380903575E-4</v>
      </c>
      <c r="I9" s="101">
        <v>3.466701791595986E-4</v>
      </c>
      <c r="J9" s="101">
        <v>9.9627273697543267E-5</v>
      </c>
      <c r="K9" s="101">
        <v>1.3995377985554778E-5</v>
      </c>
      <c r="L9" s="101">
        <v>1.8618423329254941E-4</v>
      </c>
      <c r="M9" s="101">
        <v>1.0394845301065596E-3</v>
      </c>
      <c r="N9" s="101">
        <v>1.8618423329254941E-4</v>
      </c>
      <c r="O9" s="101">
        <v>7.7185139645037258E-4</v>
      </c>
      <c r="P9" s="101">
        <v>8.8717769050143715E-5</v>
      </c>
      <c r="Q9" s="101">
        <v>6.131541131927932E-3</v>
      </c>
      <c r="R9" s="101">
        <v>1.5237437835688462E-3</v>
      </c>
      <c r="S9" s="101">
        <v>6.85036508230658E-5</v>
      </c>
      <c r="T9" s="101">
        <v>3.3418876229269527E-2</v>
      </c>
      <c r="U9" s="101">
        <v>2.4558279405740508E-3</v>
      </c>
      <c r="V9" s="104">
        <v>3.8138637223764744E-4</v>
      </c>
      <c r="W9" s="101">
        <v>2.4285700090030787E-5</v>
      </c>
      <c r="X9" s="101">
        <v>5.9426737975984108E-4</v>
      </c>
      <c r="Y9" s="101">
        <v>3.1962829747185623E-3</v>
      </c>
      <c r="Z9" s="101">
        <v>2.570787950946432E-3</v>
      </c>
      <c r="AA9" s="105">
        <v>5.8845480795743682E-4</v>
      </c>
      <c r="AB9" s="16">
        <v>0</v>
      </c>
      <c r="AC9" s="16">
        <v>0</v>
      </c>
      <c r="AD9" s="16">
        <v>0</v>
      </c>
      <c r="AE9" s="16">
        <v>0</v>
      </c>
      <c r="AF9" s="101">
        <v>1.8618423329254941E-4</v>
      </c>
      <c r="AG9" s="109">
        <v>0</v>
      </c>
      <c r="AH9" s="100">
        <v>13.843432217548681</v>
      </c>
      <c r="AI9" s="100">
        <v>13.843432217548681</v>
      </c>
      <c r="AJ9" s="101">
        <v>3.1962829747185623E-3</v>
      </c>
      <c r="AK9" s="100">
        <v>1.5476513753835052E-3</v>
      </c>
      <c r="AL9" s="100">
        <v>9.9627273697543267E-5</v>
      </c>
      <c r="AM9" s="100">
        <v>1.9443577089918495E-3</v>
      </c>
      <c r="AN9" s="100">
        <v>3.7405656677498312E-4</v>
      </c>
      <c r="AO9" s="100">
        <v>9.4567800437513505E-4</v>
      </c>
      <c r="AP9" s="100">
        <v>4.159350146856252E-3</v>
      </c>
      <c r="AQ9" s="100">
        <v>1.4393574494272479E-3</v>
      </c>
      <c r="AR9" s="110">
        <v>8.0706987337075687E-5</v>
      </c>
      <c r="AS9" s="110">
        <v>2.6054979940152217E-3</v>
      </c>
      <c r="AT9" s="110">
        <v>8.8973479068903908E-4</v>
      </c>
      <c r="AU9" s="110">
        <v>1.8641435250607748E-3</v>
      </c>
      <c r="AV9" s="100">
        <v>3.5677991314917834E-4</v>
      </c>
      <c r="AW9" s="100">
        <v>3.7405656677498312E-4</v>
      </c>
      <c r="AX9" s="100">
        <v>3.7405656677498312E-4</v>
      </c>
      <c r="AY9" s="100">
        <v>2.571146481755014E-6</v>
      </c>
      <c r="AZ9" s="100">
        <v>7.4278241505909808E-7</v>
      </c>
      <c r="BA9" s="100">
        <v>2.8095335892760328E-3</v>
      </c>
      <c r="BB9" s="100">
        <v>2.8095335892760328E-3</v>
      </c>
      <c r="BC9" s="100">
        <v>2.8095335892760328E-3</v>
      </c>
      <c r="BD9" s="100">
        <v>2.8095335892760328E-3</v>
      </c>
      <c r="BE9" s="100">
        <v>2.8095335892760328E-3</v>
      </c>
      <c r="BF9" s="100">
        <v>2.8095335892760328E-3</v>
      </c>
      <c r="BG9" s="100">
        <v>3.4300258289627874E-4</v>
      </c>
      <c r="BH9" s="100">
        <v>1.6507570593390298E-4</v>
      </c>
      <c r="BI9" s="100">
        <v>2.8095335892760328E-3</v>
      </c>
      <c r="BJ9" s="100">
        <v>2.0890565164259489E-5</v>
      </c>
      <c r="BK9" s="100">
        <v>1.2273030000000001E-3</v>
      </c>
      <c r="BL9" s="100">
        <v>1.5479650255369232E-3</v>
      </c>
      <c r="BM9" s="100">
        <v>7.8462769301700194E-2</v>
      </c>
      <c r="BN9" s="100">
        <v>9.6751445371123475E-4</v>
      </c>
      <c r="BO9" s="100">
        <v>1.1535447353543209E-3</v>
      </c>
      <c r="BP9" s="100">
        <v>1.1746568771372505E-4</v>
      </c>
      <c r="BQ9" s="100">
        <v>6.2023302085468943E-5</v>
      </c>
      <c r="BR9" s="100">
        <v>1.1746568771372505E-4</v>
      </c>
      <c r="BS9" s="100">
        <v>6.1398613774320658E-5</v>
      </c>
      <c r="BT9" s="100">
        <v>1.3069132430944892E-3</v>
      </c>
      <c r="BU9" s="100">
        <v>1.7722762406257478E-3</v>
      </c>
      <c r="BV9" s="100">
        <v>5.8692406070188173E-4</v>
      </c>
      <c r="BW9" s="100">
        <v>1.5624594747589979E-3</v>
      </c>
      <c r="BX9" s="100">
        <v>5.4450345866970942E-4</v>
      </c>
      <c r="BY9" s="100">
        <v>1.5624594747589979E-3</v>
      </c>
      <c r="BZ9" s="100">
        <v>1.5624594747589979E-3</v>
      </c>
      <c r="CA9" s="100">
        <v>1.5624594747589979E-3</v>
      </c>
      <c r="CB9" s="100">
        <v>1.5624594747589979E-3</v>
      </c>
      <c r="CC9" s="100">
        <v>1.5624594747589979E-3</v>
      </c>
      <c r="CD9" s="100">
        <v>1.5624594747589979E-3</v>
      </c>
      <c r="CE9" s="111">
        <v>4.5232715670964976E-6</v>
      </c>
      <c r="CF9" s="100">
        <v>2.5711464817550144E-6</v>
      </c>
      <c r="CG9" s="100">
        <v>1.0624980375531558E-2</v>
      </c>
      <c r="CH9" s="100">
        <v>1.9443577089918495E-3</v>
      </c>
      <c r="CI9" s="100">
        <v>9.4567800437513505E-4</v>
      </c>
      <c r="CJ9" s="100">
        <v>4.159350146856252E-3</v>
      </c>
      <c r="CK9" s="100">
        <v>2.3318079487972407E-4</v>
      </c>
      <c r="CL9" s="100">
        <v>1.5624594747589979E-3</v>
      </c>
      <c r="CM9" s="100">
        <v>2.8095335892760333E-3</v>
      </c>
      <c r="CN9" s="16">
        <v>0</v>
      </c>
      <c r="CO9" s="16">
        <v>0</v>
      </c>
      <c r="CP9" s="16">
        <v>0</v>
      </c>
    </row>
    <row r="10" spans="1:94" x14ac:dyDescent="0.25">
      <c r="A10" s="14" t="s">
        <v>49</v>
      </c>
      <c r="B10" s="101">
        <v>4.2389639992091132E-5</v>
      </c>
      <c r="C10" s="101">
        <v>1.251880037990956E-3</v>
      </c>
      <c r="D10" s="101">
        <v>5.193811104194734E-3</v>
      </c>
      <c r="E10" s="101">
        <v>1.6692045105324643E-3</v>
      </c>
      <c r="F10" s="101">
        <v>1.9736774647366793E-3</v>
      </c>
      <c r="G10" s="101">
        <v>4.4169418913806913E-5</v>
      </c>
      <c r="H10" s="101">
        <v>7.1689869235151932E-4</v>
      </c>
      <c r="I10" s="101">
        <v>5.8129333824143419E-4</v>
      </c>
      <c r="J10" s="101">
        <v>4.6779235712546291E-4</v>
      </c>
      <c r="K10" s="101">
        <v>5.6341209471624638E-5</v>
      </c>
      <c r="L10" s="101">
        <v>7.2989869674641749E-4</v>
      </c>
      <c r="M10" s="101">
        <v>5.7121892712543162E-3</v>
      </c>
      <c r="N10" s="101">
        <v>7.2989869674641749E-4</v>
      </c>
      <c r="O10" s="101">
        <v>1.2160165070069775E-3</v>
      </c>
      <c r="P10" s="101">
        <v>5.483061960435742E-4</v>
      </c>
      <c r="Q10" s="101">
        <v>6.7670995715794985E-3</v>
      </c>
      <c r="R10" s="101">
        <v>2.2263480122323735E-3</v>
      </c>
      <c r="S10" s="101">
        <v>3.5795672033363284E-4</v>
      </c>
      <c r="T10" s="101">
        <v>7.5751271463339251E-2</v>
      </c>
      <c r="U10" s="101">
        <v>1.9802477657442145E-2</v>
      </c>
      <c r="V10" s="104">
        <v>1.1464868485507435E-3</v>
      </c>
      <c r="W10" s="101">
        <v>1.2924811775151689E-4</v>
      </c>
      <c r="X10" s="101">
        <v>3.7870765460318572E-4</v>
      </c>
      <c r="Y10" s="101">
        <v>4.8962573812903285E-3</v>
      </c>
      <c r="Z10" s="101">
        <v>2.5932380800200204E-3</v>
      </c>
      <c r="AA10" s="105">
        <v>1.3554654432262705E-3</v>
      </c>
      <c r="AB10" s="16">
        <v>0</v>
      </c>
      <c r="AC10" s="16">
        <v>0</v>
      </c>
      <c r="AD10" s="16">
        <v>0</v>
      </c>
      <c r="AE10" s="16">
        <v>0</v>
      </c>
      <c r="AF10" s="101">
        <v>7.2989869674641749E-4</v>
      </c>
      <c r="AG10" s="109">
        <v>0</v>
      </c>
      <c r="AH10" s="100">
        <v>36.085705886650629</v>
      </c>
      <c r="AI10" s="100">
        <v>36.085705886650629</v>
      </c>
      <c r="AJ10" s="101">
        <v>4.8962573812903285E-3</v>
      </c>
      <c r="AK10" s="100">
        <v>1.0999855841599144E-3</v>
      </c>
      <c r="AL10" s="100">
        <v>4.6779235712546291E-4</v>
      </c>
      <c r="AM10" s="100">
        <v>1.0943183210141757E-2</v>
      </c>
      <c r="AN10" s="100">
        <v>1.5424065740620274E-3</v>
      </c>
      <c r="AO10" s="100">
        <v>3.8587837146600813E-3</v>
      </c>
      <c r="AP10" s="100">
        <v>1.0649426873275346E-2</v>
      </c>
      <c r="AQ10" s="100">
        <v>1.9736774647366793E-3</v>
      </c>
      <c r="AR10" s="110">
        <v>1.3564372320590311E-4</v>
      </c>
      <c r="AS10" s="110">
        <v>1.8842464934675639E-2</v>
      </c>
      <c r="AT10" s="110">
        <v>1.6826750989827847E-3</v>
      </c>
      <c r="AU10" s="110">
        <v>1.063822380853939E-3</v>
      </c>
      <c r="AV10" s="100">
        <v>9.5697447329376895E-4</v>
      </c>
      <c r="AW10" s="100">
        <v>1.5424065740620274E-3</v>
      </c>
      <c r="AX10" s="100">
        <v>1.5424065740620274E-3</v>
      </c>
      <c r="AY10" s="100">
        <v>9.1448242941463702E-6</v>
      </c>
      <c r="AZ10" s="100">
        <v>5.5191479564104562E-6</v>
      </c>
      <c r="BA10" s="100">
        <v>9.6837885589894455E-3</v>
      </c>
      <c r="BB10" s="100">
        <v>9.6837885589894455E-3</v>
      </c>
      <c r="BC10" s="100">
        <v>9.6837885589894455E-3</v>
      </c>
      <c r="BD10" s="100">
        <v>9.6837885589894455E-3</v>
      </c>
      <c r="BE10" s="100">
        <v>9.6837885589894455E-3</v>
      </c>
      <c r="BF10" s="100">
        <v>9.6837885589894455E-3</v>
      </c>
      <c r="BG10" s="100">
        <v>1.2352866968346396E-3</v>
      </c>
      <c r="BH10" s="100">
        <v>5.1431894546010348E-4</v>
      </c>
      <c r="BI10" s="100">
        <v>9.6837885589894455E-3</v>
      </c>
      <c r="BJ10" s="100">
        <v>7.430169738993926E-5</v>
      </c>
      <c r="BK10" s="100">
        <v>1.9763879999999999E-3</v>
      </c>
      <c r="BL10" s="100">
        <v>2.2970623211615074E-3</v>
      </c>
      <c r="BM10" s="100">
        <v>6.4901736827773199E-2</v>
      </c>
      <c r="BN10" s="100">
        <v>6.9227894123971819E-3</v>
      </c>
      <c r="BO10" s="100">
        <v>1.2956070813286156E-3</v>
      </c>
      <c r="BP10" s="100">
        <v>5.1463852279872509E-4</v>
      </c>
      <c r="BQ10" s="100">
        <v>2.1196778192430899E-4</v>
      </c>
      <c r="BR10" s="100">
        <v>5.146385227987252E-4</v>
      </c>
      <c r="BS10" s="100">
        <v>2.3866199210302718E-4</v>
      </c>
      <c r="BT10" s="100">
        <v>3.4907484472691697E-3</v>
      </c>
      <c r="BU10" s="100">
        <v>7.2344335716607753E-3</v>
      </c>
      <c r="BV10" s="100">
        <v>2.4616008356336543E-3</v>
      </c>
      <c r="BW10" s="100">
        <v>5.5160319575924864E-3</v>
      </c>
      <c r="BX10" s="100">
        <v>2.1555604722324788E-3</v>
      </c>
      <c r="BY10" s="100">
        <v>5.5160319575924864E-3</v>
      </c>
      <c r="BZ10" s="100">
        <v>5.5160319575924864E-3</v>
      </c>
      <c r="CA10" s="100">
        <v>5.5160319575924864E-3</v>
      </c>
      <c r="CB10" s="100">
        <v>5.5160319575924864E-3</v>
      </c>
      <c r="CC10" s="100">
        <v>5.5160319575924864E-3</v>
      </c>
      <c r="CD10" s="100">
        <v>5.5160319575924864E-3</v>
      </c>
      <c r="CE10" s="111">
        <v>1.7051225426896456E-5</v>
      </c>
      <c r="CF10" s="100">
        <v>9.1448242941463702E-6</v>
      </c>
      <c r="CG10" s="100">
        <v>4.7725088255886394E-2</v>
      </c>
      <c r="CH10" s="100">
        <v>1.0943183210141757E-2</v>
      </c>
      <c r="CI10" s="100">
        <v>3.8587837146600813E-3</v>
      </c>
      <c r="CJ10" s="100">
        <v>1.0649426873275346E-2</v>
      </c>
      <c r="CK10" s="100">
        <v>1.1933327523846789E-3</v>
      </c>
      <c r="CL10" s="100">
        <v>5.5160319575924864E-3</v>
      </c>
      <c r="CM10" s="100">
        <v>9.6837885589894437E-3</v>
      </c>
      <c r="CN10" s="16">
        <v>0</v>
      </c>
      <c r="CO10" s="16">
        <v>0</v>
      </c>
      <c r="CP10" s="16">
        <v>0</v>
      </c>
    </row>
    <row r="11" spans="1:94" x14ac:dyDescent="0.25">
      <c r="A11" s="14" t="s">
        <v>50</v>
      </c>
      <c r="B11" s="101">
        <v>3.2165449987680124E-4</v>
      </c>
      <c r="C11" s="101">
        <v>1.9271595209602861E-3</v>
      </c>
      <c r="D11" s="101">
        <v>1.614504421696744E-3</v>
      </c>
      <c r="E11" s="101">
        <v>3.6644323403848835E-3</v>
      </c>
      <c r="F11" s="101">
        <v>5.6082423523400576E-3</v>
      </c>
      <c r="G11" s="101">
        <v>6.2330156819173405E-5</v>
      </c>
      <c r="H11" s="101">
        <v>1.3780744182231011E-3</v>
      </c>
      <c r="I11" s="101">
        <v>8.3455977655193985E-4</v>
      </c>
      <c r="J11" s="101">
        <v>2.6453939958053001E-4</v>
      </c>
      <c r="K11" s="101">
        <v>8.4211544023314811E-5</v>
      </c>
      <c r="L11" s="101">
        <v>1.1074843006437117E-3</v>
      </c>
      <c r="M11" s="101">
        <v>8.4305119695917072E-3</v>
      </c>
      <c r="N11" s="101">
        <v>1.1074843006437117E-3</v>
      </c>
      <c r="O11" s="101">
        <v>1.6120720296137522E-3</v>
      </c>
      <c r="P11" s="101">
        <v>3.1798580107854677E-4</v>
      </c>
      <c r="Q11" s="101">
        <v>5.9362060088534799E-3</v>
      </c>
      <c r="R11" s="101">
        <v>7.2718042980271722E-3</v>
      </c>
      <c r="S11" s="101">
        <v>6.3651493627743451E-4</v>
      </c>
      <c r="T11" s="101">
        <v>2.4808093150796955E-2</v>
      </c>
      <c r="U11" s="101">
        <v>2.4774932071259543E-2</v>
      </c>
      <c r="V11" s="104">
        <v>1.9782648379234771E-3</v>
      </c>
      <c r="W11" s="101">
        <v>1.9843859436046574E-4</v>
      </c>
      <c r="X11" s="101">
        <v>4.7710824491696618E-3</v>
      </c>
      <c r="Y11" s="101">
        <v>3.5970148957332242E-2</v>
      </c>
      <c r="Z11" s="101">
        <v>4.9282397828320727E-3</v>
      </c>
      <c r="AA11" s="105">
        <v>3.1266228543838865E-3</v>
      </c>
      <c r="AB11" s="16">
        <v>0</v>
      </c>
      <c r="AC11" s="16">
        <v>0</v>
      </c>
      <c r="AD11" s="16">
        <v>0</v>
      </c>
      <c r="AE11" s="16">
        <v>0</v>
      </c>
      <c r="AF11" s="101">
        <v>1.1074843006437117E-3</v>
      </c>
      <c r="AG11" s="109">
        <v>0</v>
      </c>
      <c r="AH11" s="100">
        <v>43.438686398263741</v>
      </c>
      <c r="AI11" s="100">
        <v>43.438686398263741</v>
      </c>
      <c r="AJ11" s="101">
        <v>3.5970148957332242E-2</v>
      </c>
      <c r="AK11" s="100">
        <v>2.2611463516570467E-3</v>
      </c>
      <c r="AL11" s="100">
        <v>2.6453939958053001E-4</v>
      </c>
      <c r="AM11" s="100">
        <v>1.1080446648601744E-2</v>
      </c>
      <c r="AN11" s="100">
        <v>2.2099508589333064E-3</v>
      </c>
      <c r="AO11" s="100">
        <v>2.6041299540952672E-2</v>
      </c>
      <c r="AP11" s="100">
        <v>1.3343347808403197E-2</v>
      </c>
      <c r="AQ11" s="100">
        <v>5.6082423523400576E-3</v>
      </c>
      <c r="AR11" s="110">
        <v>1.5797548233306591E-4</v>
      </c>
      <c r="AS11" s="110">
        <v>2.4263979913553197E-3</v>
      </c>
      <c r="AT11" s="110">
        <v>2.3802873398310271E-3</v>
      </c>
      <c r="AU11" s="110">
        <v>1.3936049581599083E-3</v>
      </c>
      <c r="AV11" s="100">
        <v>5.236622314719162E-3</v>
      </c>
      <c r="AW11" s="100">
        <v>2.2099508589333064E-3</v>
      </c>
      <c r="AX11" s="100">
        <v>2.2099508589333064E-3</v>
      </c>
      <c r="AY11" s="100">
        <v>1.6197491009961108E-5</v>
      </c>
      <c r="AZ11" s="100">
        <v>8.9232093882782793E-6</v>
      </c>
      <c r="BA11" s="100">
        <v>1.2840601669275475E-2</v>
      </c>
      <c r="BB11" s="100">
        <v>1.2840601669275475E-2</v>
      </c>
      <c r="BC11" s="100">
        <v>1.2840601669275475E-2</v>
      </c>
      <c r="BD11" s="100">
        <v>1.2840601669275475E-2</v>
      </c>
      <c r="BE11" s="100">
        <v>1.2840601669275475E-2</v>
      </c>
      <c r="BF11" s="100">
        <v>1.2840601669275475E-2</v>
      </c>
      <c r="BG11" s="100">
        <v>2.1957311953481949E-3</v>
      </c>
      <c r="BH11" s="100">
        <v>7.1887927269197237E-4</v>
      </c>
      <c r="BI11" s="100">
        <v>1.2840601669275475E-2</v>
      </c>
      <c r="BJ11" s="100">
        <v>1.3160461445593403E-4</v>
      </c>
      <c r="BK11" s="100">
        <v>3.2296099999999999E-3</v>
      </c>
      <c r="BL11" s="100">
        <v>2.262766019912407E-3</v>
      </c>
      <c r="BM11" s="100">
        <v>9.804402964492985E-2</v>
      </c>
      <c r="BN11" s="100">
        <v>3.724647449968985E-3</v>
      </c>
      <c r="BO11" s="100">
        <v>1.5307585992883888E-3</v>
      </c>
      <c r="BP11" s="100">
        <v>6.9177635226741604E-4</v>
      </c>
      <c r="BQ11" s="100">
        <v>1.0173041218981458E-3</v>
      </c>
      <c r="BR11" s="100">
        <v>6.9177635226741615E-4</v>
      </c>
      <c r="BS11" s="100">
        <v>7.6789891784164051E-4</v>
      </c>
      <c r="BT11" s="100">
        <v>5.5943813877367436E-3</v>
      </c>
      <c r="BU11" s="100">
        <v>7.6024240781460903E-3</v>
      </c>
      <c r="BV11" s="100">
        <v>4.4643029530974619E-3</v>
      </c>
      <c r="BW11" s="100">
        <v>7.3195316331492082E-3</v>
      </c>
      <c r="BX11" s="100">
        <v>5.5557546596506505E-3</v>
      </c>
      <c r="BY11" s="100">
        <v>7.3195316331492082E-3</v>
      </c>
      <c r="BZ11" s="100">
        <v>7.3195316331492082E-3</v>
      </c>
      <c r="CA11" s="100">
        <v>7.3195316331492082E-3</v>
      </c>
      <c r="CB11" s="100">
        <v>7.3195316331492082E-3</v>
      </c>
      <c r="CC11" s="100">
        <v>7.3195316331492082E-3</v>
      </c>
      <c r="CD11" s="100">
        <v>7.3195316331492082E-3</v>
      </c>
      <c r="CE11" s="111">
        <v>2.7914854665979665E-5</v>
      </c>
      <c r="CF11" s="100">
        <v>1.6197491009961108E-5</v>
      </c>
      <c r="CG11" s="100">
        <v>9.9941566140480331E-2</v>
      </c>
      <c r="CH11" s="100">
        <v>1.1080446648601744E-2</v>
      </c>
      <c r="CI11" s="100">
        <v>2.6041299540952672E-2</v>
      </c>
      <c r="CJ11" s="100">
        <v>1.3343347808403197E-2</v>
      </c>
      <c r="CK11" s="100">
        <v>1.5656763053983125E-3</v>
      </c>
      <c r="CL11" s="100">
        <v>7.3195316331492082E-3</v>
      </c>
      <c r="CM11" s="100">
        <v>1.2840601669275475E-2</v>
      </c>
      <c r="CN11" s="16">
        <v>0</v>
      </c>
      <c r="CO11" s="16">
        <v>0</v>
      </c>
      <c r="CP11" s="16">
        <v>0</v>
      </c>
    </row>
    <row r="12" spans="1:94" x14ac:dyDescent="0.25">
      <c r="A12" s="14" t="s">
        <v>51</v>
      </c>
      <c r="B12" s="101">
        <v>2.147106672925455E-5</v>
      </c>
      <c r="C12" s="101">
        <v>1.8266336612659249E-4</v>
      </c>
      <c r="D12" s="101">
        <v>5.2945625979807989E-5</v>
      </c>
      <c r="E12" s="101">
        <v>2.039684576594815E-4</v>
      </c>
      <c r="F12" s="101">
        <v>8.9780497930467119E-4</v>
      </c>
      <c r="G12" s="101">
        <v>6.3823186894760785E-6</v>
      </c>
      <c r="H12" s="101">
        <v>7.7350999891592399E-5</v>
      </c>
      <c r="I12" s="101">
        <v>7.8883478938919296E-5</v>
      </c>
      <c r="J12" s="101">
        <v>1.3847035265965148E-4</v>
      </c>
      <c r="K12" s="101">
        <v>7.1918652221327216E-6</v>
      </c>
      <c r="L12" s="101">
        <v>1.0318524943739432E-4</v>
      </c>
      <c r="M12" s="101">
        <v>8.8676740005051399E-4</v>
      </c>
      <c r="N12" s="101">
        <v>1.0318524943739432E-4</v>
      </c>
      <c r="O12" s="101">
        <v>8.17588048589322E-5</v>
      </c>
      <c r="P12" s="101">
        <v>1.6798701540009201E-4</v>
      </c>
      <c r="Q12" s="101">
        <v>1.1920019349251367E-3</v>
      </c>
      <c r="R12" s="101">
        <v>1.1910590217016571E-3</v>
      </c>
      <c r="S12" s="101">
        <v>5.8477581885118136E-5</v>
      </c>
      <c r="T12" s="101">
        <v>4.5296318257080645E-3</v>
      </c>
      <c r="U12" s="101">
        <v>2.4478742319419149E-3</v>
      </c>
      <c r="V12" s="104">
        <v>1.2175526322652181E-4</v>
      </c>
      <c r="W12" s="101">
        <v>1.6902798065123753E-5</v>
      </c>
      <c r="X12" s="101">
        <v>4.6055994282021495E-4</v>
      </c>
      <c r="Y12" s="101">
        <v>2.7703269032440476E-4</v>
      </c>
      <c r="Z12" s="101">
        <v>7.9195964887807612E-4</v>
      </c>
      <c r="AA12" s="105">
        <v>2.0585504022130566E-4</v>
      </c>
      <c r="AB12" s="16">
        <v>0</v>
      </c>
      <c r="AC12" s="16">
        <v>0</v>
      </c>
      <c r="AD12" s="16">
        <v>0</v>
      </c>
      <c r="AE12" s="16">
        <v>0</v>
      </c>
      <c r="AF12" s="101">
        <v>1.0318524943739432E-4</v>
      </c>
      <c r="AG12" s="109">
        <v>0</v>
      </c>
      <c r="AH12" s="100">
        <v>2.1708369078008469</v>
      </c>
      <c r="AI12" s="100">
        <v>2.1708369078008469</v>
      </c>
      <c r="AJ12" s="101">
        <v>2.7703269032440476E-4</v>
      </c>
      <c r="AK12" s="100">
        <v>4.084214240106216E-4</v>
      </c>
      <c r="AL12" s="100">
        <v>1.3847035265965148E-4</v>
      </c>
      <c r="AM12" s="100">
        <v>4.2019784616290825E-3</v>
      </c>
      <c r="AN12" s="100">
        <v>2.5185052472623612E-4</v>
      </c>
      <c r="AO12" s="100">
        <v>6.8221305393976355E-4</v>
      </c>
      <c r="AP12" s="100">
        <v>1.2488197174242387E-3</v>
      </c>
      <c r="AQ12" s="100">
        <v>8.9780497930467119E-4</v>
      </c>
      <c r="AR12" s="110">
        <v>7.6399687648202267E-5</v>
      </c>
      <c r="AS12" s="110">
        <v>1.4287748013316138E-3</v>
      </c>
      <c r="AT12" s="110">
        <v>1.7524382083699934E-4</v>
      </c>
      <c r="AU12" s="110">
        <v>9.2625966835182269E-4</v>
      </c>
      <c r="AV12" s="100">
        <v>1.1128651330946646E-3</v>
      </c>
      <c r="AW12" s="100">
        <v>2.5185052472623612E-4</v>
      </c>
      <c r="AX12" s="100">
        <v>2.5185052472623612E-4</v>
      </c>
      <c r="AY12" s="100">
        <v>2.3438234549471468E-6</v>
      </c>
      <c r="AZ12" s="100">
        <v>4.9340967857546348E-6</v>
      </c>
      <c r="BA12" s="100">
        <v>1.0490582907898467E-3</v>
      </c>
      <c r="BB12" s="100">
        <v>1.0490582907898467E-3</v>
      </c>
      <c r="BC12" s="100">
        <v>1.0490582907898467E-3</v>
      </c>
      <c r="BD12" s="100">
        <v>1.0490582907898467E-3</v>
      </c>
      <c r="BE12" s="100">
        <v>1.0490582907898467E-3</v>
      </c>
      <c r="BF12" s="100">
        <v>1.0490582907898467E-3</v>
      </c>
      <c r="BG12" s="100">
        <v>1.6369843885135482E-4</v>
      </c>
      <c r="BH12" s="100">
        <v>5.7880785723014553E-5</v>
      </c>
      <c r="BI12" s="100">
        <v>1.0490582907898467E-3</v>
      </c>
      <c r="BJ12" s="100">
        <v>1.904356557144557E-5</v>
      </c>
      <c r="BK12" s="100">
        <v>2.01041E-4</v>
      </c>
      <c r="BL12" s="100">
        <v>1.4941317117282815E-4</v>
      </c>
      <c r="BM12" s="100">
        <v>7.0442446990487536E-3</v>
      </c>
      <c r="BN12" s="100">
        <v>3.9233022845947815E-4</v>
      </c>
      <c r="BO12" s="100">
        <v>5.4583188567907764E-5</v>
      </c>
      <c r="BP12" s="100">
        <v>3.394216407685709E-5</v>
      </c>
      <c r="BQ12" s="100">
        <v>8.1872430632773315E-5</v>
      </c>
      <c r="BR12" s="100">
        <v>3.394216407685709E-5</v>
      </c>
      <c r="BS12" s="100">
        <v>8.0700222172030864E-5</v>
      </c>
      <c r="BT12" s="100">
        <v>3.5628470412625736E-4</v>
      </c>
      <c r="BU12" s="100">
        <v>7.9571619206917077E-3</v>
      </c>
      <c r="BV12" s="100">
        <v>2.8325979277503763E-4</v>
      </c>
      <c r="BW12" s="100">
        <v>6.6950796156000963E-4</v>
      </c>
      <c r="BX12" s="100">
        <v>2.569582381334941E-3</v>
      </c>
      <c r="BY12" s="100">
        <v>6.6950796156000963E-4</v>
      </c>
      <c r="BZ12" s="100">
        <v>6.6950796156000963E-4</v>
      </c>
      <c r="CA12" s="100">
        <v>6.6950796156000963E-4</v>
      </c>
      <c r="CB12" s="100">
        <v>6.6950796156000963E-4</v>
      </c>
      <c r="CC12" s="100">
        <v>6.6950796156000963E-4</v>
      </c>
      <c r="CD12" s="100">
        <v>6.6950796156000963E-4</v>
      </c>
      <c r="CE12" s="111">
        <v>3.3064953945259317E-6</v>
      </c>
      <c r="CF12" s="100">
        <v>2.3438234549471468E-6</v>
      </c>
      <c r="CG12" s="100">
        <v>1.8332734060643868E-2</v>
      </c>
      <c r="CH12" s="100">
        <v>4.2019784616290825E-3</v>
      </c>
      <c r="CI12" s="100">
        <v>6.8221305393976355E-4</v>
      </c>
      <c r="CJ12" s="100">
        <v>1.2488197174242387E-3</v>
      </c>
      <c r="CK12" s="100">
        <v>8.5052624614552366E-5</v>
      </c>
      <c r="CL12" s="100">
        <v>6.6950796156000963E-4</v>
      </c>
      <c r="CM12" s="100">
        <v>1.0490582907898467E-3</v>
      </c>
      <c r="CN12" s="16">
        <v>0</v>
      </c>
      <c r="CO12" s="16">
        <v>0</v>
      </c>
      <c r="CP12" s="16">
        <v>0</v>
      </c>
    </row>
    <row r="13" spans="1:94" x14ac:dyDescent="0.25">
      <c r="A13" s="14" t="s">
        <v>52</v>
      </c>
      <c r="B13" s="101">
        <v>1.9468705819697181E-5</v>
      </c>
      <c r="C13" s="101">
        <v>1.1966399843571941E-4</v>
      </c>
      <c r="D13" s="101">
        <v>4.8912666600875907E-5</v>
      </c>
      <c r="E13" s="101">
        <v>1.7021021021004597E-4</v>
      </c>
      <c r="F13" s="101">
        <v>7.3455636573701384E-4</v>
      </c>
      <c r="G13" s="101">
        <v>3.4488252476915826E-6</v>
      </c>
      <c r="H13" s="101">
        <v>6.4984198136472751E-5</v>
      </c>
      <c r="I13" s="101">
        <v>6.7141725231383234E-5</v>
      </c>
      <c r="J13" s="101">
        <v>1.0493932294562832E-4</v>
      </c>
      <c r="K13" s="101">
        <v>5.1592585419923543E-6</v>
      </c>
      <c r="L13" s="101">
        <v>7.1396949361732733E-5</v>
      </c>
      <c r="M13" s="101">
        <v>5.3773092081327322E-4</v>
      </c>
      <c r="N13" s="101">
        <v>7.1396949361732733E-5</v>
      </c>
      <c r="O13" s="101">
        <v>7.5634173856827644E-5</v>
      </c>
      <c r="P13" s="101">
        <v>1.0668048338285646E-4</v>
      </c>
      <c r="Q13" s="101">
        <v>9.8157499339560322E-4</v>
      </c>
      <c r="R13" s="101">
        <v>9.728424696545065E-4</v>
      </c>
      <c r="S13" s="101">
        <v>4.3445518098637704E-5</v>
      </c>
      <c r="T13" s="101">
        <v>3.8953894350130607E-3</v>
      </c>
      <c r="U13" s="101">
        <v>1.9593594333650842E-3</v>
      </c>
      <c r="V13" s="104">
        <v>9.8984013675199265E-5</v>
      </c>
      <c r="W13" s="101">
        <v>1.1965318050271917E-5</v>
      </c>
      <c r="X13" s="101">
        <v>3.5050016570764054E-4</v>
      </c>
      <c r="Y13" s="101">
        <v>2.6056700741079633E-4</v>
      </c>
      <c r="Z13" s="101">
        <v>3.357394623997861E-4</v>
      </c>
      <c r="AA13" s="105">
        <v>1.7025304609534088E-4</v>
      </c>
      <c r="AB13" s="16">
        <v>0</v>
      </c>
      <c r="AC13" s="16">
        <v>0</v>
      </c>
      <c r="AD13" s="16">
        <v>0</v>
      </c>
      <c r="AE13" s="16">
        <v>0</v>
      </c>
      <c r="AF13" s="101">
        <v>7.1396949361732733E-5</v>
      </c>
      <c r="AG13" s="109">
        <v>0</v>
      </c>
      <c r="AH13" s="100">
        <v>2.0406396193905314</v>
      </c>
      <c r="AI13" s="100">
        <v>2.0406396193905314</v>
      </c>
      <c r="AJ13" s="101">
        <v>2.6056700741079633E-4</v>
      </c>
      <c r="AK13" s="100">
        <v>1.4999910355306448E-4</v>
      </c>
      <c r="AL13" s="100">
        <v>1.0493932294562832E-4</v>
      </c>
      <c r="AM13" s="100">
        <v>8.0766485428782325E-4</v>
      </c>
      <c r="AN13" s="100">
        <v>1.6790024739404613E-4</v>
      </c>
      <c r="AO13" s="100">
        <v>4.0770364371345551E-4</v>
      </c>
      <c r="AP13" s="100">
        <v>8.5813201439139894E-4</v>
      </c>
      <c r="AQ13" s="100">
        <v>7.3455636573701384E-4</v>
      </c>
      <c r="AR13" s="110">
        <v>2.6459876557977721E-5</v>
      </c>
      <c r="AS13" s="110">
        <v>6.8985803629513368E-4</v>
      </c>
      <c r="AT13" s="110">
        <v>1.3258607496765556E-4</v>
      </c>
      <c r="AU13" s="110">
        <v>4.2367164532347915E-4</v>
      </c>
      <c r="AV13" s="100">
        <v>8.8579865713997962E-4</v>
      </c>
      <c r="AW13" s="100">
        <v>1.6790024739404613E-4</v>
      </c>
      <c r="AX13" s="100">
        <v>1.6790024739404613E-4</v>
      </c>
      <c r="AY13" s="100">
        <v>1.3239046267031273E-6</v>
      </c>
      <c r="AZ13" s="100">
        <v>2.7084880150753959E-6</v>
      </c>
      <c r="BA13" s="100">
        <v>8.4747301420308083E-4</v>
      </c>
      <c r="BB13" s="100">
        <v>8.4747301420308083E-4</v>
      </c>
      <c r="BC13" s="100">
        <v>8.4747301420308083E-4</v>
      </c>
      <c r="BD13" s="100">
        <v>8.4747301420308083E-4</v>
      </c>
      <c r="BE13" s="100">
        <v>8.4747301420308083E-4</v>
      </c>
      <c r="BF13" s="100">
        <v>8.4747301420308083E-4</v>
      </c>
      <c r="BG13" s="100">
        <v>1.2726162620213335E-4</v>
      </c>
      <c r="BH13" s="100">
        <v>4.2461214241023033E-5</v>
      </c>
      <c r="BI13" s="100">
        <v>8.4747301420308083E-4</v>
      </c>
      <c r="BJ13" s="100">
        <v>1.0756725091962909E-5</v>
      </c>
      <c r="BK13" s="100">
        <v>1.60686E-4</v>
      </c>
      <c r="BL13" s="100">
        <v>1.1773482396617603E-4</v>
      </c>
      <c r="BM13" s="100">
        <v>6.1717601805186166E-3</v>
      </c>
      <c r="BN13" s="100">
        <v>2.0326514725382689E-4</v>
      </c>
      <c r="BO13" s="100">
        <v>4.6129694718732701E-5</v>
      </c>
      <c r="BP13" s="100">
        <v>3.335073737825577E-5</v>
      </c>
      <c r="BQ13" s="100">
        <v>7.1795646567289847E-5</v>
      </c>
      <c r="BR13" s="100">
        <v>3.3350737378255777E-5</v>
      </c>
      <c r="BS13" s="100">
        <v>6.1920428541888895E-5</v>
      </c>
      <c r="BT13" s="100">
        <v>2.7467620801633805E-4</v>
      </c>
      <c r="BU13" s="100">
        <v>1.1145116867448315E-3</v>
      </c>
      <c r="BV13" s="100">
        <v>2.1883561003874493E-4</v>
      </c>
      <c r="BW13" s="100">
        <v>5.2763665952972418E-4</v>
      </c>
      <c r="BX13" s="100">
        <v>1.2649661157177448E-3</v>
      </c>
      <c r="BY13" s="100">
        <v>5.2763665952972418E-4</v>
      </c>
      <c r="BZ13" s="100">
        <v>5.2763665952972418E-4</v>
      </c>
      <c r="CA13" s="100">
        <v>5.2763665952972418E-4</v>
      </c>
      <c r="CB13" s="100">
        <v>5.2763665952972418E-4</v>
      </c>
      <c r="CC13" s="100">
        <v>5.2763665952972418E-4</v>
      </c>
      <c r="CD13" s="100">
        <v>5.2763665952972418E-4</v>
      </c>
      <c r="CE13" s="111">
        <v>2.0286507267245833E-6</v>
      </c>
      <c r="CF13" s="100">
        <v>1.3239046267031275E-6</v>
      </c>
      <c r="CG13" s="100">
        <v>8.028580722917256E-3</v>
      </c>
      <c r="CH13" s="100">
        <v>8.0766485428782325E-4</v>
      </c>
      <c r="CI13" s="100">
        <v>4.0770364371345551E-4</v>
      </c>
      <c r="CJ13" s="100">
        <v>8.5813201439139894E-4</v>
      </c>
      <c r="CK13" s="100">
        <v>7.6744815173936473E-5</v>
      </c>
      <c r="CL13" s="100">
        <v>5.2763665952972418E-4</v>
      </c>
      <c r="CM13" s="100">
        <v>8.4747301420308094E-4</v>
      </c>
      <c r="CN13" s="16">
        <v>0</v>
      </c>
      <c r="CO13" s="16">
        <v>0</v>
      </c>
      <c r="CP13" s="16">
        <v>0</v>
      </c>
    </row>
    <row r="14" spans="1:94" x14ac:dyDescent="0.25">
      <c r="A14" s="14" t="s">
        <v>53</v>
      </c>
      <c r="B14" s="101">
        <v>2.151665906160958E-3</v>
      </c>
      <c r="C14" s="101">
        <v>9.6318155408566029E-4</v>
      </c>
      <c r="D14" s="101">
        <v>4.5838009232880989E-4</v>
      </c>
      <c r="E14" s="101">
        <v>8.2501385701947176E-4</v>
      </c>
      <c r="F14" s="101">
        <v>8.8618775256987699E-3</v>
      </c>
      <c r="G14" s="101">
        <v>3.16937967797642E-5</v>
      </c>
      <c r="H14" s="101">
        <v>3.027020930564534E-4</v>
      </c>
      <c r="I14" s="101">
        <v>2.852399835783588E-4</v>
      </c>
      <c r="J14" s="101">
        <v>1.3815585372549955E-4</v>
      </c>
      <c r="K14" s="101">
        <v>3.4318692337968659E-5</v>
      </c>
      <c r="L14" s="101">
        <v>5.0981344325705478E-4</v>
      </c>
      <c r="M14" s="101">
        <v>3.2982427125439534E-3</v>
      </c>
      <c r="N14" s="101">
        <v>5.0981344325705478E-4</v>
      </c>
      <c r="O14" s="101">
        <v>6.0283691282992237E-4</v>
      </c>
      <c r="P14" s="101">
        <v>1.8059811611292182E-4</v>
      </c>
      <c r="Q14" s="101">
        <v>4.5222203451997954E-3</v>
      </c>
      <c r="R14" s="101">
        <v>1.1785995507230376E-2</v>
      </c>
      <c r="S14" s="101">
        <v>2.3982720074709085E-4</v>
      </c>
      <c r="T14" s="101">
        <v>1.1055289469247845E-2</v>
      </c>
      <c r="U14" s="101">
        <v>4.714792123885145E-3</v>
      </c>
      <c r="V14" s="104">
        <v>5.0428248010774002E-4</v>
      </c>
      <c r="W14" s="101">
        <v>1.0408742385649967E-4</v>
      </c>
      <c r="X14" s="101">
        <v>2.9454642539976056E-3</v>
      </c>
      <c r="Y14" s="101">
        <v>1.5832230959004539E-3</v>
      </c>
      <c r="Z14" s="101">
        <v>1.7892999154802897E-3</v>
      </c>
      <c r="AA14" s="105">
        <v>9.5509211488967898E-4</v>
      </c>
      <c r="AB14" s="16">
        <v>0</v>
      </c>
      <c r="AC14" s="16">
        <v>0</v>
      </c>
      <c r="AD14" s="16">
        <v>0</v>
      </c>
      <c r="AE14" s="16">
        <v>0</v>
      </c>
      <c r="AF14" s="101">
        <v>5.0981344325705478E-4</v>
      </c>
      <c r="AG14" s="109">
        <v>0</v>
      </c>
      <c r="AH14" s="100">
        <v>13.385790701714129</v>
      </c>
      <c r="AI14" s="100">
        <v>13.385790701714129</v>
      </c>
      <c r="AJ14" s="101">
        <v>1.5832230959004539E-3</v>
      </c>
      <c r="AK14" s="100">
        <v>5.4315723744330108E-4</v>
      </c>
      <c r="AL14" s="100">
        <v>1.3815585372549955E-4</v>
      </c>
      <c r="AM14" s="100">
        <v>7.3481231559401694E-3</v>
      </c>
      <c r="AN14" s="100">
        <v>1.0780801315891974E-3</v>
      </c>
      <c r="AO14" s="100">
        <v>6.0519797257392325E-3</v>
      </c>
      <c r="AP14" s="100">
        <v>0.50614599611823441</v>
      </c>
      <c r="AQ14" s="100">
        <v>8.8618775256987699E-3</v>
      </c>
      <c r="AR14" s="110">
        <v>3.7587278895251495E-5</v>
      </c>
      <c r="AS14" s="110">
        <v>9.1896559428358993E-3</v>
      </c>
      <c r="AT14" s="110">
        <v>1.112048882894835E-3</v>
      </c>
      <c r="AU14" s="110">
        <v>3.2110088057242842E-3</v>
      </c>
      <c r="AV14" s="100">
        <v>1.1493037949882776E-2</v>
      </c>
      <c r="AW14" s="100">
        <v>1.0780801315891971E-3</v>
      </c>
      <c r="AX14" s="100">
        <v>1.0780801315891971E-3</v>
      </c>
      <c r="AY14" s="100">
        <v>1.3557235507145912E-5</v>
      </c>
      <c r="AZ14" s="100">
        <v>6.7998997357730542E-6</v>
      </c>
      <c r="BA14" s="100">
        <v>6.6887741880696863E-3</v>
      </c>
      <c r="BB14" s="100">
        <v>6.6887741880696863E-3</v>
      </c>
      <c r="BC14" s="100">
        <v>6.6887741880696863E-3</v>
      </c>
      <c r="BD14" s="100">
        <v>6.6887741880696863E-3</v>
      </c>
      <c r="BE14" s="100">
        <v>6.6887741880696863E-3</v>
      </c>
      <c r="BF14" s="100">
        <v>6.6887741880696863E-3</v>
      </c>
      <c r="BG14" s="100">
        <v>1.0413239920510711E-3</v>
      </c>
      <c r="BH14" s="100">
        <v>3.0195918598941921E-4</v>
      </c>
      <c r="BI14" s="100">
        <v>6.6887741880696863E-3</v>
      </c>
      <c r="BJ14" s="100">
        <v>1.1015253849556055E-4</v>
      </c>
      <c r="BK14" s="100">
        <v>1.652819E-3</v>
      </c>
      <c r="BL14" s="100">
        <v>9.1659693678599794E-4</v>
      </c>
      <c r="BM14" s="100">
        <v>1.8130943528507887E-2</v>
      </c>
      <c r="BN14" s="100">
        <v>1.3557166453407658E-2</v>
      </c>
      <c r="BO14" s="100">
        <v>3.9252764829099445E-4</v>
      </c>
      <c r="BP14" s="100">
        <v>9.8313032347991519E-5</v>
      </c>
      <c r="BQ14" s="100">
        <v>6.0441423573209471E-4</v>
      </c>
      <c r="BR14" s="100">
        <v>9.8313032347991519E-5</v>
      </c>
      <c r="BS14" s="100">
        <v>5.1148761940280425E-4</v>
      </c>
      <c r="BT14" s="100">
        <v>2.3183350192955119E-2</v>
      </c>
      <c r="BU14" s="100">
        <v>8.6710085303854812E-3</v>
      </c>
      <c r="BV14" s="100">
        <v>3.4382574356985659E-3</v>
      </c>
      <c r="BW14" s="100">
        <v>4.6251118032351228E-3</v>
      </c>
      <c r="BX14" s="100">
        <v>4.3469776219518348E-3</v>
      </c>
      <c r="BY14" s="100">
        <v>4.6251118032351228E-3</v>
      </c>
      <c r="BZ14" s="100">
        <v>4.6251118032351228E-3</v>
      </c>
      <c r="CA14" s="100">
        <v>4.6251118032351228E-3</v>
      </c>
      <c r="CB14" s="100">
        <v>4.6251118032351228E-3</v>
      </c>
      <c r="CC14" s="100">
        <v>4.6251118032351228E-3</v>
      </c>
      <c r="CD14" s="100">
        <v>4.6251118032351228E-3</v>
      </c>
      <c r="CE14" s="100">
        <v>6.1323100625515735E-2</v>
      </c>
      <c r="CF14" s="100">
        <v>1.3557235507145914E-5</v>
      </c>
      <c r="CG14" s="100">
        <v>0.12625183147777932</v>
      </c>
      <c r="CH14" s="100">
        <v>7.3481231559401694E-3</v>
      </c>
      <c r="CI14" s="100">
        <v>6.0519797257392325E-3</v>
      </c>
      <c r="CJ14" s="100">
        <v>0.50614599611823441</v>
      </c>
      <c r="CK14" s="100">
        <v>1.6262335851929772E-4</v>
      </c>
      <c r="CL14" s="100">
        <v>4.6251118032351228E-3</v>
      </c>
      <c r="CM14" s="100">
        <v>6.6887741880696872E-3</v>
      </c>
      <c r="CN14" s="16">
        <v>0</v>
      </c>
      <c r="CO14" s="16">
        <v>0</v>
      </c>
      <c r="CP14" s="16">
        <v>0</v>
      </c>
    </row>
    <row r="15" spans="1:94" x14ac:dyDescent="0.25">
      <c r="A15" s="14" t="s">
        <v>54</v>
      </c>
      <c r="B15" s="101">
        <v>2.7735925906669563E-6</v>
      </c>
      <c r="C15" s="101">
        <v>1.1944688013159668E-5</v>
      </c>
      <c r="D15" s="101">
        <v>8.1302873865719985E-6</v>
      </c>
      <c r="E15" s="101">
        <v>3.4887126169646684E-5</v>
      </c>
      <c r="F15" s="101">
        <v>5.9106791083683565E-5</v>
      </c>
      <c r="G15" s="101">
        <v>2.008282665340172E-7</v>
      </c>
      <c r="H15" s="101">
        <v>1.2523302463933979E-5</v>
      </c>
      <c r="I15" s="101">
        <v>7.4818581384953744E-6</v>
      </c>
      <c r="J15" s="101">
        <v>8.5882895283348496E-6</v>
      </c>
      <c r="K15" s="101">
        <v>5.6769299286928363E-7</v>
      </c>
      <c r="L15" s="101">
        <v>7.3044615705619219E-6</v>
      </c>
      <c r="M15" s="101">
        <v>4.4564582713304295E-5</v>
      </c>
      <c r="N15" s="101">
        <v>7.3044615705619219E-6</v>
      </c>
      <c r="O15" s="101">
        <v>7.7206878788988992E-6</v>
      </c>
      <c r="P15" s="101">
        <v>4.7468237893308365E-6</v>
      </c>
      <c r="Q15" s="101">
        <v>4.8914676429110993E-5</v>
      </c>
      <c r="R15" s="101">
        <v>7.7169181802592369E-5</v>
      </c>
      <c r="S15" s="101">
        <v>7.718817576613079E-6</v>
      </c>
      <c r="T15" s="101">
        <v>3.8867498472996986E-4</v>
      </c>
      <c r="U15" s="101">
        <v>5.1871461402414575E-4</v>
      </c>
      <c r="V15" s="104">
        <v>1.6548043776998904E-5</v>
      </c>
      <c r="W15" s="101">
        <v>2.2963173240862776E-6</v>
      </c>
      <c r="X15" s="101">
        <v>4.2680946853166657E-5</v>
      </c>
      <c r="Y15" s="101">
        <v>3.6680690327062591E-5</v>
      </c>
      <c r="Z15" s="101">
        <v>3.5273384265342628E-5</v>
      </c>
      <c r="AA15" s="105">
        <v>2.272365030571351E-5</v>
      </c>
      <c r="AB15" s="16">
        <v>0</v>
      </c>
      <c r="AC15" s="16">
        <v>0</v>
      </c>
      <c r="AD15" s="16">
        <v>0</v>
      </c>
      <c r="AE15" s="16">
        <v>0</v>
      </c>
      <c r="AF15" s="101">
        <v>7.3044615705619219E-6</v>
      </c>
      <c r="AG15" s="109">
        <v>0</v>
      </c>
      <c r="AH15" s="100">
        <v>0.18344662674715217</v>
      </c>
      <c r="AI15" s="100">
        <v>0.18344662674715217</v>
      </c>
      <c r="AJ15" s="101">
        <v>3.6680690327062591E-5</v>
      </c>
      <c r="AK15" s="100">
        <v>1.7899887350240408E-5</v>
      </c>
      <c r="AL15" s="100">
        <v>8.5882895283348496E-6</v>
      </c>
      <c r="AM15" s="100">
        <v>6.0117624194125099E-5</v>
      </c>
      <c r="AN15" s="100">
        <v>1.466729306595357E-5</v>
      </c>
      <c r="AO15" s="100">
        <v>4.0801777954629167E-5</v>
      </c>
      <c r="AP15" s="100">
        <v>1.1463747650347408E-4</v>
      </c>
      <c r="AQ15" s="100">
        <v>5.9106791083683565E-5</v>
      </c>
      <c r="AR15" s="110">
        <v>1.0047966769587692E-6</v>
      </c>
      <c r="AS15" s="110">
        <v>8.0751527929620779E-6</v>
      </c>
      <c r="AT15" s="110">
        <v>1.1904636050487402E-5</v>
      </c>
      <c r="AU15" s="110">
        <v>6.1228438746353803E-6</v>
      </c>
      <c r="AV15" s="100">
        <v>5.496582445500655E-5</v>
      </c>
      <c r="AW15" s="100">
        <v>1.4667293065953568E-5</v>
      </c>
      <c r="AX15" s="100">
        <v>1.4667293065953568E-5</v>
      </c>
      <c r="AY15" s="100">
        <v>7.0564327507202499E-8</v>
      </c>
      <c r="AZ15" s="100">
        <v>1.0610389178345334E-7</v>
      </c>
      <c r="BA15" s="100">
        <v>1.0569505402549068E-4</v>
      </c>
      <c r="BB15" s="100">
        <v>1.0569505402549068E-4</v>
      </c>
      <c r="BC15" s="100">
        <v>1.0569505402549068E-4</v>
      </c>
      <c r="BD15" s="100">
        <v>1.0569505402549068E-4</v>
      </c>
      <c r="BE15" s="100">
        <v>1.0569505402549068E-4</v>
      </c>
      <c r="BF15" s="100">
        <v>1.0569505402549068E-4</v>
      </c>
      <c r="BG15" s="100">
        <v>1.6292928545527308E-5</v>
      </c>
      <c r="BH15" s="100">
        <v>3.9388342684556009E-6</v>
      </c>
      <c r="BI15" s="100">
        <v>1.0569505402549068E-4</v>
      </c>
      <c r="BJ15" s="100">
        <v>5.7333516099602026E-7</v>
      </c>
      <c r="BK15" s="100">
        <v>2.4223000000000002E-5</v>
      </c>
      <c r="BL15" s="100">
        <v>1.2350023848462568E-5</v>
      </c>
      <c r="BM15" s="100">
        <v>2.3715199166009998E-3</v>
      </c>
      <c r="BN15" s="100">
        <v>3.2718107917875022E-5</v>
      </c>
      <c r="BO15" s="100">
        <v>6.9968078696101188E-6</v>
      </c>
      <c r="BP15" s="100">
        <v>5.6094115763291677E-6</v>
      </c>
      <c r="BQ15" s="100">
        <v>1.1176008214431986E-5</v>
      </c>
      <c r="BR15" s="100">
        <v>5.6094115763291677E-6</v>
      </c>
      <c r="BS15" s="100">
        <v>8.5754766981105847E-6</v>
      </c>
      <c r="BT15" s="100">
        <v>3.6977672750010968E-5</v>
      </c>
      <c r="BU15" s="100">
        <v>7.1510321760670108E-5</v>
      </c>
      <c r="BV15" s="100">
        <v>2.8990899612490867E-5</v>
      </c>
      <c r="BW15" s="100">
        <v>6.1845493818144282E-5</v>
      </c>
      <c r="BX15" s="100">
        <v>3.5713997463188531E-5</v>
      </c>
      <c r="BY15" s="100">
        <v>6.1845493818144282E-5</v>
      </c>
      <c r="BZ15" s="100">
        <v>6.1845493818144282E-5</v>
      </c>
      <c r="CA15" s="100">
        <v>6.1845493818144282E-5</v>
      </c>
      <c r="CB15" s="111">
        <v>6.1845493818144282E-5</v>
      </c>
      <c r="CC15" s="111">
        <v>6.1845493818144282E-5</v>
      </c>
      <c r="CD15" s="111">
        <v>6.1845493818144282E-5</v>
      </c>
      <c r="CE15" s="111">
        <v>1.5108319653869617E-7</v>
      </c>
      <c r="CF15" s="100">
        <v>7.0564327507202486E-8</v>
      </c>
      <c r="CG15" s="100">
        <v>3.7892589917929077E-4</v>
      </c>
      <c r="CH15" s="100">
        <v>6.0117624194125099E-5</v>
      </c>
      <c r="CI15" s="100">
        <v>4.0801777954629167E-5</v>
      </c>
      <c r="CJ15" s="100">
        <v>1.1463747650347408E-4</v>
      </c>
      <c r="CK15" s="100">
        <v>2.5734750270540514E-5</v>
      </c>
      <c r="CL15" s="100">
        <v>6.1845493818144282E-5</v>
      </c>
      <c r="CM15" s="100">
        <v>1.0569505402549068E-4</v>
      </c>
      <c r="CN15" s="16">
        <v>0</v>
      </c>
      <c r="CO15" s="16">
        <v>0</v>
      </c>
      <c r="CP15" s="16">
        <v>0</v>
      </c>
    </row>
    <row r="16" spans="1:94" x14ac:dyDescent="0.25">
      <c r="A16" s="14" t="s">
        <v>55</v>
      </c>
      <c r="B16" s="101">
        <v>8.2013666605891196E-6</v>
      </c>
      <c r="C16" s="101">
        <v>3.7125039249562992E-5</v>
      </c>
      <c r="D16" s="101">
        <v>2.029596755806846E-5</v>
      </c>
      <c r="E16" s="101">
        <v>3.1912631590834288E-5</v>
      </c>
      <c r="F16" s="101">
        <v>1.4191881382527504E-4</v>
      </c>
      <c r="G16" s="101">
        <v>1.0322353758815427E-6</v>
      </c>
      <c r="H16" s="101">
        <v>1.5298137089283391E-5</v>
      </c>
      <c r="I16" s="101">
        <v>1.3238020095869597E-5</v>
      </c>
      <c r="J16" s="101">
        <v>1.6404648120706268E-5</v>
      </c>
      <c r="K16" s="101">
        <v>1.8158400767185098E-6</v>
      </c>
      <c r="L16" s="101">
        <v>2.4417458873910319E-5</v>
      </c>
      <c r="M16" s="101">
        <v>9.6254837760804105E-5</v>
      </c>
      <c r="N16" s="101">
        <v>2.4417458873910319E-5</v>
      </c>
      <c r="O16" s="101">
        <v>2.583370350450408E-5</v>
      </c>
      <c r="P16" s="101">
        <v>8.5158332139683602E-6</v>
      </c>
      <c r="Q16" s="101">
        <v>1.2451946542755245E-4</v>
      </c>
      <c r="R16" s="101">
        <v>1.8484409021831734E-4</v>
      </c>
      <c r="S16" s="101">
        <v>1.3787551658991215E-5</v>
      </c>
      <c r="T16" s="101">
        <v>1.2378376175811549E-3</v>
      </c>
      <c r="U16" s="101">
        <v>5.1274814300193597E-4</v>
      </c>
      <c r="V16" s="104">
        <v>2.748714739997867E-5</v>
      </c>
      <c r="W16" s="101">
        <v>3.4696886343777484E-6</v>
      </c>
      <c r="X16" s="101">
        <v>1.0493224453953603E-4</v>
      </c>
      <c r="Y16" s="101">
        <v>9.4739471611233399E-5</v>
      </c>
      <c r="Z16" s="101">
        <v>7.4085552713028902E-5</v>
      </c>
      <c r="AA16" s="105">
        <v>6.3771065407145015E-5</v>
      </c>
      <c r="AB16" s="16">
        <v>0</v>
      </c>
      <c r="AC16" s="16">
        <v>0</v>
      </c>
      <c r="AD16" s="16">
        <v>0</v>
      </c>
      <c r="AE16" s="16">
        <v>0</v>
      </c>
      <c r="AF16" s="101">
        <v>2.4417458873910319E-5</v>
      </c>
      <c r="AG16" s="109">
        <v>0</v>
      </c>
      <c r="AH16" s="100">
        <v>0.44425104540963861</v>
      </c>
      <c r="AI16" s="100">
        <v>0.44425104540963861</v>
      </c>
      <c r="AJ16" s="101">
        <v>9.4739471611233399E-5</v>
      </c>
      <c r="AK16" s="100">
        <v>2.6639780020521637E-5</v>
      </c>
      <c r="AL16" s="100">
        <v>1.6404648120706268E-5</v>
      </c>
      <c r="AM16" s="100">
        <v>1.2928642764623317E-4</v>
      </c>
      <c r="AN16" s="100">
        <v>4.8413683036611055E-5</v>
      </c>
      <c r="AO16" s="100">
        <v>1.0326580685914639E-4</v>
      </c>
      <c r="AP16" s="100">
        <v>2.3353313966855132E-4</v>
      </c>
      <c r="AQ16" s="100">
        <v>1.4191881382527504E-4</v>
      </c>
      <c r="AR16" s="110">
        <v>2.4129803944248555E-6</v>
      </c>
      <c r="AS16" s="110">
        <v>2.4039758509308336E-5</v>
      </c>
      <c r="AT16" s="110">
        <v>4.3135222878337286E-5</v>
      </c>
      <c r="AU16" s="110">
        <v>1.6264559225741952E-5</v>
      </c>
      <c r="AV16" s="100">
        <v>1.2445820246556781E-4</v>
      </c>
      <c r="AW16" s="100">
        <v>4.8413683036611055E-5</v>
      </c>
      <c r="AX16" s="100">
        <v>4.8413683036611055E-5</v>
      </c>
      <c r="AY16" s="100">
        <v>3.691140635549173E-7</v>
      </c>
      <c r="AZ16" s="100">
        <v>1.5066739096908549E-7</v>
      </c>
      <c r="BA16" s="100">
        <v>2.7399185039033705E-4</v>
      </c>
      <c r="BB16" s="100">
        <v>2.7399185039033705E-4</v>
      </c>
      <c r="BC16" s="100">
        <v>2.7399185039033705E-4</v>
      </c>
      <c r="BD16" s="100">
        <v>2.7399185039033705E-4</v>
      </c>
      <c r="BE16" s="100">
        <v>2.7399185039033705E-4</v>
      </c>
      <c r="BF16" s="100">
        <v>2.7399185039033705E-4</v>
      </c>
      <c r="BG16" s="100">
        <v>4.0440848831134171E-5</v>
      </c>
      <c r="BH16" s="100">
        <v>1.1471927863141522E-5</v>
      </c>
      <c r="BI16" s="100">
        <v>2.7399185039033705E-4</v>
      </c>
      <c r="BJ16" s="100">
        <v>2.9990517663837025E-6</v>
      </c>
      <c r="BK16" s="100">
        <v>5.9191000000000003E-5</v>
      </c>
      <c r="BL16" s="100">
        <v>4.0571612084134843E-5</v>
      </c>
      <c r="BM16" s="100">
        <v>1.3530634509273136E-3</v>
      </c>
      <c r="BN16" s="100">
        <v>5.3261285895382865E-5</v>
      </c>
      <c r="BO16" s="100">
        <v>1.8147482905652621E-5</v>
      </c>
      <c r="BP16" s="100">
        <v>1.4212802684762552E-5</v>
      </c>
      <c r="BQ16" s="100">
        <v>2.7441155591675351E-5</v>
      </c>
      <c r="BR16" s="100">
        <v>1.4212802684762554E-5</v>
      </c>
      <c r="BS16" s="100">
        <v>2.1123887069816369E-5</v>
      </c>
      <c r="BT16" s="100">
        <v>9.7108025098426097E-5</v>
      </c>
      <c r="BU16" s="100">
        <v>9.8741461027665394E-5</v>
      </c>
      <c r="BV16" s="100">
        <v>7.8815340769413471E-5</v>
      </c>
      <c r="BW16" s="100">
        <v>1.5884530424760282E-4</v>
      </c>
      <c r="BX16" s="100">
        <v>6.0295776501808624E-5</v>
      </c>
      <c r="BY16" s="100">
        <v>1.5884530424760282E-4</v>
      </c>
      <c r="BZ16" s="100">
        <v>1.5884530424760282E-4</v>
      </c>
      <c r="CA16" s="100">
        <v>1.5884530424760282E-4</v>
      </c>
      <c r="CB16" s="100">
        <v>1.5884530424760282E-4</v>
      </c>
      <c r="CC16" s="100">
        <v>1.5884530424760282E-4</v>
      </c>
      <c r="CD16" s="100">
        <v>1.5884530424760282E-4</v>
      </c>
      <c r="CE16" s="111">
        <v>6.209880091747721E-7</v>
      </c>
      <c r="CF16" s="100">
        <v>3.691140635549173E-7</v>
      </c>
      <c r="CG16" s="100">
        <v>6.6041164724241794E-4</v>
      </c>
      <c r="CH16" s="100">
        <v>1.2928642764623317E-4</v>
      </c>
      <c r="CI16" s="100">
        <v>1.0326580685914639E-4</v>
      </c>
      <c r="CJ16" s="100">
        <v>2.3353313966855132E-4</v>
      </c>
      <c r="CK16" s="100">
        <v>2.724592463150589E-5</v>
      </c>
      <c r="CL16" s="100">
        <v>1.5884530424760282E-4</v>
      </c>
      <c r="CM16" s="100">
        <v>2.7399185039033705E-4</v>
      </c>
      <c r="CN16" s="16">
        <v>0</v>
      </c>
      <c r="CO16" s="16">
        <v>0</v>
      </c>
      <c r="CP16" s="16">
        <v>0</v>
      </c>
    </row>
    <row r="17" spans="1:94" x14ac:dyDescent="0.25">
      <c r="A17" s="14" t="s">
        <v>56</v>
      </c>
      <c r="B17" s="101">
        <v>6.6599922931170416E-5</v>
      </c>
      <c r="C17" s="101">
        <v>4.7112275839532964E-3</v>
      </c>
      <c r="D17" s="101">
        <v>6.1968373393104011E-3</v>
      </c>
      <c r="E17" s="101">
        <v>1.8189100671364758E-3</v>
      </c>
      <c r="F17" s="101">
        <v>2.9099195764421592E-3</v>
      </c>
      <c r="G17" s="101">
        <v>1.1687488732160319E-4</v>
      </c>
      <c r="H17" s="101">
        <v>1.2876275380563429E-3</v>
      </c>
      <c r="I17" s="101">
        <v>4.6801120933615331E-3</v>
      </c>
      <c r="J17" s="101">
        <v>6.7555145642023574E-4</v>
      </c>
      <c r="K17" s="101">
        <v>2.266758183797207E-4</v>
      </c>
      <c r="L17" s="101">
        <v>3.0377908344465712E-3</v>
      </c>
      <c r="M17" s="101">
        <v>1.9779770881231146E-2</v>
      </c>
      <c r="N17" s="101">
        <v>3.0377908344465712E-3</v>
      </c>
      <c r="O17" s="101">
        <v>7.2366438372806251E-3</v>
      </c>
      <c r="P17" s="101">
        <v>7.6467958237185223E-4</v>
      </c>
      <c r="Q17" s="101">
        <v>8.8606275873044441E-3</v>
      </c>
      <c r="R17" s="101">
        <v>3.4138676589406526E-3</v>
      </c>
      <c r="S17" s="101">
        <v>8.9811096753377969E-4</v>
      </c>
      <c r="T17" s="101">
        <v>5.3291279951921532E-2</v>
      </c>
      <c r="U17" s="101">
        <v>3.5416436481216534E-2</v>
      </c>
      <c r="V17" s="104">
        <v>3.0581900731552702E-3</v>
      </c>
      <c r="W17" s="101">
        <v>3.8356449205144731E-4</v>
      </c>
      <c r="X17" s="101">
        <v>2.2988972165000426E-3</v>
      </c>
      <c r="Y17" s="101">
        <v>1.560684149154078E-2</v>
      </c>
      <c r="Z17" s="101">
        <v>7.8580372477776873E-3</v>
      </c>
      <c r="AA17" s="105">
        <v>6.7707920393986244E-3</v>
      </c>
      <c r="AB17" s="16">
        <v>0</v>
      </c>
      <c r="AC17" s="16">
        <v>0</v>
      </c>
      <c r="AD17" s="16">
        <v>0</v>
      </c>
      <c r="AE17" s="16">
        <v>0</v>
      </c>
      <c r="AF17" s="101">
        <v>3.0377908344465712E-3</v>
      </c>
      <c r="AG17" s="109">
        <v>0</v>
      </c>
      <c r="AH17" s="100">
        <v>239.26952384782086</v>
      </c>
      <c r="AI17" s="100">
        <v>239.26952384782086</v>
      </c>
      <c r="AJ17" s="101">
        <v>1.560684149154078E-2</v>
      </c>
      <c r="AK17" s="100">
        <v>2.4455103359233166E-3</v>
      </c>
      <c r="AL17" s="100">
        <v>6.7555145642023574E-4</v>
      </c>
      <c r="AM17" s="100">
        <v>1.723134541595981E-2</v>
      </c>
      <c r="AN17" s="100">
        <v>5.9291675811858164E-3</v>
      </c>
      <c r="AO17" s="100">
        <v>1.4216138766649426E-2</v>
      </c>
      <c r="AP17" s="100">
        <v>2.9236435222596457E-2</v>
      </c>
      <c r="AQ17" s="100">
        <v>2.9099195764421592E-3</v>
      </c>
      <c r="AR17" s="110">
        <v>4.2539321024119865E-5</v>
      </c>
      <c r="AS17" s="110">
        <v>3.9516372015923886E-3</v>
      </c>
      <c r="AT17" s="110">
        <v>9.3252924698125003E-3</v>
      </c>
      <c r="AU17" s="110">
        <v>4.1610069493872659E-3</v>
      </c>
      <c r="AV17" s="100">
        <v>2.0772799233697192E-3</v>
      </c>
      <c r="AW17" s="100">
        <v>5.9291675811858164E-3</v>
      </c>
      <c r="AX17" s="100">
        <v>5.9291675811858164E-3</v>
      </c>
      <c r="AY17" s="100">
        <v>4.4674797255864868E-5</v>
      </c>
      <c r="AZ17" s="100">
        <v>4.8271842802141738E-6</v>
      </c>
      <c r="BA17" s="100">
        <v>3.350427378321242E-2</v>
      </c>
      <c r="BB17" s="100">
        <v>3.350427378321242E-2</v>
      </c>
      <c r="BC17" s="100">
        <v>3.350427378321242E-2</v>
      </c>
      <c r="BD17" s="100">
        <v>3.350427378321242E-2</v>
      </c>
      <c r="BE17" s="100">
        <v>3.350427378321242E-2</v>
      </c>
      <c r="BF17" s="100">
        <v>3.350427378321242E-2</v>
      </c>
      <c r="BG17" s="100">
        <v>5.5108685096694936E-3</v>
      </c>
      <c r="BH17" s="100">
        <v>2.7954159857514699E-3</v>
      </c>
      <c r="BI17" s="100">
        <v>3.350427378321242E-2</v>
      </c>
      <c r="BJ17" s="100">
        <v>3.6298272770390199E-4</v>
      </c>
      <c r="BK17" s="100">
        <v>5.8936729999999994E-3</v>
      </c>
      <c r="BL17" s="100">
        <v>8.465528099445457E-3</v>
      </c>
      <c r="BM17" s="100">
        <v>9.5552345943785519E-2</v>
      </c>
      <c r="BN17" s="100">
        <v>1.9528710437986155E-2</v>
      </c>
      <c r="BO17" s="100">
        <v>1.4674450275399379E-3</v>
      </c>
      <c r="BP17" s="100">
        <v>1.8152714852055329E-3</v>
      </c>
      <c r="BQ17" s="100">
        <v>4.4651191712639514E-4</v>
      </c>
      <c r="BR17" s="100">
        <v>1.8152714852055331E-3</v>
      </c>
      <c r="BS17" s="100">
        <v>7.2469807578309439E-4</v>
      </c>
      <c r="BT17" s="100">
        <v>1.0878809290134002E-2</v>
      </c>
      <c r="BU17" s="100">
        <v>1.1425437712286844E-2</v>
      </c>
      <c r="BV17" s="100">
        <v>8.9512449621855523E-3</v>
      </c>
      <c r="BW17" s="100">
        <v>1.8563683241326574E-2</v>
      </c>
      <c r="BX17" s="100">
        <v>9.2715597411913084E-3</v>
      </c>
      <c r="BY17" s="100">
        <v>1.8563683241326574E-2</v>
      </c>
      <c r="BZ17" s="100">
        <v>1.8563683241326574E-2</v>
      </c>
      <c r="CA17" s="100">
        <v>1.8563683241326574E-2</v>
      </c>
      <c r="CB17" s="100">
        <v>1.8563683241326574E-2</v>
      </c>
      <c r="CC17" s="100">
        <v>1.8563683241326574E-2</v>
      </c>
      <c r="CD17" s="100">
        <v>1.8563683241326574E-2</v>
      </c>
      <c r="CE17" s="111">
        <v>7.6172364150686983E-5</v>
      </c>
      <c r="CF17" s="100">
        <v>4.4674797255864868E-5</v>
      </c>
      <c r="CG17" s="100">
        <v>0.19049819877631416</v>
      </c>
      <c r="CH17" s="100">
        <v>1.723134541595981E-2</v>
      </c>
      <c r="CI17" s="100">
        <v>1.4216138766649426E-2</v>
      </c>
      <c r="CJ17" s="100">
        <v>2.9236435222596457E-2</v>
      </c>
      <c r="CK17" s="100">
        <v>3.0286267541458165E-3</v>
      </c>
      <c r="CL17" s="100">
        <v>1.8563683241326574E-2</v>
      </c>
      <c r="CM17" s="100">
        <v>3.350427378321242E-2</v>
      </c>
      <c r="CN17" s="16">
        <v>0</v>
      </c>
      <c r="CO17" s="16">
        <v>0</v>
      </c>
      <c r="CP17" s="16">
        <v>0</v>
      </c>
    </row>
    <row r="18" spans="1:94" x14ac:dyDescent="0.25">
      <c r="A18" s="14" t="s">
        <v>57</v>
      </c>
      <c r="B18" s="101">
        <v>1.0364391827516005E-6</v>
      </c>
      <c r="C18" s="101">
        <v>4.4171871487869792E-5</v>
      </c>
      <c r="D18" s="101">
        <v>4.2165737165511576E-5</v>
      </c>
      <c r="E18" s="101">
        <v>2.6695364947517831E-3</v>
      </c>
      <c r="F18" s="101">
        <v>2.8293667935807729E-5</v>
      </c>
      <c r="G18" s="101">
        <v>1.0651465632741592E-6</v>
      </c>
      <c r="H18" s="101">
        <v>7.9733867526042925E-4</v>
      </c>
      <c r="I18" s="101">
        <v>1.0643816125633895E-5</v>
      </c>
      <c r="J18" s="101">
        <v>1.1879271977301826E-6</v>
      </c>
      <c r="K18" s="101">
        <v>2.1228791091964752E-6</v>
      </c>
      <c r="L18" s="101">
        <v>3.0051669347240602E-5</v>
      </c>
      <c r="M18" s="101">
        <v>8.8305790178057092E-4</v>
      </c>
      <c r="N18" s="101">
        <v>3.0051669347240602E-5</v>
      </c>
      <c r="O18" s="101">
        <v>1.8491313742920251E-5</v>
      </c>
      <c r="P18" s="101">
        <v>1.0907750857399573E-6</v>
      </c>
      <c r="Q18" s="101">
        <v>1.9954384207726775E-3</v>
      </c>
      <c r="R18" s="101">
        <v>3.4551885682854966E-5</v>
      </c>
      <c r="S18" s="101">
        <v>8.7208520870709824E-6</v>
      </c>
      <c r="T18" s="101">
        <v>4.9695719891628841E-4</v>
      </c>
      <c r="U18" s="101">
        <v>3.3894842612993065E-4</v>
      </c>
      <c r="V18" s="104">
        <v>8.0456986245671562E-4</v>
      </c>
      <c r="W18" s="101">
        <v>3.462141592648485E-6</v>
      </c>
      <c r="X18" s="101">
        <v>2.1843044037248198E-4</v>
      </c>
      <c r="Y18" s="101">
        <v>1.7436249470652219E-2</v>
      </c>
      <c r="Z18" s="101">
        <v>1.5214466564618255E-3</v>
      </c>
      <c r="AA18" s="105">
        <v>1.2622361893724175E-4</v>
      </c>
      <c r="AB18" s="16">
        <v>0</v>
      </c>
      <c r="AC18" s="16">
        <v>0</v>
      </c>
      <c r="AD18" s="16">
        <v>0</v>
      </c>
      <c r="AE18" s="16">
        <v>0</v>
      </c>
      <c r="AF18" s="101">
        <v>3.0051669347240602E-5</v>
      </c>
      <c r="AG18" s="109">
        <v>0</v>
      </c>
      <c r="AH18" s="100">
        <v>1.7347506119070952</v>
      </c>
      <c r="AI18" s="100">
        <v>1.7347506119070952</v>
      </c>
      <c r="AJ18" s="101">
        <v>1.7436249470652219E-2</v>
      </c>
      <c r="AK18" s="100">
        <v>9.8795046845890689E-4</v>
      </c>
      <c r="AL18" s="100">
        <v>1.1879271977301826E-6</v>
      </c>
      <c r="AM18" s="100">
        <v>5.2025525519136453E-4</v>
      </c>
      <c r="AN18" s="100">
        <v>5.3871425760468344E-5</v>
      </c>
      <c r="AO18" s="100">
        <v>3.3551688570516725E-4</v>
      </c>
      <c r="AP18" s="100">
        <v>4.6615880052966111E-4</v>
      </c>
      <c r="AQ18" s="100">
        <v>2.8293667935807729E-5</v>
      </c>
      <c r="AR18" s="110">
        <v>7.6445339079139861E-7</v>
      </c>
      <c r="AS18" s="110">
        <v>2.2301975404185968E-5</v>
      </c>
      <c r="AT18" s="110">
        <v>3.9505659923179662E-5</v>
      </c>
      <c r="AU18" s="110">
        <v>1.717082579599559E-5</v>
      </c>
      <c r="AV18" s="100">
        <v>2.4722399474145415E-5</v>
      </c>
      <c r="AW18" s="100">
        <v>5.3871425760468344E-5</v>
      </c>
      <c r="AX18" s="100">
        <v>5.3871425760468344E-5</v>
      </c>
      <c r="AY18" s="100">
        <v>4.2403464503578193E-7</v>
      </c>
      <c r="AZ18" s="100">
        <v>5.6872695136897499E-8</v>
      </c>
      <c r="BA18" s="100">
        <v>2.7805114684315967E-4</v>
      </c>
      <c r="BB18" s="100">
        <v>2.7805114684315967E-4</v>
      </c>
      <c r="BC18" s="100">
        <v>2.7805114684315967E-4</v>
      </c>
      <c r="BD18" s="100">
        <v>2.7805114684315967E-4</v>
      </c>
      <c r="BE18" s="100">
        <v>2.7805114684315967E-4</v>
      </c>
      <c r="BF18" s="100">
        <v>2.7805114684315967E-4</v>
      </c>
      <c r="BG18" s="100">
        <v>4.2532101937194449E-5</v>
      </c>
      <c r="BH18" s="100">
        <v>2.3097114823876226E-5</v>
      </c>
      <c r="BI18" s="100">
        <v>2.7805114684315967E-4</v>
      </c>
      <c r="BJ18" s="100">
        <v>3.445281490915728E-6</v>
      </c>
      <c r="BK18" s="100">
        <v>2.0967329999999999E-3</v>
      </c>
      <c r="BL18" s="100">
        <v>4.3515798265326988E-5</v>
      </c>
      <c r="BM18" s="100">
        <v>6.2511674257230032E-2</v>
      </c>
      <c r="BN18" s="100">
        <v>8.8356010400824942E-5</v>
      </c>
      <c r="BO18" s="100">
        <v>3.6617077540376584E-3</v>
      </c>
      <c r="BP18" s="100">
        <v>1.6804934886570641E-5</v>
      </c>
      <c r="BQ18" s="100">
        <v>4.7515618218534203E-6</v>
      </c>
      <c r="BR18" s="100">
        <v>1.6804934886570638E-5</v>
      </c>
      <c r="BS18" s="100">
        <v>7.1916701065059843E-6</v>
      </c>
      <c r="BT18" s="100">
        <v>1.8711430913218427E-3</v>
      </c>
      <c r="BU18" s="100">
        <v>1.3031383888073827E-3</v>
      </c>
      <c r="BV18" s="100">
        <v>8.5672780521977131E-5</v>
      </c>
      <c r="BW18" s="100">
        <v>1.5342680848239444E-4</v>
      </c>
      <c r="BX18" s="100">
        <v>8.6097639779951374E-5</v>
      </c>
      <c r="BY18" s="100">
        <v>1.5342680848239444E-4</v>
      </c>
      <c r="BZ18" s="100">
        <v>1.5342680848239444E-4</v>
      </c>
      <c r="CA18" s="100">
        <v>1.5342680848239444E-4</v>
      </c>
      <c r="CB18" s="100">
        <v>1.5342680848239444E-4</v>
      </c>
      <c r="CC18" s="100">
        <v>1.5342680848239444E-4</v>
      </c>
      <c r="CD18" s="100">
        <v>1.5342680848239444E-4</v>
      </c>
      <c r="CE18" s="111">
        <v>7.1879433537218606E-7</v>
      </c>
      <c r="CF18" s="100">
        <v>4.2403464503578193E-7</v>
      </c>
      <c r="CG18" s="100">
        <v>2.5635190002520633E-3</v>
      </c>
      <c r="CH18" s="100">
        <v>5.2025525519136453E-4</v>
      </c>
      <c r="CI18" s="100">
        <v>3.3551688570516725E-4</v>
      </c>
      <c r="CJ18" s="100">
        <v>4.6615880052966111E-4</v>
      </c>
      <c r="CK18" s="100">
        <v>2.8132120932545314E-5</v>
      </c>
      <c r="CL18" s="100">
        <v>1.5342680848239444E-4</v>
      </c>
      <c r="CM18" s="100">
        <v>2.7805114684315967E-4</v>
      </c>
      <c r="CN18" s="16">
        <v>0</v>
      </c>
      <c r="CO18" s="16">
        <v>0</v>
      </c>
      <c r="CP18" s="16">
        <v>0</v>
      </c>
    </row>
    <row r="19" spans="1:94" x14ac:dyDescent="0.25">
      <c r="A19" s="15" t="s">
        <v>58</v>
      </c>
      <c r="B19" s="102">
        <v>4.2699061796064017E-2</v>
      </c>
      <c r="C19" s="102">
        <v>1.8967931693074342</v>
      </c>
      <c r="D19" s="102">
        <v>2.1645119342374577</v>
      </c>
      <c r="E19" s="102">
        <v>0.82393853797384886</v>
      </c>
      <c r="F19" s="102">
        <v>1.262620652701969</v>
      </c>
      <c r="G19" s="102">
        <v>6.0560225819720682E-2</v>
      </c>
      <c r="H19" s="102">
        <v>0.4958717289879726</v>
      </c>
      <c r="I19" s="106">
        <v>0.64761501572273683</v>
      </c>
      <c r="J19" s="102">
        <v>1.2608586259771748</v>
      </c>
      <c r="K19" s="102">
        <v>8.5115599394252298E-2</v>
      </c>
      <c r="L19" s="102">
        <v>1.1735402088553402</v>
      </c>
      <c r="M19" s="102">
        <v>5.6857648174959756</v>
      </c>
      <c r="N19" s="102">
        <v>1.1735402088553402</v>
      </c>
      <c r="O19" s="102">
        <v>0.81577942088703692</v>
      </c>
      <c r="P19" s="102">
        <v>0.67978315101052111</v>
      </c>
      <c r="Q19" s="102">
        <v>2.6214563848896146</v>
      </c>
      <c r="R19" s="102">
        <v>1.5185595987214091</v>
      </c>
      <c r="S19" s="102">
        <v>0.45309193294545203</v>
      </c>
      <c r="T19" s="102">
        <v>23.567120608225888</v>
      </c>
      <c r="U19" s="102">
        <v>20.129496594358226</v>
      </c>
      <c r="V19" s="107">
        <v>1.1224176424758694</v>
      </c>
      <c r="W19" s="102">
        <v>0.17305340541723507</v>
      </c>
      <c r="X19" s="102">
        <v>5.9299137035458198</v>
      </c>
      <c r="Y19" s="102">
        <v>4.1545397664806423</v>
      </c>
      <c r="Z19" s="102">
        <v>3.4788026721112315</v>
      </c>
      <c r="AA19" s="108">
        <v>2.8382946361428298</v>
      </c>
      <c r="AB19" s="16">
        <v>0</v>
      </c>
      <c r="AC19" s="16">
        <v>0</v>
      </c>
      <c r="AD19" s="16">
        <v>0</v>
      </c>
      <c r="AE19" s="16">
        <v>0</v>
      </c>
      <c r="AF19" s="101">
        <v>1.1735402088553402</v>
      </c>
      <c r="AG19" s="109">
        <v>0</v>
      </c>
      <c r="AH19" s="100">
        <v>75344.412546529158</v>
      </c>
      <c r="AI19" s="100">
        <v>75344.412546529158</v>
      </c>
      <c r="AJ19" s="102">
        <v>4.1545397664806423</v>
      </c>
      <c r="AK19" s="100">
        <v>1.1210395396762742</v>
      </c>
      <c r="AL19" s="100">
        <v>1.2608586259771748</v>
      </c>
      <c r="AM19" s="100">
        <v>8.5602018021771418</v>
      </c>
      <c r="AN19" s="100">
        <v>2.9997533980584805</v>
      </c>
      <c r="AO19" s="100">
        <v>6.3321629445570435</v>
      </c>
      <c r="AP19" s="100">
        <v>12.052792113094252</v>
      </c>
      <c r="AQ19" s="100">
        <v>1.262620652701969</v>
      </c>
      <c r="AR19" s="110">
        <v>9.4233381374709324E-2</v>
      </c>
      <c r="AS19" s="110">
        <v>2.2556452981049318</v>
      </c>
      <c r="AT19" s="110">
        <v>1.7549621310459516</v>
      </c>
      <c r="AU19" s="110">
        <v>0.78646494806588019</v>
      </c>
      <c r="AV19" s="100">
        <v>1.0088757622924234</v>
      </c>
      <c r="AW19" s="100">
        <v>2.9997533980584805</v>
      </c>
      <c r="AX19" s="100">
        <v>2.9997533980584805</v>
      </c>
      <c r="AY19" s="100">
        <v>2.1247905259368961E-2</v>
      </c>
      <c r="AZ19" s="100">
        <v>3.7366832694334311E-3</v>
      </c>
      <c r="BA19" s="100">
        <v>10.969760962803672</v>
      </c>
      <c r="BB19" s="100">
        <v>10.969760962803672</v>
      </c>
      <c r="BC19" s="100">
        <v>10.969760962803672</v>
      </c>
      <c r="BD19" s="100">
        <v>10.969760962803672</v>
      </c>
      <c r="BE19" s="100">
        <v>10.969760962803672</v>
      </c>
      <c r="BF19" s="100">
        <v>10.969760962803672</v>
      </c>
      <c r="BG19" s="100">
        <v>1.8899268842536134</v>
      </c>
      <c r="BH19" s="100">
        <v>0.97061000986503032</v>
      </c>
      <c r="BI19" s="100">
        <v>10.969760962803672</v>
      </c>
      <c r="BJ19" s="100">
        <v>0.17263923023237282</v>
      </c>
      <c r="BK19" s="100">
        <v>1.9748460000000001</v>
      </c>
      <c r="BL19" s="100">
        <v>2.3703702354685037</v>
      </c>
      <c r="BM19" s="100">
        <v>34.432642029480142</v>
      </c>
      <c r="BN19" s="100">
        <v>2.6286261463371274</v>
      </c>
      <c r="BO19" s="100">
        <v>0.82530985080164798</v>
      </c>
      <c r="BP19" s="100">
        <v>0.56957082790019176</v>
      </c>
      <c r="BQ19" s="100">
        <v>0.22646749596817373</v>
      </c>
      <c r="BR19" s="100">
        <v>0.56957082790019176</v>
      </c>
      <c r="BS19" s="100">
        <v>0.3776935099653046</v>
      </c>
      <c r="BT19" s="100">
        <v>5.3103143336577956</v>
      </c>
      <c r="BU19" s="100">
        <v>3.3052850711204389</v>
      </c>
      <c r="BV19" s="100">
        <v>3.453620568999447</v>
      </c>
      <c r="BW19" s="100">
        <v>6.3233115025317153</v>
      </c>
      <c r="BX19" s="100">
        <v>5.9215075941279878</v>
      </c>
      <c r="BY19" s="100">
        <v>6.3233115025317153</v>
      </c>
      <c r="BZ19" s="100">
        <v>6.3233115025317153</v>
      </c>
      <c r="CA19" s="100">
        <v>6.3233115025317153</v>
      </c>
      <c r="CB19" s="100">
        <v>6.3233115025317153</v>
      </c>
      <c r="CC19" s="100">
        <v>6.3233115025317153</v>
      </c>
      <c r="CD19" s="100">
        <v>6.3233115025317153</v>
      </c>
      <c r="CE19" s="100">
        <v>3.2898041516793416E-2</v>
      </c>
      <c r="CF19" s="100">
        <v>2.1247905259368961E-2</v>
      </c>
      <c r="CG19" s="100">
        <v>119.9489633041706</v>
      </c>
      <c r="CH19" s="100">
        <v>8.5602018021771418</v>
      </c>
      <c r="CI19" s="100">
        <v>6.3321629445570435</v>
      </c>
      <c r="CJ19" s="100">
        <v>12.052792113094252</v>
      </c>
      <c r="CK19" s="100">
        <v>-2.3153268259155202</v>
      </c>
      <c r="CL19" s="100">
        <v>6.3233115025317153</v>
      </c>
      <c r="CM19" s="100">
        <v>10.969760962803672</v>
      </c>
      <c r="CN19" s="16">
        <v>0</v>
      </c>
      <c r="CO19" s="16">
        <v>0</v>
      </c>
      <c r="CP19" s="16">
        <v>0</v>
      </c>
    </row>
    <row r="20" spans="1:94" x14ac:dyDescent="0.25">
      <c r="A20" s="78" t="s">
        <v>326</v>
      </c>
      <c r="B20" s="101">
        <v>1.6609924021124693E-6</v>
      </c>
      <c r="C20" s="101">
        <v>1.7595940316789639E-5</v>
      </c>
      <c r="D20" s="101">
        <v>1.7234060608041414E-5</v>
      </c>
      <c r="E20" s="103">
        <v>1.5883749888096714E-5</v>
      </c>
      <c r="F20" s="101">
        <v>2.5702815812633105E-5</v>
      </c>
      <c r="G20" s="101">
        <v>9.0625160058759458E-7</v>
      </c>
      <c r="H20" s="101">
        <v>7.1781962506499994E-6</v>
      </c>
      <c r="I20" s="101">
        <v>1.049007373361399E-4</v>
      </c>
      <c r="J20" s="101">
        <v>1.106759043489709E-6</v>
      </c>
      <c r="K20" s="101">
        <v>7.3142405696232982E-7</v>
      </c>
      <c r="L20" s="101">
        <v>1.0019469487378092E-5</v>
      </c>
      <c r="M20" s="101">
        <v>8.2088048349372551E-5</v>
      </c>
      <c r="N20" s="101">
        <v>1.0019469487378092E-5</v>
      </c>
      <c r="O20" s="101">
        <v>2.6972887959047696E-4</v>
      </c>
      <c r="P20" s="101">
        <v>1.9608062479997215E-6</v>
      </c>
      <c r="Q20" s="101">
        <v>3.6827090577684376E-5</v>
      </c>
      <c r="R20" s="101">
        <v>3.2747441889803405E-5</v>
      </c>
      <c r="S20" s="101">
        <v>7.8533690772486207E-6</v>
      </c>
      <c r="T20" s="101">
        <v>9.5354116847162795E-4</v>
      </c>
      <c r="U20" s="101">
        <v>4.3719552780107897E-4</v>
      </c>
      <c r="V20" s="104">
        <v>1.314467648499327E-5</v>
      </c>
      <c r="W20" s="101">
        <v>2.0979490497181889E-6</v>
      </c>
      <c r="X20" s="101">
        <v>8.4810832860518761E-5</v>
      </c>
      <c r="Y20" s="101">
        <v>2.6121600280676647E-4</v>
      </c>
      <c r="Z20" s="101">
        <v>5.4022070913106138E-4</v>
      </c>
      <c r="AA20" s="101">
        <v>5.5923973132665019E-5</v>
      </c>
      <c r="AB20" s="16">
        <v>0</v>
      </c>
      <c r="AC20" s="16">
        <v>0</v>
      </c>
      <c r="AD20" s="16">
        <v>0</v>
      </c>
      <c r="AE20" s="16">
        <v>0</v>
      </c>
      <c r="AF20" s="101">
        <v>1.0019469487378092E-5</v>
      </c>
      <c r="AG20" s="109">
        <v>0</v>
      </c>
      <c r="AH20" s="100">
        <v>0.98433592171097417</v>
      </c>
      <c r="AI20" s="100">
        <v>0.98433592171097417</v>
      </c>
      <c r="AJ20" s="101">
        <v>2.6121600280676647E-4</v>
      </c>
      <c r="AK20" s="100">
        <v>3.5014634119793912E-4</v>
      </c>
      <c r="AL20" s="100">
        <v>1.106759043489709E-6</v>
      </c>
      <c r="AM20" s="100">
        <v>1.5581299360992821E-4</v>
      </c>
      <c r="AN20" s="100">
        <v>1.9872205707929073E-5</v>
      </c>
      <c r="AO20" s="100">
        <v>5.1424841981845371E-5</v>
      </c>
      <c r="AP20" s="100">
        <v>1.0625783662293075E-4</v>
      </c>
      <c r="AQ20" s="100">
        <v>2.5702815812633105E-5</v>
      </c>
      <c r="AR20" s="111">
        <v>4.399919916595773E-5</v>
      </c>
      <c r="AS20" s="112">
        <v>5.6574213550441845E-6</v>
      </c>
      <c r="AT20" s="112">
        <v>2.7318652542324655E-4</v>
      </c>
      <c r="AU20" s="111">
        <v>9.2935301554994388E-6</v>
      </c>
      <c r="AV20" s="100">
        <v>2.4237200483617235E-5</v>
      </c>
      <c r="AW20" s="100">
        <v>1.9872205707929073E-5</v>
      </c>
      <c r="AX20" s="100">
        <v>1.9872205707929073E-5</v>
      </c>
      <c r="AY20" s="100">
        <v>1.7374307894319571E-7</v>
      </c>
      <c r="AZ20" s="100">
        <v>7.25510205062874E-8</v>
      </c>
      <c r="BA20" s="100">
        <v>2.3420000110434532E-4</v>
      </c>
      <c r="BB20" s="100">
        <v>2.3420000110434532E-4</v>
      </c>
      <c r="BC20" s="100">
        <v>2.3420000110434532E-4</v>
      </c>
      <c r="BD20" s="100">
        <v>2.3420000110434532E-4</v>
      </c>
      <c r="BE20" s="100">
        <v>2.3420000110434532E-4</v>
      </c>
      <c r="BF20" s="100">
        <v>2.3420000110434532E-4</v>
      </c>
      <c r="BG20" s="100">
        <v>4.5082597731274429E-5</v>
      </c>
      <c r="BH20" s="100">
        <v>1.1097494585693437E-5</v>
      </c>
      <c r="BI20" s="100">
        <v>2.3420000110434532E-4</v>
      </c>
      <c r="BJ20" s="100">
        <v>1.4116625164134653E-6</v>
      </c>
      <c r="BK20" s="100">
        <v>1.8387899999999999E-4</v>
      </c>
      <c r="BL20" s="100">
        <v>1.983579244669566E-4</v>
      </c>
      <c r="BM20" s="100">
        <v>2.3494050915726884E-3</v>
      </c>
      <c r="BN20" s="100">
        <v>4.379079485914717E-5</v>
      </c>
      <c r="BO20" s="100">
        <v>7.0814886752240737E-6</v>
      </c>
      <c r="BP20" s="100">
        <v>5.2695764030725937E-6</v>
      </c>
      <c r="BQ20" s="100">
        <v>5.1232761191620916E-6</v>
      </c>
      <c r="BR20" s="100">
        <v>5.2695764030725937E-6</v>
      </c>
      <c r="BS20" s="100">
        <v>5.5202495147473532E-6</v>
      </c>
      <c r="BT20" s="100">
        <v>3.8382105680342826E-5</v>
      </c>
      <c r="BU20" s="100">
        <v>9.9682058457800353E-5</v>
      </c>
      <c r="BV20" s="100">
        <v>3.1322624015219796E-5</v>
      </c>
      <c r="BW20" s="100">
        <v>1.2389044927700588E-4</v>
      </c>
      <c r="BX20" s="100">
        <v>6.8412692720238682E-5</v>
      </c>
      <c r="BY20" s="100">
        <v>1.2389044927700588E-4</v>
      </c>
      <c r="BZ20" s="100">
        <v>1.2389044927700588E-4</v>
      </c>
      <c r="CA20" s="100">
        <v>1.2389044927700588E-4</v>
      </c>
      <c r="CB20" s="100">
        <v>1.2389044927700588E-4</v>
      </c>
      <c r="CC20" s="100">
        <v>1.2389044927700588E-4</v>
      </c>
      <c r="CD20" s="100">
        <v>1.2389044927700588E-4</v>
      </c>
      <c r="CE20" s="111">
        <v>2.7420637900568201E-7</v>
      </c>
      <c r="CF20" s="100">
        <v>1.7374307894319574E-7</v>
      </c>
      <c r="CG20" s="100">
        <v>7.7709157977506817E-4</v>
      </c>
      <c r="CH20" s="100">
        <v>1.5581299360992821E-4</v>
      </c>
      <c r="CI20" s="100">
        <v>5.1424841981845371E-5</v>
      </c>
      <c r="CJ20" s="100">
        <v>1.0625783662293075E-4</v>
      </c>
      <c r="CK20" s="100">
        <v>1.3938277666348167E-5</v>
      </c>
      <c r="CL20" s="100">
        <v>1.2389044927700588E-4</v>
      </c>
      <c r="CM20" s="100">
        <v>2.3420000110434532E-4</v>
      </c>
      <c r="CN20" s="16">
        <v>0</v>
      </c>
      <c r="CO20" s="16">
        <v>0</v>
      </c>
      <c r="CP20" s="16">
        <v>0</v>
      </c>
    </row>
    <row r="21" spans="1:94" x14ac:dyDescent="0.25">
      <c r="A21" s="78" t="s">
        <v>327</v>
      </c>
      <c r="B21" s="101">
        <v>3.1585247336832208E-6</v>
      </c>
      <c r="C21" s="101">
        <v>1.2295642806018226E-4</v>
      </c>
      <c r="D21" s="101">
        <v>8.1820584913902577E-5</v>
      </c>
      <c r="E21" s="101">
        <v>3.6579653607756761E-5</v>
      </c>
      <c r="F21" s="101">
        <v>7.3459775179961497E-5</v>
      </c>
      <c r="G21" s="101">
        <v>6.9201945222302122E-6</v>
      </c>
      <c r="H21" s="101">
        <v>2.3350735153039178E-5</v>
      </c>
      <c r="I21" s="101">
        <v>1.2917667162547594E-4</v>
      </c>
      <c r="J21" s="101">
        <v>3.7128327607078067E-6</v>
      </c>
      <c r="K21" s="101">
        <v>5.7999549416090111E-6</v>
      </c>
      <c r="L21" s="101">
        <v>8.3808246363103984E-5</v>
      </c>
      <c r="M21" s="101">
        <v>2.783642207400299E-4</v>
      </c>
      <c r="N21" s="101">
        <v>8.3808246363103984E-5</v>
      </c>
      <c r="O21" s="101">
        <v>2.5720999497498147E-4</v>
      </c>
      <c r="P21" s="101">
        <v>1.5072018312407076E-6</v>
      </c>
      <c r="Q21" s="101">
        <v>1.4424995665588038E-4</v>
      </c>
      <c r="R21" s="101">
        <v>9.147237799732434E-5</v>
      </c>
      <c r="S21" s="101">
        <v>2.8981708556353096E-5</v>
      </c>
      <c r="T21" s="100">
        <v>1.5156608664509241E-3</v>
      </c>
      <c r="U21" s="100">
        <v>8.4783188289790578E-4</v>
      </c>
      <c r="V21" s="100">
        <v>5.9726145679542753E-5</v>
      </c>
      <c r="W21" s="100">
        <v>7.4912399733963814E-6</v>
      </c>
      <c r="X21" s="100">
        <v>6.1779907843389053E-5</v>
      </c>
      <c r="Y21" s="100">
        <v>2.5019695236992446E-4</v>
      </c>
      <c r="Z21" s="100">
        <v>2.2304191721380761E-4</v>
      </c>
      <c r="AA21" s="100">
        <v>1.2935210715155583E-4</v>
      </c>
      <c r="AB21" s="16">
        <v>0</v>
      </c>
      <c r="AC21" s="16">
        <v>0</v>
      </c>
      <c r="AD21" s="16">
        <v>0</v>
      </c>
      <c r="AE21" s="16">
        <v>0</v>
      </c>
      <c r="AF21" s="101">
        <v>8.3808246363103984E-5</v>
      </c>
      <c r="AG21" s="109">
        <v>0</v>
      </c>
      <c r="AH21" s="100">
        <v>2.4518803902562452</v>
      </c>
      <c r="AI21" s="100">
        <v>2.4518803902562452</v>
      </c>
      <c r="AJ21" s="100">
        <v>2.5019695236992446E-4</v>
      </c>
      <c r="AK21" s="100">
        <v>4.9583072799318883E-5</v>
      </c>
      <c r="AL21" s="100">
        <v>3.7128327607078067E-6</v>
      </c>
      <c r="AM21" s="100">
        <v>3.5222442277212367E-4</v>
      </c>
      <c r="AN21" s="100">
        <v>1.6627866992644931E-4</v>
      </c>
      <c r="AO21" s="100">
        <v>4.4625472862639906E-4</v>
      </c>
      <c r="AP21" s="100">
        <v>5.9866292258631954E-4</v>
      </c>
      <c r="AQ21" s="100">
        <v>7.3459775179961497E-5</v>
      </c>
      <c r="AR21" s="112">
        <v>3.6876704267740159E-5</v>
      </c>
      <c r="AS21" s="112">
        <v>5.6021506228639883E-5</v>
      </c>
      <c r="AT21" s="112">
        <v>3.3318780334220757E-4</v>
      </c>
      <c r="AU21" s="112">
        <v>3.192691297203084E-5</v>
      </c>
      <c r="AV21" s="100">
        <v>6.6515478052474067E-5</v>
      </c>
      <c r="AW21" s="100">
        <v>1.6627866992644929E-4</v>
      </c>
      <c r="AX21" s="100">
        <v>1.6627866992644929E-4</v>
      </c>
      <c r="AY21" s="100">
        <v>1.9710030866460191E-6</v>
      </c>
      <c r="AZ21" s="100">
        <v>1.4232289053159515E-7</v>
      </c>
      <c r="BA21" s="100">
        <v>6.0527267838956513E-4</v>
      </c>
      <c r="BB21" s="100">
        <v>6.0527267838956513E-4</v>
      </c>
      <c r="BC21" s="100">
        <v>6.0527267838956513E-4</v>
      </c>
      <c r="BD21" s="100">
        <v>6.0527267838956513E-4</v>
      </c>
      <c r="BE21" s="100">
        <v>6.0527267838956513E-4</v>
      </c>
      <c r="BF21" s="100">
        <v>6.0527267838956513E-4</v>
      </c>
      <c r="BG21" s="100">
        <v>7.6427701687764972E-5</v>
      </c>
      <c r="BH21" s="100">
        <v>4.6853766214660689E-5</v>
      </c>
      <c r="BI21" s="100">
        <v>6.0527267838956513E-4</v>
      </c>
      <c r="BJ21" s="100">
        <v>1.6014400078998908E-5</v>
      </c>
      <c r="BK21" s="100">
        <v>1.6558400000000001E-4</v>
      </c>
      <c r="BL21" s="100">
        <v>2.6082381705059518E-4</v>
      </c>
      <c r="BM21" s="100">
        <v>2.1863396490108631E-3</v>
      </c>
      <c r="BN21" s="100">
        <v>1.6681578164179269E-4</v>
      </c>
      <c r="BO21" s="100">
        <v>2.6027310258296661E-5</v>
      </c>
      <c r="BP21" s="100">
        <v>2.4968928686896558E-5</v>
      </c>
      <c r="BQ21" s="100">
        <v>1.2204809036336248E-5</v>
      </c>
      <c r="BR21" s="100">
        <v>2.4968928686896558E-5</v>
      </c>
      <c r="BS21" s="100">
        <v>3.1451920765031963E-5</v>
      </c>
      <c r="BT21" s="100">
        <v>2.1958535546990013E-4</v>
      </c>
      <c r="BU21" s="100">
        <v>2.4388599145564065E-4</v>
      </c>
      <c r="BV21" s="100">
        <v>1.8195769581096563E-4</v>
      </c>
      <c r="BW21" s="100">
        <v>3.3516534874712174E-4</v>
      </c>
      <c r="BX21" s="100">
        <v>2.069583662353175E-4</v>
      </c>
      <c r="BY21" s="100">
        <v>3.3516534874712174E-4</v>
      </c>
      <c r="BZ21" s="100">
        <v>3.3516534874712174E-4</v>
      </c>
      <c r="CA21" s="100">
        <v>3.3516534874712174E-4</v>
      </c>
      <c r="CB21" s="100">
        <v>3.3516534874712174E-4</v>
      </c>
      <c r="CC21" s="100">
        <v>3.3516534874712174E-4</v>
      </c>
      <c r="CD21" s="100">
        <v>3.3516534874712174E-4</v>
      </c>
      <c r="CE21" s="111">
        <v>2.7441616845827475E-6</v>
      </c>
      <c r="CF21" s="100">
        <v>1.9710030866460191E-6</v>
      </c>
      <c r="CG21" s="100">
        <v>1.2046503378909093E-2</v>
      </c>
      <c r="CH21" s="100">
        <v>3.5222442277212367E-4</v>
      </c>
      <c r="CI21" s="100">
        <v>4.4625472862639906E-4</v>
      </c>
      <c r="CJ21" s="100">
        <v>5.9866292258631954E-4</v>
      </c>
      <c r="CK21" s="100">
        <v>5.4108899410132726E-5</v>
      </c>
      <c r="CL21" s="100">
        <v>3.3516534874712174E-4</v>
      </c>
      <c r="CM21" s="100">
        <v>6.0527267838956513E-4</v>
      </c>
      <c r="CN21" s="16">
        <v>0</v>
      </c>
      <c r="CO21" s="16">
        <v>0</v>
      </c>
      <c r="CP21" s="16">
        <v>0</v>
      </c>
    </row>
    <row r="22" spans="1:94" x14ac:dyDescent="0.25">
      <c r="A22" s="78" t="s">
        <v>328</v>
      </c>
      <c r="B22" s="101">
        <v>1.8077967411165929E-5</v>
      </c>
      <c r="C22" s="101">
        <v>2.2397700083779458E-4</v>
      </c>
      <c r="D22" s="101">
        <v>1.033241549864629E-4</v>
      </c>
      <c r="E22" s="101">
        <v>6.9061472556025948E-5</v>
      </c>
      <c r="F22" s="101">
        <v>2.934836356293825E-4</v>
      </c>
      <c r="G22" s="101">
        <v>1.2051642568574374E-5</v>
      </c>
      <c r="H22" s="101">
        <v>3.820227984476866E-5</v>
      </c>
      <c r="I22" s="101">
        <v>1.596193120251696E-4</v>
      </c>
      <c r="J22" s="101">
        <v>7.6654673027144366E-6</v>
      </c>
      <c r="K22" s="101">
        <v>1.0373109052330399E-5</v>
      </c>
      <c r="L22" s="101">
        <v>1.5414884087544325E-4</v>
      </c>
      <c r="M22" s="101">
        <v>4.196937675658001E-4</v>
      </c>
      <c r="N22" s="101">
        <v>1.5414884087544325E-4</v>
      </c>
      <c r="O22" s="101">
        <v>4.2100665197922151E-4</v>
      </c>
      <c r="P22" s="101">
        <v>3.482498265122686E-6</v>
      </c>
      <c r="Q22" s="101">
        <v>3.2183560600873367E-4</v>
      </c>
      <c r="R22" s="101">
        <v>3.7907884781624915E-4</v>
      </c>
      <c r="S22" s="101">
        <v>6.1233659865263276E-5</v>
      </c>
      <c r="T22" s="100">
        <v>2.8077771840121822E-3</v>
      </c>
      <c r="U22" s="100">
        <v>1.5138432200327934E-3</v>
      </c>
      <c r="V22" s="100">
        <v>9.8690806117828365E-5</v>
      </c>
      <c r="W22" s="100">
        <v>1.2648135197608359E-5</v>
      </c>
      <c r="X22" s="100">
        <v>3.9526638257805086E-4</v>
      </c>
      <c r="Y22" s="100">
        <v>3.80957692654955E-4</v>
      </c>
      <c r="Z22" s="100">
        <v>4.1692956232790442E-4</v>
      </c>
      <c r="AA22" s="100">
        <v>2.1503597637785089E-4</v>
      </c>
      <c r="AB22" s="16">
        <v>0</v>
      </c>
      <c r="AC22" s="16">
        <v>0</v>
      </c>
      <c r="AD22" s="16">
        <v>0</v>
      </c>
      <c r="AE22" s="16">
        <v>0</v>
      </c>
      <c r="AF22" s="101">
        <v>1.5414884087544325E-4</v>
      </c>
      <c r="AG22" s="109">
        <v>0</v>
      </c>
      <c r="AH22" s="100">
        <v>3.1807236135998789</v>
      </c>
      <c r="AI22" s="100">
        <v>3.1807236135998789</v>
      </c>
      <c r="AJ22" s="100">
        <v>3.80957692654955E-4</v>
      </c>
      <c r="AK22" s="100">
        <v>8.1329757780731766E-5</v>
      </c>
      <c r="AL22" s="100">
        <v>7.6654673027144366E-6</v>
      </c>
      <c r="AM22" s="100">
        <v>5.914865608449394E-4</v>
      </c>
      <c r="AN22" s="100">
        <v>3.1145985186158121E-4</v>
      </c>
      <c r="AO22" s="100">
        <v>9.1604330144359519E-4</v>
      </c>
      <c r="AP22" s="100">
        <v>1.0308260139426121E-3</v>
      </c>
      <c r="AQ22" s="100">
        <v>2.934836356293825E-4</v>
      </c>
      <c r="AR22" s="112">
        <v>4.4228358047866845E-5</v>
      </c>
      <c r="AS22" s="112">
        <v>1.1159961403411046E-4</v>
      </c>
      <c r="AT22" s="112">
        <v>5.7315465657426748E-4</v>
      </c>
      <c r="AU22" s="112">
        <v>5.3381083398519538E-5</v>
      </c>
      <c r="AV22" s="100">
        <v>2.6898587974597877E-4</v>
      </c>
      <c r="AW22" s="100">
        <v>3.1145985186158115E-4</v>
      </c>
      <c r="AX22" s="100">
        <v>3.1145985186158115E-4</v>
      </c>
      <c r="AY22" s="100">
        <v>4.105072053911975E-6</v>
      </c>
      <c r="AZ22" s="100">
        <v>2.7228086375895249E-7</v>
      </c>
      <c r="BA22" s="100">
        <v>9.250703926490365E-4</v>
      </c>
      <c r="BB22" s="100">
        <v>9.250703926490365E-4</v>
      </c>
      <c r="BC22" s="100">
        <v>9.250703926490365E-4</v>
      </c>
      <c r="BD22" s="100">
        <v>9.250703926490365E-4</v>
      </c>
      <c r="BE22" s="100">
        <v>9.250703926490365E-4</v>
      </c>
      <c r="BF22" s="100">
        <v>9.250703926490365E-4</v>
      </c>
      <c r="BG22" s="100">
        <v>1.113132184777367E-4</v>
      </c>
      <c r="BH22" s="100">
        <v>7.6893120738274708E-5</v>
      </c>
      <c r="BI22" s="100">
        <v>9.250703926490365E-4</v>
      </c>
      <c r="BJ22" s="100">
        <v>3.3353710438034801E-5</v>
      </c>
      <c r="BK22" s="100">
        <v>2.7946700000000004E-4</v>
      </c>
      <c r="BL22" s="100">
        <v>4.3708982881394552E-4</v>
      </c>
      <c r="BM22" s="100">
        <v>3.5228357075731938E-3</v>
      </c>
      <c r="BN22" s="100">
        <v>2.4408338495687793E-4</v>
      </c>
      <c r="BO22" s="100">
        <v>5.0231464300981641E-5</v>
      </c>
      <c r="BP22" s="100">
        <v>2.9621388658377257E-5</v>
      </c>
      <c r="BQ22" s="100">
        <v>5.4476487936688251E-5</v>
      </c>
      <c r="BR22" s="100">
        <v>2.9621388658377257E-5</v>
      </c>
      <c r="BS22" s="100">
        <v>8.3470693589342127E-5</v>
      </c>
      <c r="BT22" s="100">
        <v>3.7596286507645625E-4</v>
      </c>
      <c r="BU22" s="100">
        <v>4.0879843220905596E-4</v>
      </c>
      <c r="BV22" s="100">
        <v>3.066724257734965E-4</v>
      </c>
      <c r="BW22" s="100">
        <v>5.2375761822477543E-4</v>
      </c>
      <c r="BX22" s="100">
        <v>4.1629307866596787E-4</v>
      </c>
      <c r="BY22" s="100">
        <v>5.2375761822477543E-4</v>
      </c>
      <c r="BZ22" s="100">
        <v>5.2375761822477543E-4</v>
      </c>
      <c r="CA22" s="100">
        <v>5.2375761822477543E-4</v>
      </c>
      <c r="CB22" s="100">
        <v>5.2375761822477543E-4</v>
      </c>
      <c r="CC22" s="100">
        <v>5.2375761822477543E-4</v>
      </c>
      <c r="CD22" s="100">
        <v>5.2375761822477543E-4</v>
      </c>
      <c r="CE22" s="111">
        <v>5.4648954762948556E-6</v>
      </c>
      <c r="CF22" s="100">
        <v>4.1050720539119759E-6</v>
      </c>
      <c r="CG22" s="100">
        <v>2.880542808701908E-2</v>
      </c>
      <c r="CH22" s="100">
        <v>5.914865608449394E-4</v>
      </c>
      <c r="CI22" s="100">
        <v>9.1604330144359519E-4</v>
      </c>
      <c r="CJ22" s="100">
        <v>1.0308260139426121E-3</v>
      </c>
      <c r="CK22" s="100">
        <v>5.8860348763795386E-5</v>
      </c>
      <c r="CL22" s="100">
        <v>5.2375761822477543E-4</v>
      </c>
      <c r="CM22" s="100">
        <v>9.250703926490365E-4</v>
      </c>
      <c r="CN22" s="16">
        <v>0</v>
      </c>
      <c r="CO22" s="16">
        <v>0</v>
      </c>
      <c r="CP22" s="16">
        <v>0</v>
      </c>
    </row>
    <row r="23" spans="1:94" x14ac:dyDescent="0.25">
      <c r="A23" s="78" t="s">
        <v>329</v>
      </c>
      <c r="B23" s="101">
        <v>1.3513464894163964E-6</v>
      </c>
      <c r="C23" s="101">
        <v>2.1111413544385329E-5</v>
      </c>
      <c r="D23" s="101">
        <v>1.5866618242520342E-6</v>
      </c>
      <c r="E23" s="101">
        <v>5.3366746120583655E-6</v>
      </c>
      <c r="F23" s="101">
        <v>2.3907215098601064E-5</v>
      </c>
      <c r="G23" s="101">
        <v>1.2181539963016943E-6</v>
      </c>
      <c r="H23" s="101">
        <v>2.4292994103697777E-6</v>
      </c>
      <c r="I23" s="101">
        <v>3.9252796822927562E-5</v>
      </c>
      <c r="J23" s="101">
        <v>7.1811336398584464E-7</v>
      </c>
      <c r="K23" s="101">
        <v>9.3172264283705404E-7</v>
      </c>
      <c r="L23" s="101">
        <v>1.4566302197434065E-5</v>
      </c>
      <c r="M23" s="101">
        <v>2.713403130617911E-5</v>
      </c>
      <c r="N23" s="101">
        <v>1.4566302197434065E-5</v>
      </c>
      <c r="O23" s="101">
        <v>4.3297255850400818E-5</v>
      </c>
      <c r="P23" s="101">
        <v>3.9346669172021772E-7</v>
      </c>
      <c r="Q23" s="101">
        <v>1.8628937957773593E-5</v>
      </c>
      <c r="R23" s="101">
        <v>3.1361234461039464E-5</v>
      </c>
      <c r="S23" s="101">
        <v>6.2808973831035326E-6</v>
      </c>
      <c r="T23" s="100">
        <v>2.9801368606682636E-4</v>
      </c>
      <c r="U23" s="100">
        <v>1.740801630001054E-4</v>
      </c>
      <c r="V23" s="100">
        <v>7.5600056704513289E-6</v>
      </c>
      <c r="W23" s="100">
        <v>1.129282918490203E-6</v>
      </c>
      <c r="X23" s="100">
        <v>8.4204160004979164E-5</v>
      </c>
      <c r="Y23" s="100">
        <v>2.7022622205760899E-5</v>
      </c>
      <c r="Z23" s="100">
        <v>3.8067238043516044E-5</v>
      </c>
      <c r="AA23" s="100">
        <v>2.3640548554394902E-5</v>
      </c>
      <c r="AB23" s="16">
        <v>0</v>
      </c>
      <c r="AC23" s="16">
        <v>0</v>
      </c>
      <c r="AD23" s="16">
        <v>0</v>
      </c>
      <c r="AE23" s="16">
        <v>0</v>
      </c>
      <c r="AF23" s="101">
        <v>1.4566302197434065E-5</v>
      </c>
      <c r="AG23" s="109">
        <v>0</v>
      </c>
      <c r="AH23" s="100">
        <v>0.43543315335209359</v>
      </c>
      <c r="AI23" s="100">
        <v>0.43543315335209359</v>
      </c>
      <c r="AJ23" s="100">
        <v>2.7022622205760899E-5</v>
      </c>
      <c r="AK23" s="100">
        <v>4.4416800166123596E-6</v>
      </c>
      <c r="AL23" s="100">
        <v>7.1811336398584464E-7</v>
      </c>
      <c r="AM23" s="100">
        <v>5.6991426360066898E-5</v>
      </c>
      <c r="AN23" s="100">
        <v>3.0364947651722982E-5</v>
      </c>
      <c r="AO23" s="100">
        <v>8.5701107074101469E-5</v>
      </c>
      <c r="AP23" s="100">
        <v>7.6697791093625233E-5</v>
      </c>
      <c r="AQ23" s="100">
        <v>2.3907215098601064E-5</v>
      </c>
      <c r="AR23" s="112">
        <v>3.5056586279280696E-5</v>
      </c>
      <c r="AS23" s="112">
        <v>1.097642472350589E-5</v>
      </c>
      <c r="AT23" s="112">
        <v>5.9633972997825061E-5</v>
      </c>
      <c r="AU23" s="112">
        <v>3.6963517773473485E-6</v>
      </c>
      <c r="AV23" s="100">
        <v>2.318391241926594E-5</v>
      </c>
      <c r="AW23" s="100">
        <v>3.0364947651722982E-5</v>
      </c>
      <c r="AX23" s="100">
        <v>3.0364947651722982E-5</v>
      </c>
      <c r="AY23" s="100">
        <v>4.6682756932380664E-7</v>
      </c>
      <c r="AZ23" s="100">
        <v>3.3877531353954945E-8</v>
      </c>
      <c r="BA23" s="100">
        <v>5.8010181694932702E-5</v>
      </c>
      <c r="BB23" s="100">
        <v>5.8010181694932702E-5</v>
      </c>
      <c r="BC23" s="100">
        <v>5.8010181694932702E-5</v>
      </c>
      <c r="BD23" s="100">
        <v>5.8010181694932702E-5</v>
      </c>
      <c r="BE23" s="100">
        <v>5.8010181694932702E-5</v>
      </c>
      <c r="BF23" s="100">
        <v>5.8010181694932702E-5</v>
      </c>
      <c r="BG23" s="100">
        <v>9.7712739875927E-6</v>
      </c>
      <c r="BH23" s="100">
        <v>8.4354329182543317E-6</v>
      </c>
      <c r="BI23" s="100">
        <v>5.8010181694932702E-5</v>
      </c>
      <c r="BJ23" s="100">
        <v>3.7929740007559295E-6</v>
      </c>
      <c r="BK23" s="100">
        <v>2.3753000000000001E-5</v>
      </c>
      <c r="BL23" s="100">
        <v>4.2614272077136986E-5</v>
      </c>
      <c r="BM23" s="100">
        <v>2.8748866536879101E-4</v>
      </c>
      <c r="BN23" s="100">
        <v>1.3852998794338467E-5</v>
      </c>
      <c r="BO23" s="100">
        <v>2.7781580742790513E-6</v>
      </c>
      <c r="BP23" s="100">
        <v>1.4106146890285631E-7</v>
      </c>
      <c r="BQ23" s="100">
        <v>4.5931166530576011E-6</v>
      </c>
      <c r="BR23" s="100">
        <v>1.4106146890285631E-7</v>
      </c>
      <c r="BS23" s="100">
        <v>8.9961873681185874E-6</v>
      </c>
      <c r="BT23" s="100">
        <v>2.7139896465740957E-5</v>
      </c>
      <c r="BU23" s="100">
        <v>3.8568508879763605E-5</v>
      </c>
      <c r="BV23" s="100">
        <v>2.2283048298917193E-5</v>
      </c>
      <c r="BW23" s="100">
        <v>3.3708577753857149E-5</v>
      </c>
      <c r="BX23" s="100">
        <v>5.0485602131012648E-5</v>
      </c>
      <c r="BY23" s="100">
        <v>3.3708577753857149E-5</v>
      </c>
      <c r="BZ23" s="100">
        <v>3.3708577753857149E-5</v>
      </c>
      <c r="CA23" s="100">
        <v>3.3708577753857149E-5</v>
      </c>
      <c r="CB23" s="111">
        <v>3.3708577753857149E-5</v>
      </c>
      <c r="CC23" s="111">
        <v>3.3708577753857149E-5</v>
      </c>
      <c r="CD23" s="111">
        <v>3.3708577753857149E-5</v>
      </c>
      <c r="CE23" s="111">
        <v>5.850850484526382E-7</v>
      </c>
      <c r="CF23" s="100">
        <v>4.6682756932380669E-7</v>
      </c>
      <c r="CG23" s="100">
        <v>3.093722869362432E-3</v>
      </c>
      <c r="CH23" s="100">
        <v>5.6991426360066898E-5</v>
      </c>
      <c r="CI23" s="100">
        <v>8.5701107074101469E-5</v>
      </c>
      <c r="CJ23" s="100">
        <v>7.6697791093625233E-5</v>
      </c>
      <c r="CK23" s="100">
        <v>1.5718090315907447E-6</v>
      </c>
      <c r="CL23" s="100">
        <v>3.3708577753857149E-5</v>
      </c>
      <c r="CM23" s="100">
        <v>5.8010181694932702E-5</v>
      </c>
      <c r="CN23" s="16">
        <v>0</v>
      </c>
      <c r="CO23" s="16">
        <v>0</v>
      </c>
      <c r="CP23" s="16">
        <v>0</v>
      </c>
    </row>
    <row r="24" spans="1:94" x14ac:dyDescent="0.25">
      <c r="A24" s="78" t="s">
        <v>330</v>
      </c>
      <c r="B24" s="101">
        <v>1.2223998298753258E-6</v>
      </c>
      <c r="C24" s="101">
        <v>1.7697941659168748E-5</v>
      </c>
      <c r="D24" s="101">
        <v>1.3457252048968938E-6</v>
      </c>
      <c r="E24" s="101">
        <v>4.5151163645473449E-6</v>
      </c>
      <c r="F24" s="101">
        <v>2.1470267686796814E-5</v>
      </c>
      <c r="G24" s="101">
        <v>9.7716710688622478E-7</v>
      </c>
      <c r="H24" s="101">
        <v>2.0525607978937206E-6</v>
      </c>
      <c r="I24" s="101">
        <v>3.413668413591544E-5</v>
      </c>
      <c r="J24" s="101">
        <v>6.0614365560616131E-7</v>
      </c>
      <c r="K24" s="101">
        <v>7.8040457911558332E-7</v>
      </c>
      <c r="L24" s="101">
        <v>1.2197742915004261E-5</v>
      </c>
      <c r="M24" s="101">
        <v>2.3015496610283494E-5</v>
      </c>
      <c r="N24" s="101">
        <v>1.2197742915004261E-5</v>
      </c>
      <c r="O24" s="101">
        <v>3.9958945138971582E-5</v>
      </c>
      <c r="P24" s="101">
        <v>3.4326873471336341E-7</v>
      </c>
      <c r="Q24" s="101">
        <v>1.6566684774129368E-5</v>
      </c>
      <c r="R24" s="101">
        <v>2.8160076092488337E-5</v>
      </c>
      <c r="S24" s="101">
        <v>5.2820355251738023E-6</v>
      </c>
      <c r="T24" s="100">
        <v>2.5125108544925539E-4</v>
      </c>
      <c r="U24" s="100">
        <v>1.4732784326525707E-4</v>
      </c>
      <c r="V24" s="100">
        <v>6.4205656743949662E-6</v>
      </c>
      <c r="W24" s="100">
        <v>9.510603543717427E-7</v>
      </c>
      <c r="X24" s="100">
        <v>5.5503153471639043E-5</v>
      </c>
      <c r="Y24" s="100">
        <v>2.51482924083876E-5</v>
      </c>
      <c r="Z24" s="100">
        <v>3.1770127120842731E-5</v>
      </c>
      <c r="AA24" s="100">
        <v>2.0125182153607601E-5</v>
      </c>
      <c r="AB24" s="16">
        <v>0</v>
      </c>
      <c r="AC24" s="16">
        <v>0</v>
      </c>
      <c r="AD24" s="16">
        <v>0</v>
      </c>
      <c r="AE24" s="16">
        <v>0</v>
      </c>
      <c r="AF24" s="101">
        <v>1.2197742915004261E-5</v>
      </c>
      <c r="AG24" s="109">
        <v>0</v>
      </c>
      <c r="AH24" s="100">
        <v>0.41897218529493713</v>
      </c>
      <c r="AI24" s="100">
        <v>0.41897218529493713</v>
      </c>
      <c r="AJ24" s="100">
        <v>2.51482924083876E-5</v>
      </c>
      <c r="AK24" s="100">
        <v>3.6569851410440551E-6</v>
      </c>
      <c r="AL24" s="100">
        <v>6.0614365560616131E-7</v>
      </c>
      <c r="AM24" s="100">
        <v>4.8195278024063266E-5</v>
      </c>
      <c r="AN24" s="100">
        <v>2.5428777470067565E-5</v>
      </c>
      <c r="AO24" s="100">
        <v>6.8346427184399913E-5</v>
      </c>
      <c r="AP24" s="100">
        <v>6.2782725376339679E-5</v>
      </c>
      <c r="AQ24" s="100">
        <v>2.1470267686796814E-5</v>
      </c>
      <c r="AR24" s="112">
        <v>1.0806001823476203E-5</v>
      </c>
      <c r="AS24" s="112">
        <v>9.1877078338944118E-6</v>
      </c>
      <c r="AT24" s="112">
        <v>5.3620558695925913E-5</v>
      </c>
      <c r="AU24" s="112">
        <v>3.1278797904327164E-6</v>
      </c>
      <c r="AV24" s="100">
        <v>2.0662661400346695E-5</v>
      </c>
      <c r="AW24" s="100">
        <v>2.5428777470067565E-5</v>
      </c>
      <c r="AX24" s="100">
        <v>2.5428777470067565E-5</v>
      </c>
      <c r="AY24" s="100">
        <v>3.9061766421663194E-7</v>
      </c>
      <c r="AZ24" s="100">
        <v>2.8601779064745146E-8</v>
      </c>
      <c r="BA24" s="100">
        <v>5.052872155560889E-5</v>
      </c>
      <c r="BB24" s="100">
        <v>5.052872155560889E-5</v>
      </c>
      <c r="BC24" s="100">
        <v>5.052872155560889E-5</v>
      </c>
      <c r="BD24" s="100">
        <v>5.052872155560889E-5</v>
      </c>
      <c r="BE24" s="100">
        <v>5.052872155560889E-5</v>
      </c>
      <c r="BF24" s="100">
        <v>5.052872155560889E-5</v>
      </c>
      <c r="BG24" s="100">
        <v>8.4442867795911623E-6</v>
      </c>
      <c r="BH24" s="100">
        <v>7.4733010017168794E-6</v>
      </c>
      <c r="BI24" s="100">
        <v>5.052872155560889E-5</v>
      </c>
      <c r="BJ24" s="100">
        <v>3.1737685217601346E-6</v>
      </c>
      <c r="BK24" s="100">
        <v>2.0438999999999999E-5</v>
      </c>
      <c r="BL24" s="100">
        <v>3.8260124407391272E-5</v>
      </c>
      <c r="BM24" s="100">
        <v>2.3635254541561805E-4</v>
      </c>
      <c r="BN24" s="100">
        <v>1.1762524852776183E-5</v>
      </c>
      <c r="BO24" s="100">
        <v>2.3829430899706235E-6</v>
      </c>
      <c r="BP24" s="100">
        <v>1.2914083963452212E-7</v>
      </c>
      <c r="BQ24" s="100">
        <v>4.1302900350882842E-6</v>
      </c>
      <c r="BR24" s="100">
        <v>1.2914083963452212E-7</v>
      </c>
      <c r="BS24" s="100">
        <v>7.7043438027887939E-6</v>
      </c>
      <c r="BT24" s="100">
        <v>2.287171015252931E-5</v>
      </c>
      <c r="BU24" s="100">
        <v>3.213679025324999E-5</v>
      </c>
      <c r="BV24" s="100">
        <v>1.8798062444479724E-5</v>
      </c>
      <c r="BW24" s="100">
        <v>2.9270316249443624E-5</v>
      </c>
      <c r="BX24" s="100">
        <v>4.268960096137641E-5</v>
      </c>
      <c r="BY24" s="100">
        <v>2.9270316249443624E-5</v>
      </c>
      <c r="BZ24" s="100">
        <v>2.9270316249443624E-5</v>
      </c>
      <c r="CA24" s="100">
        <v>2.9270316249443624E-5</v>
      </c>
      <c r="CB24" s="111">
        <v>2.9270316249443624E-5</v>
      </c>
      <c r="CC24" s="111">
        <v>2.9270316249443624E-5</v>
      </c>
      <c r="CD24" s="111">
        <v>2.9270316249443624E-5</v>
      </c>
      <c r="CE24" s="111">
        <v>4.896849212855044E-7</v>
      </c>
      <c r="CF24" s="100">
        <v>3.9061766421663194E-7</v>
      </c>
      <c r="CG24" s="100">
        <v>2.4114764929821304E-3</v>
      </c>
      <c r="CH24" s="100">
        <v>4.8195278024063266E-5</v>
      </c>
      <c r="CI24" s="100">
        <v>6.8346427184399913E-5</v>
      </c>
      <c r="CJ24" s="100">
        <v>6.2782725376339679E-5</v>
      </c>
      <c r="CK24" s="100">
        <v>1.0912789436376345E-6</v>
      </c>
      <c r="CL24" s="100">
        <v>2.9270316249443624E-5</v>
      </c>
      <c r="CM24" s="100">
        <v>5.0528721555608897E-5</v>
      </c>
      <c r="CN24" s="16">
        <v>0</v>
      </c>
      <c r="CO24" s="16">
        <v>0</v>
      </c>
      <c r="CP24" s="16">
        <v>0</v>
      </c>
    </row>
    <row r="25" spans="1:94" x14ac:dyDescent="0.25">
      <c r="A25" s="78" t="s">
        <v>331</v>
      </c>
      <c r="B25" s="101">
        <v>9.3043243852460333E-6</v>
      </c>
      <c r="C25" s="101">
        <v>1.8175071492739704E-4</v>
      </c>
      <c r="D25" s="101">
        <v>1.3085816094469161E-5</v>
      </c>
      <c r="E25" s="101">
        <v>3.4295850799801253E-5</v>
      </c>
      <c r="F25" s="101">
        <v>1.8078458795061034E-4</v>
      </c>
      <c r="G25" s="101">
        <v>9.4907801050958223E-6</v>
      </c>
      <c r="H25" s="101">
        <v>1.7313105542077043E-5</v>
      </c>
      <c r="I25" s="101">
        <v>1.0841956442888855E-4</v>
      </c>
      <c r="J25" s="101">
        <v>5.3994173267093951E-6</v>
      </c>
      <c r="K25" s="101">
        <v>8.1863373543604122E-6</v>
      </c>
      <c r="L25" s="101">
        <v>1.2788966335384243E-4</v>
      </c>
      <c r="M25" s="101">
        <v>2.0501612712871563E-4</v>
      </c>
      <c r="N25" s="101">
        <v>1.2788966335384243E-4</v>
      </c>
      <c r="O25" s="101">
        <v>3.832909297995754E-5</v>
      </c>
      <c r="P25" s="101">
        <v>9.63282945688209E-7</v>
      </c>
      <c r="Q25" s="101">
        <v>1.4201440512652235E-4</v>
      </c>
      <c r="R25" s="101">
        <v>2.3700287516094877E-4</v>
      </c>
      <c r="S25" s="101">
        <v>4.7756238587812038E-5</v>
      </c>
      <c r="T25" s="100">
        <v>2.2782266381130029E-3</v>
      </c>
      <c r="U25" s="100">
        <v>1.0831738717561668E-3</v>
      </c>
      <c r="V25" s="100">
        <v>5.798518218428069E-5</v>
      </c>
      <c r="W25" s="100">
        <v>8.5127414799726709E-6</v>
      </c>
      <c r="X25" s="100">
        <v>9.8493011380480322E-4</v>
      </c>
      <c r="Y25" s="100">
        <v>4.8936996136934238E-5</v>
      </c>
      <c r="Z25" s="100">
        <v>3.2074861591210402E-4</v>
      </c>
      <c r="AA25" s="100">
        <v>1.5535161860093331E-4</v>
      </c>
      <c r="AB25" s="16">
        <v>0</v>
      </c>
      <c r="AC25" s="16">
        <v>0</v>
      </c>
      <c r="AD25" s="16">
        <v>0</v>
      </c>
      <c r="AE25" s="16">
        <v>0</v>
      </c>
      <c r="AF25" s="101">
        <v>1.2788966335384243E-4</v>
      </c>
      <c r="AG25" s="109">
        <v>0</v>
      </c>
      <c r="AH25" s="100">
        <v>0.40924514635731146</v>
      </c>
      <c r="AI25" s="100">
        <v>0.40924514635731146</v>
      </c>
      <c r="AJ25" s="100">
        <v>4.8936996136934238E-5</v>
      </c>
      <c r="AK25" s="100">
        <v>3.0303869534152527E-5</v>
      </c>
      <c r="AL25" s="100">
        <v>5.3994173267093951E-6</v>
      </c>
      <c r="AM25" s="100">
        <v>3.6678368078691266E-4</v>
      </c>
      <c r="AN25" s="100">
        <v>2.6552872551767183E-4</v>
      </c>
      <c r="AO25" s="100">
        <v>9.5448871361892141E-4</v>
      </c>
      <c r="AP25" s="100">
        <v>7.301301449605948E-4</v>
      </c>
      <c r="AQ25" s="100">
        <v>1.8078458795061034E-4</v>
      </c>
      <c r="AR25" s="112">
        <v>1.046808328100146E-5</v>
      </c>
      <c r="AS25" s="112">
        <v>9.6627975920072939E-5</v>
      </c>
      <c r="AT25" s="112">
        <v>1.8457937905304826E-4</v>
      </c>
      <c r="AU25" s="112">
        <v>2.6477933044704223E-5</v>
      </c>
      <c r="AV25" s="100">
        <v>1.74051927988586E-4</v>
      </c>
      <c r="AW25" s="100">
        <v>2.6552872551767183E-4</v>
      </c>
      <c r="AX25" s="100">
        <v>2.6552872551767183E-4</v>
      </c>
      <c r="AY25" s="100">
        <v>4.0889486711994042E-6</v>
      </c>
      <c r="AZ25" s="100">
        <v>2.3067009848849584E-7</v>
      </c>
      <c r="BA25" s="100">
        <v>3.3698902496443487E-4</v>
      </c>
      <c r="BB25" s="100">
        <v>3.3698902496443487E-4</v>
      </c>
      <c r="BC25" s="100">
        <v>3.3698902496443487E-4</v>
      </c>
      <c r="BD25" s="100">
        <v>3.3698902496443487E-4</v>
      </c>
      <c r="BE25" s="100">
        <v>3.3698902496443487E-4</v>
      </c>
      <c r="BF25" s="100">
        <v>3.3698902496443487E-4</v>
      </c>
      <c r="BG25" s="100">
        <v>4.08291830446711E-5</v>
      </c>
      <c r="BH25" s="100">
        <v>4.7937476043341714E-5</v>
      </c>
      <c r="BI25" s="100">
        <v>3.3698902496443487E-4</v>
      </c>
      <c r="BJ25" s="100">
        <v>3.3222707953495165E-5</v>
      </c>
      <c r="BK25" s="100">
        <v>2.6927800000000002E-4</v>
      </c>
      <c r="BL25" s="100">
        <v>1.3637904180200064E-4</v>
      </c>
      <c r="BM25" s="100">
        <v>1.6117143851677969E-3</v>
      </c>
      <c r="BN25" s="100">
        <v>1.0697126249591312E-4</v>
      </c>
      <c r="BO25" s="100">
        <v>1.8486967810988972E-5</v>
      </c>
      <c r="BP25" s="100">
        <v>1.3231257529562821E-6</v>
      </c>
      <c r="BQ25" s="100">
        <v>3.3934310750211612E-5</v>
      </c>
      <c r="BR25" s="100">
        <v>1.3231257529562821E-6</v>
      </c>
      <c r="BS25" s="100">
        <v>7.4539281486272577E-5</v>
      </c>
      <c r="BT25" s="100">
        <v>2.3336403896362373E-4</v>
      </c>
      <c r="BU25" s="100">
        <v>2.7007424643481892E-4</v>
      </c>
      <c r="BV25" s="100">
        <v>1.8965767053244611E-4</v>
      </c>
      <c r="BW25" s="100">
        <v>2.0654677493668435E-4</v>
      </c>
      <c r="BX25" s="100">
        <v>3.7348886126354659E-4</v>
      </c>
      <c r="BY25" s="100">
        <v>2.0654677493668435E-4</v>
      </c>
      <c r="BZ25" s="100">
        <v>2.0654677493668435E-4</v>
      </c>
      <c r="CA25" s="100">
        <v>2.0654677493668435E-4</v>
      </c>
      <c r="CB25" s="100">
        <v>2.0654677493668435E-4</v>
      </c>
      <c r="CC25" s="100">
        <v>2.0654677493668435E-4</v>
      </c>
      <c r="CD25" s="100">
        <v>2.0654677493668435E-4</v>
      </c>
      <c r="CE25" s="111">
        <v>5.1284901537942944E-6</v>
      </c>
      <c r="CF25" s="100">
        <v>4.0889486711994051E-6</v>
      </c>
      <c r="CG25" s="100">
        <v>3.7616115335531032E-2</v>
      </c>
      <c r="CH25" s="100">
        <v>3.6678368078691266E-4</v>
      </c>
      <c r="CI25" s="100">
        <v>9.5448871361892141E-4</v>
      </c>
      <c r="CJ25" s="100">
        <v>7.301301449605948E-4</v>
      </c>
      <c r="CK25" s="100">
        <v>4.0721209538214022E-6</v>
      </c>
      <c r="CL25" s="100">
        <v>2.0654677493668435E-4</v>
      </c>
      <c r="CM25" s="100">
        <v>3.3698902496443492E-4</v>
      </c>
      <c r="CN25" s="16">
        <v>0</v>
      </c>
      <c r="CO25" s="16">
        <v>0</v>
      </c>
      <c r="CP25" s="16">
        <v>0</v>
      </c>
    </row>
    <row r="26" spans="1:94" x14ac:dyDescent="0.25">
      <c r="A26" s="78" t="s">
        <v>332</v>
      </c>
      <c r="B26" s="101">
        <v>1.5707935396751469E-7</v>
      </c>
      <c r="C26" s="101">
        <v>8.6795918917172542E-7</v>
      </c>
      <c r="D26" s="101">
        <v>1.4757288908107759E-7</v>
      </c>
      <c r="E26" s="101">
        <v>4.7248302432624842E-7</v>
      </c>
      <c r="F26" s="101">
        <v>2.7430985626350144E-6</v>
      </c>
      <c r="G26" s="101">
        <v>5.0227041867083772E-8</v>
      </c>
      <c r="H26" s="101">
        <v>1.811553636594066E-7</v>
      </c>
      <c r="I26" s="101">
        <v>2.6597139331643161E-6</v>
      </c>
      <c r="J26" s="101">
        <v>3.6429314685500809E-8</v>
      </c>
      <c r="K26" s="101">
        <v>3.6954780996815066E-8</v>
      </c>
      <c r="L26" s="101">
        <v>5.7455290422888071E-7</v>
      </c>
      <c r="M26" s="101">
        <v>1.4622723907962448E-6</v>
      </c>
      <c r="N26" s="101">
        <v>5.7455290422888071E-7</v>
      </c>
      <c r="O26" s="101">
        <v>2.7926915861851243E-6</v>
      </c>
      <c r="P26" s="101">
        <v>3.8007695652258671E-8</v>
      </c>
      <c r="Q26" s="101">
        <v>2.084867258283262E-6</v>
      </c>
      <c r="R26" s="101">
        <v>3.5894880021489579E-6</v>
      </c>
      <c r="S26" s="101">
        <v>3.5450851972231342E-7</v>
      </c>
      <c r="T26" s="100">
        <v>1.4813406153521306E-5</v>
      </c>
      <c r="U26" s="100">
        <v>1.1653760956213111E-5</v>
      </c>
      <c r="V26" s="100">
        <v>3.9979818275110619E-7</v>
      </c>
      <c r="W26" s="100">
        <v>5.9828757327594867E-8</v>
      </c>
      <c r="X26" s="100">
        <v>3.2217864877030009E-6</v>
      </c>
      <c r="Y26" s="100">
        <v>1.9737597778562086E-6</v>
      </c>
      <c r="Z26" s="100">
        <v>1.6765600857395689E-6</v>
      </c>
      <c r="AA26" s="100">
        <v>1.1523272586272977E-6</v>
      </c>
      <c r="AB26" s="16">
        <v>0</v>
      </c>
      <c r="AC26" s="16">
        <v>0</v>
      </c>
      <c r="AD26" s="16">
        <v>0</v>
      </c>
      <c r="AE26" s="16">
        <v>0</v>
      </c>
      <c r="AF26" s="101">
        <v>5.7455290422888071E-7</v>
      </c>
      <c r="AG26" s="109">
        <v>0</v>
      </c>
      <c r="AH26" s="100">
        <v>2.6271525834577595E-2</v>
      </c>
      <c r="AI26" s="100">
        <v>2.6271525834577595E-2</v>
      </c>
      <c r="AJ26" s="100">
        <v>1.9737597778562086E-6</v>
      </c>
      <c r="AK26" s="100">
        <v>3.018006891238508E-7</v>
      </c>
      <c r="AL26" s="100">
        <v>3.6429314685500809E-8</v>
      </c>
      <c r="AM26" s="100">
        <v>3.8291154560996251E-6</v>
      </c>
      <c r="AN26" s="100">
        <v>1.2029206658166639E-6</v>
      </c>
      <c r="AO26" s="100">
        <v>3.268914108839876E-6</v>
      </c>
      <c r="AP26" s="100">
        <v>3.5934024301025862E-6</v>
      </c>
      <c r="AQ26" s="100">
        <v>2.7430985626350144E-6</v>
      </c>
      <c r="AR26" s="112">
        <v>3.596301628479929E-7</v>
      </c>
      <c r="AS26" s="112">
        <v>4.2544743054091903E-7</v>
      </c>
      <c r="AT26" s="112">
        <v>3.444966714026182E-6</v>
      </c>
      <c r="AU26" s="112">
        <v>2.1082202473515338E-7</v>
      </c>
      <c r="AV26" s="100">
        <v>2.4557079543644388E-6</v>
      </c>
      <c r="AW26" s="100">
        <v>1.2029206658166639E-6</v>
      </c>
      <c r="AX26" s="100">
        <v>1.2029206658166639E-6</v>
      </c>
      <c r="AY26" s="100">
        <v>1.8081594329551515E-8</v>
      </c>
      <c r="AZ26" s="100">
        <v>1.9867519853865449E-9</v>
      </c>
      <c r="BA26" s="100">
        <v>3.2451596685353681E-6</v>
      </c>
      <c r="BB26" s="100">
        <v>3.2451596685353681E-6</v>
      </c>
      <c r="BC26" s="100">
        <v>3.2451596685353681E-6</v>
      </c>
      <c r="BD26" s="100">
        <v>3.2451596685353681E-6</v>
      </c>
      <c r="BE26" s="100">
        <v>3.2451596685353681E-6</v>
      </c>
      <c r="BF26" s="100">
        <v>3.2451596685353681E-6</v>
      </c>
      <c r="BG26" s="100">
        <v>8.1559581206181713E-7</v>
      </c>
      <c r="BH26" s="100">
        <v>4.052888482680314E-7</v>
      </c>
      <c r="BI26" s="100">
        <v>3.2451596685353681E-6</v>
      </c>
      <c r="BJ26" s="100">
        <v>1.4691295392760603E-7</v>
      </c>
      <c r="BK26" s="100">
        <v>1.8669999999999999E-6</v>
      </c>
      <c r="BL26" s="100">
        <v>2.4483456010313487E-6</v>
      </c>
      <c r="BM26" s="100">
        <v>1.8152029287697479E-5</v>
      </c>
      <c r="BN26" s="100">
        <v>7.3281634985847891E-7</v>
      </c>
      <c r="BO26" s="100">
        <v>3.2570006569748153E-7</v>
      </c>
      <c r="BP26" s="100">
        <v>1.9345160295831478E-8</v>
      </c>
      <c r="BQ26" s="100">
        <v>5.2441082365300935E-7</v>
      </c>
      <c r="BR26" s="100">
        <v>1.9345160295831482E-8</v>
      </c>
      <c r="BS26" s="100">
        <v>5.7124824193283168E-7</v>
      </c>
      <c r="BT26" s="100">
        <v>1.3601062370270095E-6</v>
      </c>
      <c r="BU26" s="100">
        <v>2.5084935846936817E-6</v>
      </c>
      <c r="BV26" s="100">
        <v>1.0530339392234711E-6</v>
      </c>
      <c r="BW26" s="100">
        <v>1.8956580020852878E-6</v>
      </c>
      <c r="BX26" s="100">
        <v>2.5532648829498039E-6</v>
      </c>
      <c r="BY26" s="100">
        <v>1.8956580020852878E-6</v>
      </c>
      <c r="BZ26" s="100">
        <v>1.8956580020852878E-6</v>
      </c>
      <c r="CA26" s="100">
        <v>1.8956580020852878E-6</v>
      </c>
      <c r="CB26" s="111">
        <v>1.8956580020852878E-6</v>
      </c>
      <c r="CC26" s="111">
        <v>1.8956580020852878E-6</v>
      </c>
      <c r="CD26" s="111">
        <v>1.8956580020852878E-6</v>
      </c>
      <c r="CE26" s="111">
        <v>2.2789206762451479E-8</v>
      </c>
      <c r="CF26" s="100">
        <v>1.8081594329551515E-8</v>
      </c>
      <c r="CG26" s="100">
        <v>1.0673131491081256E-4</v>
      </c>
      <c r="CH26" s="100">
        <v>3.8291154560996251E-6</v>
      </c>
      <c r="CI26" s="100">
        <v>3.268914108839876E-6</v>
      </c>
      <c r="CJ26" s="100">
        <v>3.5934024301025862E-6</v>
      </c>
      <c r="CK26" s="100">
        <v>1.3657879217390193E-7</v>
      </c>
      <c r="CL26" s="100">
        <v>1.8956580020852878E-6</v>
      </c>
      <c r="CM26" s="100">
        <v>3.2451596685353685E-6</v>
      </c>
      <c r="CN26" s="16">
        <v>0</v>
      </c>
      <c r="CO26" s="16">
        <v>0</v>
      </c>
      <c r="CP26" s="16">
        <v>0</v>
      </c>
    </row>
    <row r="27" spans="1:94" x14ac:dyDescent="0.25">
      <c r="A27" s="79" t="s">
        <v>333</v>
      </c>
      <c r="B27" s="102">
        <v>4.6349255373219537E-7</v>
      </c>
      <c r="C27" s="102">
        <v>4.837103889490199E-6</v>
      </c>
      <c r="D27" s="102">
        <v>4.3936874560546974E-7</v>
      </c>
      <c r="E27" s="102">
        <v>1.3202357201575679E-6</v>
      </c>
      <c r="F27" s="102">
        <v>7.7022316906964746E-6</v>
      </c>
      <c r="G27" s="102">
        <v>2.7079824884356187E-7</v>
      </c>
      <c r="H27" s="102">
        <v>5.8668021294828572E-7</v>
      </c>
      <c r="I27" s="102">
        <v>3.6987211461214286E-6</v>
      </c>
      <c r="J27" s="102">
        <v>1.6764915473130077E-7</v>
      </c>
      <c r="K27" s="102">
        <v>2.1562537071194609E-7</v>
      </c>
      <c r="L27" s="102">
        <v>3.3673356085096143E-6</v>
      </c>
      <c r="M27" s="102">
        <v>5.9233322752865741E-6</v>
      </c>
      <c r="N27" s="102">
        <v>3.3673356085096143E-6</v>
      </c>
      <c r="O27" s="102">
        <v>1.2613596837595831E-5</v>
      </c>
      <c r="P27" s="102">
        <v>7.4934111881670884E-8</v>
      </c>
      <c r="Q27" s="102">
        <v>5.8994396478622915E-6</v>
      </c>
      <c r="R27" s="102">
        <v>1.0093716766448814E-5</v>
      </c>
      <c r="S27" s="102">
        <v>1.4695365408837582E-6</v>
      </c>
      <c r="T27" s="100">
        <v>6.4481827874010442E-5</v>
      </c>
      <c r="U27" s="100">
        <v>3.5398767649066894E-5</v>
      </c>
      <c r="V27" s="100">
        <v>1.7368956914545217E-6</v>
      </c>
      <c r="W27" s="100">
        <v>2.4616983975975773E-7</v>
      </c>
      <c r="X27" s="100">
        <v>7.3099936089287716E-6</v>
      </c>
      <c r="Y27" s="100">
        <v>7.1837400404887667E-6</v>
      </c>
      <c r="Z27" s="100">
        <v>8.920029818904503E-6</v>
      </c>
      <c r="AA27" s="100">
        <v>4.6136180909679413E-6</v>
      </c>
      <c r="AB27" s="16">
        <v>0</v>
      </c>
      <c r="AC27" s="16">
        <v>0</v>
      </c>
      <c r="AD27" s="16">
        <v>0</v>
      </c>
      <c r="AE27" s="16">
        <v>0</v>
      </c>
      <c r="AF27" s="101">
        <v>3.3673356085096143E-6</v>
      </c>
      <c r="AG27" s="109">
        <v>0</v>
      </c>
      <c r="AH27" s="100">
        <v>7.144633818491794E-2</v>
      </c>
      <c r="AI27" s="100">
        <v>7.144633818491794E-2</v>
      </c>
      <c r="AJ27" s="100">
        <v>7.1837400404887667E-6</v>
      </c>
      <c r="AK27" s="100">
        <v>1.118221516129231E-6</v>
      </c>
      <c r="AL27" s="100">
        <v>1.6764915473130077E-7</v>
      </c>
      <c r="AM27" s="100">
        <v>1.1362392568685696E-5</v>
      </c>
      <c r="AN27" s="100">
        <v>7.0077176851018671E-6</v>
      </c>
      <c r="AO27" s="100">
        <v>9.7224656615572261E-6</v>
      </c>
      <c r="AP27" s="100">
        <v>1.2797859905384027E-5</v>
      </c>
      <c r="AQ27" s="100">
        <v>7.7022316906964746E-6</v>
      </c>
      <c r="AR27" s="112">
        <v>8.755915827488886E-7</v>
      </c>
      <c r="AS27" s="112">
        <v>2.5937098466445677E-6</v>
      </c>
      <c r="AT27" s="112">
        <v>1.6380307330546268E-5</v>
      </c>
      <c r="AU27" s="112">
        <v>8.4734110044524185E-7</v>
      </c>
      <c r="AV27" s="100">
        <v>7.2094081495633368E-6</v>
      </c>
      <c r="AW27" s="100">
        <v>7.0077176851018662E-6</v>
      </c>
      <c r="AX27" s="100">
        <v>7.0077176851018662E-6</v>
      </c>
      <c r="AY27" s="100">
        <v>1.0753335951517962E-7</v>
      </c>
      <c r="AZ27" s="100">
        <v>7.0124602441254457E-9</v>
      </c>
      <c r="BA27" s="100">
        <v>1.4057574703338815E-5</v>
      </c>
      <c r="BB27" s="100">
        <v>1.4057574703338815E-5</v>
      </c>
      <c r="BC27" s="100">
        <v>1.4057574703338815E-5</v>
      </c>
      <c r="BD27" s="100">
        <v>1.4057574703338815E-5</v>
      </c>
      <c r="BE27" s="100">
        <v>1.4057574703338815E-5</v>
      </c>
      <c r="BF27" s="100">
        <v>1.4057574703338815E-5</v>
      </c>
      <c r="BG27" s="100">
        <v>1.7058385481333115E-6</v>
      </c>
      <c r="BH27" s="100">
        <v>1.7228263835187799E-6</v>
      </c>
      <c r="BI27" s="100">
        <v>1.4057574703338815E-5</v>
      </c>
      <c r="BJ27" s="100">
        <v>8.7370854606083441E-7</v>
      </c>
      <c r="BK27" s="100">
        <v>5.6119999999999998E-6</v>
      </c>
      <c r="BL27" s="100">
        <v>1.1672678414174424E-5</v>
      </c>
      <c r="BM27" s="100">
        <v>5.9461397130250775E-5</v>
      </c>
      <c r="BN27" s="100">
        <v>3.2496215635210682E-6</v>
      </c>
      <c r="BO27" s="100">
        <v>8.3573002549677399E-7</v>
      </c>
      <c r="BP27" s="100">
        <v>4.2782009894318123E-8</v>
      </c>
      <c r="BQ27" s="100">
        <v>1.4725058299920238E-6</v>
      </c>
      <c r="BR27" s="100">
        <v>4.278200989431813E-8</v>
      </c>
      <c r="BS27" s="100">
        <v>2.300908428337626E-6</v>
      </c>
      <c r="BT27" s="100">
        <v>6.3266440825974015E-6</v>
      </c>
      <c r="BU27" s="100">
        <v>6.849220625013601E-6</v>
      </c>
      <c r="BV27" s="100">
        <v>5.2883584010837117E-6</v>
      </c>
      <c r="BW27" s="100">
        <v>8.1942652049506615E-6</v>
      </c>
      <c r="BX27" s="100">
        <v>1.0745469314520803E-5</v>
      </c>
      <c r="BY27" s="100">
        <v>8.1942652049506615E-6</v>
      </c>
      <c r="BZ27" s="100">
        <v>8.1942652049506615E-6</v>
      </c>
      <c r="CA27" s="100">
        <v>8.1942652049506615E-6</v>
      </c>
      <c r="CB27" s="111">
        <v>8.1942652049506615E-6</v>
      </c>
      <c r="CC27" s="111">
        <v>8.1942652049506615E-6</v>
      </c>
      <c r="CD27" s="111">
        <v>8.1942652049506615E-6</v>
      </c>
      <c r="CE27" s="111">
        <v>1.349211887848884E-7</v>
      </c>
      <c r="CF27" s="100">
        <v>1.0753335951517963E-7</v>
      </c>
      <c r="CG27" s="100">
        <v>2.0355033109130261E-4</v>
      </c>
      <c r="CH27" s="100">
        <v>1.1362392568685696E-5</v>
      </c>
      <c r="CI27" s="100">
        <v>9.7224656615572261E-6</v>
      </c>
      <c r="CJ27" s="100">
        <v>1.2797859905384027E-5</v>
      </c>
      <c r="CK27" s="100">
        <v>2.1700547555273337E-7</v>
      </c>
      <c r="CL27" s="100">
        <v>8.1942652049506615E-6</v>
      </c>
      <c r="CM27" s="100">
        <v>1.4057574703338817E-5</v>
      </c>
      <c r="CN27" s="16">
        <v>0</v>
      </c>
      <c r="CO27" s="16">
        <v>0</v>
      </c>
      <c r="CP27" s="16">
        <v>0</v>
      </c>
    </row>
    <row r="28" spans="1:94" x14ac:dyDescent="0.25">
      <c r="AI28" s="75"/>
      <c r="AK28" s="75"/>
    </row>
    <row r="29" spans="1:94" x14ac:dyDescent="0.25">
      <c r="A29" t="s">
        <v>64</v>
      </c>
      <c r="B29" s="134" t="s">
        <v>65</v>
      </c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I29" s="75" t="s">
        <v>337</v>
      </c>
      <c r="AK29" s="75" t="s">
        <v>298</v>
      </c>
      <c r="AL29" t="s">
        <v>276</v>
      </c>
      <c r="AM29" t="s">
        <v>281</v>
      </c>
      <c r="AN29" t="s">
        <v>281</v>
      </c>
      <c r="AO29" t="s">
        <v>281</v>
      </c>
      <c r="AP29" t="s">
        <v>281</v>
      </c>
      <c r="AQ29" t="s">
        <v>297</v>
      </c>
      <c r="AR29" t="s">
        <v>298</v>
      </c>
      <c r="AS29" t="s">
        <v>298</v>
      </c>
      <c r="AT29" t="s">
        <v>298</v>
      </c>
      <c r="AU29" t="s">
        <v>298</v>
      </c>
      <c r="AV29" t="s">
        <v>298</v>
      </c>
      <c r="AW29" t="s">
        <v>298</v>
      </c>
      <c r="AX29" t="s">
        <v>298</v>
      </c>
      <c r="AY29" t="s">
        <v>298</v>
      </c>
      <c r="AZ29" t="s">
        <v>298</v>
      </c>
      <c r="BA29" t="s">
        <v>298</v>
      </c>
      <c r="BB29" t="s">
        <v>298</v>
      </c>
      <c r="BC29" t="s">
        <v>298</v>
      </c>
      <c r="BD29" t="s">
        <v>298</v>
      </c>
      <c r="BE29" t="s">
        <v>298</v>
      </c>
      <c r="BF29" t="s">
        <v>298</v>
      </c>
      <c r="BG29" t="s">
        <v>298</v>
      </c>
      <c r="BH29" t="s">
        <v>298</v>
      </c>
      <c r="BI29" t="s">
        <v>298</v>
      </c>
      <c r="BJ29" t="s">
        <v>298</v>
      </c>
      <c r="BK29" t="s">
        <v>298</v>
      </c>
      <c r="BL29" t="s">
        <v>298</v>
      </c>
      <c r="BM29" t="s">
        <v>298</v>
      </c>
      <c r="BN29" t="s">
        <v>298</v>
      </c>
      <c r="BO29" t="s">
        <v>319</v>
      </c>
      <c r="BP29" t="s">
        <v>298</v>
      </c>
      <c r="BQ29" t="s">
        <v>298</v>
      </c>
      <c r="CF29" s="134" t="s">
        <v>367</v>
      </c>
      <c r="CG29" s="134"/>
      <c r="CH29" s="134"/>
      <c r="CI29" s="134"/>
      <c r="CJ29" s="134"/>
      <c r="CK29" s="134"/>
    </row>
  </sheetData>
  <mergeCells count="2">
    <mergeCell ref="B29:AG29"/>
    <mergeCell ref="CF29:CK2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B1BE-12B0-4F72-A3B0-228655F7F3FD}">
  <dimension ref="A1:Q23"/>
  <sheetViews>
    <sheetView workbookViewId="0">
      <selection activeCell="B2" sqref="B2"/>
    </sheetView>
  </sheetViews>
  <sheetFormatPr defaultRowHeight="15" x14ac:dyDescent="0.25"/>
  <sheetData>
    <row r="1" spans="1:17" x14ac:dyDescent="0.25">
      <c r="B1" s="5" t="s">
        <v>0</v>
      </c>
      <c r="C1" s="5" t="s">
        <v>0</v>
      </c>
      <c r="D1" s="5" t="s">
        <v>0</v>
      </c>
      <c r="E1" s="5" t="s">
        <v>0</v>
      </c>
      <c r="F1" s="5" t="s">
        <v>0</v>
      </c>
      <c r="G1" s="5" t="s">
        <v>8</v>
      </c>
      <c r="H1" s="5" t="s">
        <v>8</v>
      </c>
      <c r="I1" s="5" t="s">
        <v>8</v>
      </c>
      <c r="J1" s="5" t="s">
        <v>8</v>
      </c>
      <c r="K1" s="5" t="s">
        <v>8</v>
      </c>
      <c r="L1" s="5" t="s">
        <v>8</v>
      </c>
      <c r="M1" s="5" t="s">
        <v>8</v>
      </c>
      <c r="N1" s="5" t="s">
        <v>8</v>
      </c>
      <c r="O1" s="5" t="s">
        <v>8</v>
      </c>
      <c r="P1" s="5" t="s">
        <v>63</v>
      </c>
      <c r="Q1" s="5" t="s">
        <v>37</v>
      </c>
    </row>
    <row r="2" spans="1:17" ht="77.25" x14ac:dyDescent="0.25"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46" t="s">
        <v>66</v>
      </c>
      <c r="H2" s="46" t="s">
        <v>67</v>
      </c>
      <c r="I2" s="46" t="s">
        <v>68</v>
      </c>
      <c r="J2" s="46" t="s">
        <v>69</v>
      </c>
      <c r="K2" s="46" t="s">
        <v>70</v>
      </c>
      <c r="L2" s="46" t="s">
        <v>12</v>
      </c>
      <c r="M2" s="46" t="s">
        <v>73</v>
      </c>
      <c r="N2" s="46" t="s">
        <v>71</v>
      </c>
      <c r="O2" s="46" t="s">
        <v>72</v>
      </c>
      <c r="P2" s="46" t="s">
        <v>77</v>
      </c>
      <c r="Q2" s="46" t="s">
        <v>78</v>
      </c>
    </row>
    <row r="3" spans="1:17" x14ac:dyDescent="0.25">
      <c r="A3" t="s">
        <v>111</v>
      </c>
      <c r="B3" s="2" t="s">
        <v>110</v>
      </c>
      <c r="C3" s="2" t="s">
        <v>110</v>
      </c>
      <c r="D3" s="2" t="s">
        <v>110</v>
      </c>
      <c r="E3" s="2" t="s">
        <v>110</v>
      </c>
      <c r="F3" s="2" t="s">
        <v>110</v>
      </c>
      <c r="G3" s="2" t="s">
        <v>110</v>
      </c>
      <c r="H3" s="2" t="s">
        <v>110</v>
      </c>
      <c r="I3" s="2" t="s">
        <v>110</v>
      </c>
      <c r="J3" s="2" t="s">
        <v>110</v>
      </c>
      <c r="K3" s="2" t="s">
        <v>110</v>
      </c>
      <c r="L3" s="2" t="s">
        <v>110</v>
      </c>
      <c r="M3" s="2" t="s">
        <v>110</v>
      </c>
      <c r="N3" s="2" t="s">
        <v>110</v>
      </c>
      <c r="O3" s="2" t="s">
        <v>110</v>
      </c>
      <c r="P3" s="46" t="s">
        <v>79</v>
      </c>
      <c r="Q3" s="46" t="s">
        <v>79</v>
      </c>
    </row>
    <row r="4" spans="1:17" s="62" customFormat="1" x14ac:dyDescent="0.25">
      <c r="A4" s="62" t="s">
        <v>2</v>
      </c>
      <c r="B4" s="63">
        <v>1000000</v>
      </c>
      <c r="C4" s="63">
        <v>1000000</v>
      </c>
      <c r="D4" s="63">
        <v>1000000</v>
      </c>
      <c r="E4" s="63">
        <v>1000000</v>
      </c>
      <c r="F4" s="63">
        <v>1000000</v>
      </c>
      <c r="G4" s="63">
        <v>1000000</v>
      </c>
      <c r="H4" s="63">
        <v>1000000</v>
      </c>
      <c r="I4" s="63">
        <v>1000000</v>
      </c>
      <c r="J4" s="63">
        <v>1000000</v>
      </c>
      <c r="K4" s="63">
        <v>1000000</v>
      </c>
      <c r="L4" s="63">
        <v>1000000</v>
      </c>
      <c r="M4" s="63">
        <v>1000000</v>
      </c>
      <c r="N4" s="63">
        <v>1000000</v>
      </c>
      <c r="O4" s="63">
        <v>1000000</v>
      </c>
      <c r="P4" s="63">
        <v>0</v>
      </c>
      <c r="Q4" s="64"/>
    </row>
    <row r="5" spans="1:17" s="62" customFormat="1" x14ac:dyDescent="0.25">
      <c r="A5" s="62" t="s">
        <v>3</v>
      </c>
      <c r="B5" s="63">
        <v>1000000</v>
      </c>
      <c r="C5" s="63">
        <v>1000000</v>
      </c>
      <c r="D5" s="63">
        <v>1000000</v>
      </c>
      <c r="E5" s="63">
        <v>1000000</v>
      </c>
      <c r="F5" s="63">
        <v>1000000</v>
      </c>
      <c r="G5" s="63">
        <v>1000000</v>
      </c>
      <c r="H5" s="63">
        <v>1000000</v>
      </c>
      <c r="I5" s="63">
        <v>1000000</v>
      </c>
      <c r="J5" s="63">
        <v>1000000</v>
      </c>
      <c r="K5" s="63">
        <v>1000000</v>
      </c>
      <c r="L5" s="63">
        <v>1000000</v>
      </c>
      <c r="M5" s="63">
        <v>1000000</v>
      </c>
      <c r="N5" s="63">
        <v>1000000</v>
      </c>
      <c r="O5" s="63">
        <v>1000000</v>
      </c>
      <c r="P5" s="63">
        <v>0</v>
      </c>
      <c r="Q5" s="64"/>
    </row>
    <row r="6" spans="1:17" s="62" customFormat="1" x14ac:dyDescent="0.25">
      <c r="A6" s="62" t="s">
        <v>4</v>
      </c>
      <c r="B6" s="63">
        <v>0</v>
      </c>
      <c r="C6" s="63">
        <v>0</v>
      </c>
      <c r="D6" s="63">
        <v>0</v>
      </c>
      <c r="E6" s="63">
        <v>0</v>
      </c>
      <c r="F6" s="63">
        <v>0</v>
      </c>
      <c r="G6" s="63">
        <v>0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  <c r="P6" s="63">
        <v>0</v>
      </c>
      <c r="Q6" s="64"/>
    </row>
    <row r="7" spans="1:17" s="62" customFormat="1" x14ac:dyDescent="0.25">
      <c r="A7" s="62" t="s">
        <v>5</v>
      </c>
      <c r="B7" s="63">
        <v>0</v>
      </c>
      <c r="C7" s="63">
        <v>0</v>
      </c>
      <c r="D7" s="63">
        <v>0</v>
      </c>
      <c r="E7" s="63">
        <v>0</v>
      </c>
      <c r="F7" s="63">
        <v>0</v>
      </c>
      <c r="G7" s="63">
        <v>1000000</v>
      </c>
      <c r="H7" s="63">
        <v>1000000</v>
      </c>
      <c r="I7" s="63">
        <v>1000000</v>
      </c>
      <c r="J7" s="63">
        <v>1000000</v>
      </c>
      <c r="K7" s="63">
        <v>1000000</v>
      </c>
      <c r="L7" s="63">
        <v>1000000</v>
      </c>
      <c r="M7" s="63">
        <v>1000000</v>
      </c>
      <c r="N7" s="63">
        <v>1000000</v>
      </c>
      <c r="O7" s="63">
        <v>1000000</v>
      </c>
      <c r="P7" s="63">
        <v>0</v>
      </c>
      <c r="Q7" s="64"/>
    </row>
    <row r="8" spans="1:17" s="62" customFormat="1" x14ac:dyDescent="0.25">
      <c r="A8" s="62" t="s">
        <v>6</v>
      </c>
      <c r="B8" s="63">
        <v>1000000</v>
      </c>
      <c r="C8" s="63">
        <v>1000000</v>
      </c>
      <c r="D8" s="63">
        <v>1000000</v>
      </c>
      <c r="E8" s="63">
        <v>1000000</v>
      </c>
      <c r="F8" s="63">
        <v>1000000</v>
      </c>
      <c r="G8" s="63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  <c r="P8" s="63">
        <v>0</v>
      </c>
      <c r="Q8" s="64"/>
    </row>
    <row r="9" spans="1:17" s="62" customFormat="1" x14ac:dyDescent="0.25">
      <c r="A9" s="62" t="s">
        <v>7</v>
      </c>
      <c r="B9" s="63">
        <v>0</v>
      </c>
      <c r="C9" s="63">
        <v>0</v>
      </c>
      <c r="D9" s="63">
        <v>0</v>
      </c>
      <c r="E9" s="63">
        <v>0</v>
      </c>
      <c r="F9" s="63">
        <v>0</v>
      </c>
      <c r="G9" s="63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  <c r="P9" s="63">
        <v>0</v>
      </c>
      <c r="Q9" s="64"/>
    </row>
    <row r="10" spans="1:17" x14ac:dyDescent="0.25">
      <c r="A10" s="6" t="s">
        <v>16</v>
      </c>
      <c r="B10" s="3">
        <v>1.1729999780654907</v>
      </c>
      <c r="C10" s="3">
        <v>1.2010000000000001</v>
      </c>
      <c r="D10" s="3">
        <v>2.0270000000000001</v>
      </c>
      <c r="E10" s="3">
        <v>0.25800000000000001</v>
      </c>
      <c r="F10" s="3">
        <v>41.5</v>
      </c>
      <c r="G10" s="3">
        <v>2.54</v>
      </c>
      <c r="H10" s="3">
        <v>2.54</v>
      </c>
      <c r="I10" s="3">
        <v>1.056</v>
      </c>
      <c r="J10" s="3">
        <v>0.26700000000000002</v>
      </c>
      <c r="K10" s="3">
        <v>1.056</v>
      </c>
      <c r="L10" s="3">
        <v>130.05799999999999</v>
      </c>
      <c r="M10" s="3">
        <v>2.5</v>
      </c>
      <c r="N10" s="47">
        <v>100</v>
      </c>
      <c r="O10" s="48">
        <v>2.54</v>
      </c>
      <c r="P10" s="48">
        <v>0</v>
      </c>
      <c r="Q10" s="48"/>
    </row>
    <row r="11" spans="1:17" x14ac:dyDescent="0.25">
      <c r="A11" s="6" t="s">
        <v>17</v>
      </c>
      <c r="B11" s="3">
        <v>16.686000823974609</v>
      </c>
      <c r="C11" s="3">
        <v>25.114999999999998</v>
      </c>
      <c r="D11" s="3">
        <v>526.19200000000001</v>
      </c>
      <c r="E11" s="3">
        <v>1.56</v>
      </c>
      <c r="F11" s="3">
        <v>200.11</v>
      </c>
      <c r="G11" s="3">
        <v>22.21</v>
      </c>
      <c r="H11" s="3">
        <v>24.97</v>
      </c>
      <c r="I11" s="3">
        <v>41.286000000000001</v>
      </c>
      <c r="J11" s="3">
        <v>14.532999999999999</v>
      </c>
      <c r="K11" s="3">
        <v>41.286000000000001</v>
      </c>
      <c r="L11" s="3">
        <v>660.91099999999994</v>
      </c>
      <c r="M11" s="3">
        <v>26</v>
      </c>
      <c r="N11" s="47">
        <v>50</v>
      </c>
      <c r="O11" s="48">
        <v>22.21</v>
      </c>
      <c r="P11" s="48">
        <v>0</v>
      </c>
      <c r="Q11" s="48"/>
    </row>
    <row r="12" spans="1:17" x14ac:dyDescent="0.25">
      <c r="A12" s="6" t="s">
        <v>1</v>
      </c>
      <c r="B12" s="3">
        <v>82.224998474121094</v>
      </c>
      <c r="C12" s="3">
        <v>66.543000000000006</v>
      </c>
      <c r="D12" s="3">
        <v>267.89</v>
      </c>
      <c r="E12" s="3">
        <v>256.41199999999998</v>
      </c>
      <c r="F12" s="3">
        <v>434.31</v>
      </c>
      <c r="G12" s="3">
        <v>36.4</v>
      </c>
      <c r="H12" s="3">
        <v>41.05</v>
      </c>
      <c r="I12" s="3">
        <v>31.969000000000001</v>
      </c>
      <c r="J12" s="3">
        <v>17.425000000000001</v>
      </c>
      <c r="K12" s="3">
        <v>31.969000000000001</v>
      </c>
      <c r="L12" s="3">
        <v>752.81600000000003</v>
      </c>
      <c r="M12" s="3">
        <v>48.900001525878899</v>
      </c>
      <c r="N12" s="47">
        <v>100</v>
      </c>
      <c r="O12" s="48">
        <v>13.296832</v>
      </c>
      <c r="P12" s="48">
        <v>0</v>
      </c>
      <c r="Q12" s="48"/>
    </row>
    <row r="13" spans="1:17" x14ac:dyDescent="0.25">
      <c r="A13" s="6" t="s">
        <v>18</v>
      </c>
      <c r="B13" s="3">
        <v>6.4169999999999998</v>
      </c>
      <c r="C13" s="3">
        <v>8.4039999999999999</v>
      </c>
      <c r="D13" s="3">
        <v>22.539000000000001</v>
      </c>
      <c r="E13" s="3">
        <v>25.943999999999999</v>
      </c>
      <c r="F13" s="3">
        <v>29.83</v>
      </c>
      <c r="G13" s="3">
        <v>3.5070000000000001</v>
      </c>
      <c r="H13" s="3">
        <v>3.5070000000000001</v>
      </c>
      <c r="I13" s="3">
        <v>3.5750000000000002</v>
      </c>
      <c r="J13" s="3">
        <v>0.13300000000000001</v>
      </c>
      <c r="K13" s="3">
        <v>3.5750000000000002</v>
      </c>
      <c r="L13" s="3">
        <v>7.1970000000000001</v>
      </c>
      <c r="M13" s="3">
        <v>3.7000000476837154</v>
      </c>
      <c r="N13" s="47">
        <v>90</v>
      </c>
      <c r="O13" s="48">
        <v>3.2150660000000002</v>
      </c>
      <c r="P13" s="48">
        <v>0</v>
      </c>
      <c r="Q13" s="48"/>
    </row>
    <row r="14" spans="1:17" x14ac:dyDescent="0.25">
      <c r="A14" s="6" t="s">
        <v>19</v>
      </c>
      <c r="B14" s="3">
        <v>5.03</v>
      </c>
      <c r="C14" s="3">
        <v>7.5220000000000002</v>
      </c>
      <c r="D14" s="3">
        <v>22.3</v>
      </c>
      <c r="E14" s="3">
        <v>6.5739999999999998</v>
      </c>
      <c r="F14" s="3">
        <v>28.935099999999998</v>
      </c>
      <c r="G14" s="3">
        <v>3.5070000000000001</v>
      </c>
      <c r="H14" s="3">
        <v>3.5070000000000001</v>
      </c>
      <c r="I14" s="3">
        <v>3.5750000000000002</v>
      </c>
      <c r="J14" s="3">
        <v>0.13300000000000001</v>
      </c>
      <c r="K14" s="3">
        <v>3.5750000000000002</v>
      </c>
      <c r="L14" s="3">
        <v>7.1970000000000001</v>
      </c>
      <c r="M14" s="3">
        <v>3.7000000476837154</v>
      </c>
      <c r="N14" s="47">
        <v>90</v>
      </c>
      <c r="O14" s="48">
        <v>3.2150660000000002</v>
      </c>
      <c r="P14" s="48">
        <v>0</v>
      </c>
      <c r="Q14" s="48"/>
    </row>
    <row r="15" spans="1:17" x14ac:dyDescent="0.25">
      <c r="A15" s="6" t="s">
        <v>20</v>
      </c>
      <c r="B15" s="3">
        <v>0.54242117555469049</v>
      </c>
      <c r="C15" s="3">
        <v>0.54242117555469049</v>
      </c>
      <c r="D15" s="3">
        <v>0.54242117555469049</v>
      </c>
      <c r="E15" s="3">
        <v>0.54242117555469049</v>
      </c>
      <c r="F15" s="3">
        <v>0.54242117555469049</v>
      </c>
      <c r="G15" s="3">
        <v>0.26856561546286878</v>
      </c>
      <c r="H15" s="3">
        <v>0.26856561546286878</v>
      </c>
      <c r="I15" s="3">
        <v>0.26856561546286878</v>
      </c>
      <c r="J15" s="3">
        <v>0.26856561546286878</v>
      </c>
      <c r="K15" s="3">
        <v>0.26856561546286878</v>
      </c>
      <c r="L15" s="3">
        <v>0.26856561546286878</v>
      </c>
      <c r="M15" s="3">
        <v>0.26856561546286878</v>
      </c>
      <c r="N15" s="47">
        <v>30</v>
      </c>
      <c r="O15" s="48">
        <v>0.32149299999999997</v>
      </c>
      <c r="P15" s="48">
        <v>0</v>
      </c>
      <c r="Q15" s="48"/>
    </row>
    <row r="16" spans="1:17" x14ac:dyDescent="0.25">
      <c r="A16" s="7" t="s">
        <v>21</v>
      </c>
      <c r="B16" s="3">
        <v>0.503</v>
      </c>
      <c r="C16" s="3">
        <v>0.75219999999999998</v>
      </c>
      <c r="D16" s="3">
        <v>18.129899999999999</v>
      </c>
      <c r="E16" s="3">
        <v>0.65739999999999998</v>
      </c>
      <c r="F16" s="3">
        <v>16.290461299999997</v>
      </c>
      <c r="G16" s="3">
        <v>0.57865500000000003</v>
      </c>
      <c r="H16" s="3">
        <v>0.57865500000000003</v>
      </c>
      <c r="I16" s="3">
        <v>0.103675</v>
      </c>
      <c r="J16" s="3">
        <v>3.8569999999999998E-3</v>
      </c>
      <c r="K16" s="3">
        <v>0.103675</v>
      </c>
      <c r="L16" s="3">
        <v>1.4394</v>
      </c>
      <c r="M16" s="3">
        <v>3.5150000452995296</v>
      </c>
      <c r="N16" s="3">
        <v>14.85</v>
      </c>
      <c r="O16" s="48">
        <v>0.53048589000000002</v>
      </c>
      <c r="P16" s="48">
        <v>0</v>
      </c>
      <c r="Q16" s="48"/>
    </row>
    <row r="17" spans="1:17" x14ac:dyDescent="0.25">
      <c r="A17" s="7" t="s">
        <v>22</v>
      </c>
      <c r="B17" s="3">
        <v>1.2575000000000001</v>
      </c>
      <c r="C17" s="3">
        <v>1.8805000000000001</v>
      </c>
      <c r="D17" s="3">
        <v>4.0363000000000007</v>
      </c>
      <c r="E17" s="3">
        <v>1.6435</v>
      </c>
      <c r="F17" s="3">
        <v>10.098349899999999</v>
      </c>
      <c r="G17" s="3">
        <v>1.5009959999999998</v>
      </c>
      <c r="H17" s="3">
        <v>1.5009959999999998</v>
      </c>
      <c r="I17" s="3">
        <v>2.431</v>
      </c>
      <c r="J17" s="3">
        <v>9.0440000000000006E-2</v>
      </c>
      <c r="K17" s="3">
        <v>2.431</v>
      </c>
      <c r="L17" s="3">
        <v>3.0803159999999998</v>
      </c>
      <c r="M17" s="3">
        <v>0.18500000238418576</v>
      </c>
      <c r="N17" s="3">
        <v>38.519999999999996</v>
      </c>
      <c r="O17" s="48">
        <v>1.3760482479999998</v>
      </c>
      <c r="P17" s="48">
        <v>0</v>
      </c>
      <c r="Q17" s="48"/>
    </row>
    <row r="18" spans="1:17" x14ac:dyDescent="0.25">
      <c r="A18" s="6" t="s">
        <v>23</v>
      </c>
      <c r="B18" s="3">
        <v>0.18000000715255737</v>
      </c>
      <c r="C18" s="3">
        <v>0.76300000000000001</v>
      </c>
      <c r="D18" s="3">
        <v>4.2210000000000001</v>
      </c>
      <c r="E18" s="3">
        <v>3.024</v>
      </c>
      <c r="F18" s="3">
        <v>0.62999999523162842</v>
      </c>
      <c r="G18" s="3">
        <v>1.06</v>
      </c>
      <c r="H18" s="3">
        <v>1.06</v>
      </c>
      <c r="I18" s="3">
        <v>1.056</v>
      </c>
      <c r="J18" s="3">
        <v>1.1419999999999999</v>
      </c>
      <c r="K18" s="3">
        <v>1.056</v>
      </c>
      <c r="L18" s="3">
        <v>392.35399999999998</v>
      </c>
      <c r="M18" s="3">
        <v>49</v>
      </c>
      <c r="N18" s="47">
        <v>2.85</v>
      </c>
      <c r="O18" s="48">
        <v>1.06</v>
      </c>
      <c r="P18" s="48">
        <v>0</v>
      </c>
      <c r="Q18" s="48"/>
    </row>
    <row r="19" spans="1:17" x14ac:dyDescent="0.25">
      <c r="A19" s="6" t="s">
        <v>24</v>
      </c>
      <c r="B19" s="3">
        <v>0.38999998569488525</v>
      </c>
      <c r="C19" s="3">
        <v>0.91800000000000004</v>
      </c>
      <c r="D19" s="3">
        <v>0.6</v>
      </c>
      <c r="E19" s="3">
        <v>0.60299999999999998</v>
      </c>
      <c r="F19" s="3">
        <v>0.92000001668930043</v>
      </c>
      <c r="G19" s="3">
        <v>0.75</v>
      </c>
      <c r="H19" s="3">
        <v>0.35</v>
      </c>
      <c r="I19" s="3">
        <v>0.10199999999999999</v>
      </c>
      <c r="J19" s="3">
        <v>0.11899999999999999</v>
      </c>
      <c r="K19" s="3">
        <v>0.10199999999999999</v>
      </c>
      <c r="L19" s="3">
        <v>0.111</v>
      </c>
      <c r="M19" s="3">
        <v>1.1000000238418579</v>
      </c>
      <c r="N19" s="47">
        <v>0</v>
      </c>
      <c r="O19" s="48">
        <v>0.40123199999999998</v>
      </c>
      <c r="P19" s="48">
        <v>0</v>
      </c>
      <c r="Q19" s="48"/>
    </row>
    <row r="20" spans="1:17" x14ac:dyDescent="0.25">
      <c r="A20" s="6" t="s">
        <v>25</v>
      </c>
      <c r="B20" s="1">
        <v>78168.681100745569</v>
      </c>
      <c r="C20" s="1">
        <v>78153.745013896463</v>
      </c>
      <c r="D20" s="1">
        <v>77354.254432944086</v>
      </c>
      <c r="E20" s="1">
        <v>78187.481280563123</v>
      </c>
      <c r="F20" s="4">
        <v>77753.520071052437</v>
      </c>
      <c r="G20" s="4">
        <v>59366.949503269869</v>
      </c>
      <c r="H20" s="4">
        <v>59362.612360412735</v>
      </c>
      <c r="I20" s="4">
        <v>59341.609065174642</v>
      </c>
      <c r="J20" s="4">
        <v>59385.872043746065</v>
      </c>
      <c r="K20" s="1">
        <v>59341.609065174642</v>
      </c>
      <c r="L20" s="4">
        <v>56889.786903269873</v>
      </c>
      <c r="M20" s="4">
        <v>59229.283455650831</v>
      </c>
      <c r="N20" s="4">
        <v>59014.60666993654</v>
      </c>
      <c r="O20" s="1">
        <v>59366.949503269869</v>
      </c>
      <c r="P20" s="61">
        <f>12/106*44/12</f>
        <v>0.41509433962264147</v>
      </c>
      <c r="Q20" s="1">
        <f>12*7/(12*7+8*1)*44/12</f>
        <v>3.3478260869565215</v>
      </c>
    </row>
    <row r="21" spans="1:17" x14ac:dyDescent="0.25">
      <c r="A21" s="8" t="s">
        <v>26</v>
      </c>
      <c r="G21" s="45"/>
      <c r="H21" s="45"/>
      <c r="I21" s="45"/>
      <c r="J21" s="45"/>
      <c r="K21" s="45"/>
      <c r="L21" s="45"/>
      <c r="M21" s="45"/>
      <c r="N21" s="45"/>
      <c r="O21" s="45"/>
    </row>
    <row r="22" spans="1:17" x14ac:dyDescent="0.25">
      <c r="A22" s="8"/>
      <c r="M22" s="45"/>
    </row>
    <row r="23" spans="1:17" x14ac:dyDescent="0.25">
      <c r="A23" t="s">
        <v>9</v>
      </c>
      <c r="B23" s="134" t="s">
        <v>15</v>
      </c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t="s">
        <v>76</v>
      </c>
    </row>
  </sheetData>
  <mergeCells count="1">
    <mergeCell ref="B23:O23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75C5-799F-4B1B-8AD1-776CB314922E}">
  <sheetPr>
    <tabColor theme="5"/>
  </sheetPr>
  <dimension ref="A1:G30"/>
  <sheetViews>
    <sheetView tabSelected="1" workbookViewId="0">
      <selection activeCell="G29" sqref="G29"/>
    </sheetView>
  </sheetViews>
  <sheetFormatPr defaultRowHeight="15" x14ac:dyDescent="0.25"/>
  <cols>
    <col min="1" max="1" width="25.140625" bestFit="1" customWidth="1"/>
    <col min="2" max="3" width="16.5703125" bestFit="1" customWidth="1"/>
    <col min="4" max="4" width="12.7109375" bestFit="1" customWidth="1"/>
    <col min="5" max="5" width="18.42578125" customWidth="1"/>
  </cols>
  <sheetData>
    <row r="1" spans="1:7" x14ac:dyDescent="0.25">
      <c r="B1" t="s">
        <v>258</v>
      </c>
      <c r="C1" t="s">
        <v>259</v>
      </c>
      <c r="D1" t="s">
        <v>265</v>
      </c>
      <c r="E1" t="s">
        <v>210</v>
      </c>
      <c r="F1" t="s">
        <v>360</v>
      </c>
      <c r="G1" t="s">
        <v>298</v>
      </c>
    </row>
    <row r="2" spans="1:7" x14ac:dyDescent="0.25">
      <c r="A2" s="12" t="s">
        <v>338</v>
      </c>
      <c r="B2" t="s">
        <v>254</v>
      </c>
      <c r="C2" t="s">
        <v>254</v>
      </c>
      <c r="D2" t="s">
        <v>254</v>
      </c>
      <c r="E2" t="s">
        <v>254</v>
      </c>
      <c r="F2" t="s">
        <v>254</v>
      </c>
      <c r="G2" t="s">
        <v>254</v>
      </c>
    </row>
    <row r="3" spans="1:7" x14ac:dyDescent="0.25">
      <c r="A3" t="s">
        <v>2</v>
      </c>
      <c r="B3" s="100">
        <v>312838.59292395308</v>
      </c>
      <c r="C3" s="100">
        <v>312838.59292395308</v>
      </c>
      <c r="D3" s="100">
        <v>312838.59292395308</v>
      </c>
      <c r="E3" s="100">
        <v>156054.74258887043</v>
      </c>
      <c r="F3" s="113">
        <v>356979.27455699746</v>
      </c>
      <c r="G3" s="113">
        <v>0</v>
      </c>
    </row>
    <row r="4" spans="1:7" x14ac:dyDescent="0.25">
      <c r="A4" t="s">
        <v>3</v>
      </c>
      <c r="B4" s="100">
        <v>297199.67126928514</v>
      </c>
      <c r="C4" s="100">
        <v>297199.67126928514</v>
      </c>
      <c r="D4" s="100">
        <v>297199.67126928514</v>
      </c>
      <c r="E4" s="100">
        <v>155271.92115743548</v>
      </c>
      <c r="F4" s="113">
        <v>352159.0103999424</v>
      </c>
      <c r="G4" s="113">
        <v>0</v>
      </c>
    </row>
    <row r="5" spans="1:7" x14ac:dyDescent="0.25">
      <c r="A5" t="s">
        <v>4</v>
      </c>
      <c r="B5" s="100">
        <v>22403.799790526162</v>
      </c>
      <c r="C5" s="100">
        <v>22403.799790526162</v>
      </c>
      <c r="D5" s="100">
        <v>22403.799790526162</v>
      </c>
      <c r="E5" s="100">
        <v>1086.4051281926033</v>
      </c>
      <c r="F5" s="113">
        <v>6928.8144020239797</v>
      </c>
      <c r="G5" s="113">
        <v>0</v>
      </c>
    </row>
    <row r="6" spans="1:7" x14ac:dyDescent="0.25">
      <c r="A6" t="s">
        <v>5</v>
      </c>
      <c r="B6" s="100">
        <v>226352.13413651416</v>
      </c>
      <c r="C6" s="100">
        <v>226352.13413651416</v>
      </c>
      <c r="D6" s="100">
        <v>226352.13413651416</v>
      </c>
      <c r="E6" s="100">
        <v>15962.003583134763</v>
      </c>
      <c r="F6" s="113">
        <v>174424.1218885665</v>
      </c>
      <c r="G6" s="113">
        <v>0</v>
      </c>
    </row>
    <row r="7" spans="1:7" x14ac:dyDescent="0.25">
      <c r="A7" t="s">
        <v>6</v>
      </c>
      <c r="B7" s="100">
        <v>48443.737342244814</v>
      </c>
      <c r="C7" s="100">
        <v>48443.737342244814</v>
      </c>
      <c r="D7" s="100">
        <v>48443.737342244814</v>
      </c>
      <c r="E7" s="100">
        <v>138223.51244610813</v>
      </c>
      <c r="F7" s="113">
        <v>170806.07410935193</v>
      </c>
      <c r="G7" s="113">
        <v>0</v>
      </c>
    </row>
    <row r="8" spans="1:7" x14ac:dyDescent="0.25">
      <c r="A8" t="s">
        <v>7</v>
      </c>
      <c r="B8" s="100">
        <v>46.54733100181052</v>
      </c>
      <c r="C8" s="100">
        <v>46.54733100181052</v>
      </c>
      <c r="D8" s="100">
        <v>46.54733100181052</v>
      </c>
      <c r="E8" s="100">
        <v>3.0810129431987563</v>
      </c>
      <c r="F8" s="100">
        <v>29.029711506544821</v>
      </c>
      <c r="G8" s="100">
        <v>0</v>
      </c>
    </row>
    <row r="9" spans="1:7" x14ac:dyDescent="0.25">
      <c r="A9" t="s">
        <v>16</v>
      </c>
      <c r="B9" s="100">
        <v>23.914078907274678</v>
      </c>
      <c r="C9" s="100">
        <v>23.914078907274678</v>
      </c>
      <c r="D9" s="100">
        <v>23.914078907274678</v>
      </c>
      <c r="E9" s="100">
        <v>6.1484241422674026</v>
      </c>
      <c r="F9" s="100">
        <v>26.874778250420555</v>
      </c>
      <c r="G9" s="100">
        <v>0</v>
      </c>
    </row>
    <row r="10" spans="1:7" x14ac:dyDescent="0.25">
      <c r="A10" t="s">
        <v>17</v>
      </c>
      <c r="B10" s="100">
        <v>31.482578525426696</v>
      </c>
      <c r="C10" s="100">
        <v>31.482578525426696</v>
      </c>
      <c r="D10" s="100">
        <v>31.482578525426696</v>
      </c>
      <c r="E10" s="100">
        <v>27.839243281159487</v>
      </c>
      <c r="F10" s="100">
        <v>53.700254901480136</v>
      </c>
      <c r="G10" s="100">
        <v>0</v>
      </c>
    </row>
    <row r="11" spans="1:7" x14ac:dyDescent="0.25">
      <c r="A11" t="s">
        <v>1</v>
      </c>
      <c r="B11" s="100">
        <v>-22.389728606333392</v>
      </c>
      <c r="C11" s="100">
        <v>-22.389728606333392</v>
      </c>
      <c r="D11" s="100">
        <v>-22.389728606333392</v>
      </c>
      <c r="E11" s="100">
        <v>59.557912003619997</v>
      </c>
      <c r="F11" s="100">
        <v>133.2862003586161</v>
      </c>
      <c r="G11" s="100">
        <v>0</v>
      </c>
    </row>
    <row r="12" spans="1:7" x14ac:dyDescent="0.25">
      <c r="A12" t="s">
        <v>18</v>
      </c>
      <c r="B12" s="100">
        <v>7.2993767651114201</v>
      </c>
      <c r="C12" s="100">
        <v>7.2993767651114201</v>
      </c>
      <c r="D12" s="100">
        <v>7.2993767651114201</v>
      </c>
      <c r="E12" s="100">
        <v>4.2139793706677615</v>
      </c>
      <c r="F12" s="100">
        <v>9.7658152470032853</v>
      </c>
      <c r="G12" s="100">
        <v>0</v>
      </c>
    </row>
    <row r="13" spans="1:7" x14ac:dyDescent="0.25">
      <c r="A13" t="s">
        <v>19</v>
      </c>
      <c r="B13" s="100">
        <v>5.9284808754180318</v>
      </c>
      <c r="C13" s="100">
        <v>5.9284808754180318</v>
      </c>
      <c r="D13" s="100">
        <v>5.9284808754180318</v>
      </c>
      <c r="E13" s="100">
        <v>4.0661941635261005</v>
      </c>
      <c r="F13" s="100">
        <v>8.625517887263209</v>
      </c>
      <c r="G13" s="100">
        <v>0</v>
      </c>
    </row>
    <row r="14" spans="1:7" x14ac:dyDescent="0.25">
      <c r="A14" t="s">
        <v>20</v>
      </c>
      <c r="B14" s="100">
        <v>44.459430102342353</v>
      </c>
      <c r="C14" s="100">
        <v>44.459430102342353</v>
      </c>
      <c r="D14" s="100">
        <v>44.459430102342353</v>
      </c>
      <c r="E14" s="100">
        <v>0.68932384221210419</v>
      </c>
      <c r="F14" s="100">
        <v>31.680265736898413</v>
      </c>
      <c r="G14" s="100">
        <v>0</v>
      </c>
    </row>
    <row r="15" spans="1:7" x14ac:dyDescent="0.25">
      <c r="A15" t="s">
        <v>21</v>
      </c>
      <c r="B15" s="100">
        <v>0.43641439943833954</v>
      </c>
      <c r="C15" s="100">
        <v>0.43641439943833954</v>
      </c>
      <c r="D15" s="100">
        <v>0.43641439943833954</v>
      </c>
      <c r="E15" s="100">
        <v>3.0466322663773511</v>
      </c>
      <c r="F15" s="100">
        <v>2.6342591315850541</v>
      </c>
      <c r="G15" s="100">
        <v>0</v>
      </c>
    </row>
    <row r="16" spans="1:7" x14ac:dyDescent="0.25">
      <c r="A16" t="s">
        <v>22</v>
      </c>
      <c r="B16" s="100">
        <v>1.0046229186047799</v>
      </c>
      <c r="C16" s="100">
        <v>1.0046229186047799</v>
      </c>
      <c r="D16" s="100">
        <v>1.0046229186047799</v>
      </c>
      <c r="E16" s="100">
        <v>0.86541822062572649</v>
      </c>
      <c r="F16" s="100">
        <v>2.1408051740401222</v>
      </c>
      <c r="G16" s="100">
        <v>0</v>
      </c>
    </row>
    <row r="17" spans="1:7" x14ac:dyDescent="0.25">
      <c r="A17" t="s">
        <v>23</v>
      </c>
      <c r="B17" s="100">
        <v>48.213653895960263</v>
      </c>
      <c r="C17" s="100">
        <v>48.213653895960263</v>
      </c>
      <c r="D17" s="100">
        <v>48.213653895960263</v>
      </c>
      <c r="E17" s="100">
        <v>14.710552561071479</v>
      </c>
      <c r="F17" s="100">
        <v>46.781367541550722</v>
      </c>
      <c r="G17" s="100">
        <v>0</v>
      </c>
    </row>
    <row r="18" spans="1:7" x14ac:dyDescent="0.25">
      <c r="A18" t="s">
        <v>24</v>
      </c>
      <c r="B18" s="100">
        <v>-82.779166824396697</v>
      </c>
      <c r="C18" s="100">
        <v>-82.779166824396697</v>
      </c>
      <c r="D18" s="100">
        <v>-82.779166824396697</v>
      </c>
      <c r="E18" s="100">
        <v>0.29793021703107447</v>
      </c>
      <c r="F18" s="100">
        <v>67.198765977343854</v>
      </c>
      <c r="G18" s="100">
        <v>0</v>
      </c>
    </row>
    <row r="19" spans="1:7" x14ac:dyDescent="0.25">
      <c r="A19" t="s">
        <v>25</v>
      </c>
      <c r="B19" s="100">
        <v>19941.443738052152</v>
      </c>
      <c r="C19" s="100">
        <v>19941.443738052152</v>
      </c>
      <c r="D19" s="100">
        <v>19941.443738052152</v>
      </c>
      <c r="E19" s="100">
        <v>11963.407259776817</v>
      </c>
      <c r="F19" s="113">
        <v>28484.053641653678</v>
      </c>
      <c r="G19" s="113">
        <v>0</v>
      </c>
    </row>
    <row r="20" spans="1:7" x14ac:dyDescent="0.25">
      <c r="A20" s="54" t="s">
        <v>325</v>
      </c>
      <c r="B20" s="100"/>
      <c r="C20" s="100"/>
      <c r="D20" s="100"/>
      <c r="E20" s="100"/>
      <c r="F20" s="100"/>
      <c r="G20" s="100"/>
    </row>
    <row r="21" spans="1:7" x14ac:dyDescent="0.25">
      <c r="A21" s="78" t="s">
        <v>326</v>
      </c>
      <c r="B21" s="100">
        <v>0.29878740290629735</v>
      </c>
      <c r="C21" s="100">
        <v>0.29878740290629735</v>
      </c>
      <c r="D21" s="100">
        <v>0.29878740290629735</v>
      </c>
      <c r="E21" s="100">
        <v>0.36613760593753242</v>
      </c>
      <c r="F21" s="100">
        <v>0.56181539852847862</v>
      </c>
      <c r="G21" s="100">
        <v>0</v>
      </c>
    </row>
    <row r="22" spans="1:7" x14ac:dyDescent="0.25">
      <c r="A22" s="78" t="s">
        <v>327</v>
      </c>
      <c r="B22" s="100">
        <v>1.0624043308321209</v>
      </c>
      <c r="C22" s="100">
        <v>1.0624043308321209</v>
      </c>
      <c r="D22" s="100">
        <v>1.0624043308321209</v>
      </c>
      <c r="E22" s="100">
        <v>0.25011940156299323</v>
      </c>
      <c r="F22" s="100">
        <v>0.8363391216662972</v>
      </c>
      <c r="G22" s="100">
        <v>0</v>
      </c>
    </row>
    <row r="23" spans="1:7" x14ac:dyDescent="0.25">
      <c r="A23" s="78" t="s">
        <v>328</v>
      </c>
      <c r="B23" s="100">
        <v>2.7214157843167053</v>
      </c>
      <c r="C23" s="100">
        <v>2.7214157843167053</v>
      </c>
      <c r="D23" s="100">
        <v>2.7214157843167053</v>
      </c>
      <c r="E23" s="100">
        <v>0.38083702699846178</v>
      </c>
      <c r="F23" s="100">
        <v>1.9357015542945279</v>
      </c>
      <c r="G23" s="100">
        <v>0</v>
      </c>
    </row>
    <row r="24" spans="1:7" x14ac:dyDescent="0.25">
      <c r="A24" s="78" t="s">
        <v>329</v>
      </c>
      <c r="B24" s="100">
        <v>0.21626526588390135</v>
      </c>
      <c r="C24" s="100">
        <v>0.21626526588390135</v>
      </c>
      <c r="D24" s="100">
        <v>0.21626526588390135</v>
      </c>
      <c r="E24" s="100">
        <v>6.5639397734604865E-2</v>
      </c>
      <c r="F24" s="100">
        <v>0.1755656338238164</v>
      </c>
      <c r="G24" s="100">
        <v>0</v>
      </c>
    </row>
    <row r="25" spans="1:7" x14ac:dyDescent="0.25">
      <c r="A25" s="78" t="s">
        <v>330</v>
      </c>
      <c r="B25" s="100">
        <v>0.18879880819152922</v>
      </c>
      <c r="C25" s="100">
        <v>0.18879880819152922</v>
      </c>
      <c r="D25" s="100">
        <v>0.18879880819152922</v>
      </c>
      <c r="E25" s="100">
        <v>5.6420364859040915E-2</v>
      </c>
      <c r="F25" s="100">
        <v>0.15426755543930021</v>
      </c>
      <c r="G25" s="100">
        <v>0</v>
      </c>
    </row>
    <row r="26" spans="1:7" x14ac:dyDescent="0.25">
      <c r="A26" s="78" t="s">
        <v>331</v>
      </c>
      <c r="B26" s="100">
        <v>1.6422389367079406</v>
      </c>
      <c r="C26" s="100">
        <v>1.6422389367079406</v>
      </c>
      <c r="D26" s="100">
        <v>1.6422389367079406</v>
      </c>
      <c r="E26" s="100">
        <v>0.13607848942794637</v>
      </c>
      <c r="F26" s="100">
        <v>0.93345517632164987</v>
      </c>
      <c r="G26" s="100">
        <v>0</v>
      </c>
    </row>
    <row r="27" spans="1:7" x14ac:dyDescent="0.25">
      <c r="A27" s="78" t="s">
        <v>332</v>
      </c>
      <c r="B27" s="100">
        <v>1.9631906652066836E-2</v>
      </c>
      <c r="C27" s="100">
        <v>1.9631906652066836E-2</v>
      </c>
      <c r="D27" s="100">
        <v>1.9631906652066836E-2</v>
      </c>
      <c r="E27" s="100">
        <v>7.1437034327575151E-3</v>
      </c>
      <c r="F27" s="100">
        <v>1.940570484143999E-2</v>
      </c>
      <c r="G27" s="100">
        <v>0</v>
      </c>
    </row>
    <row r="28" spans="1:7" x14ac:dyDescent="0.25">
      <c r="A28" s="79" t="s">
        <v>333</v>
      </c>
      <c r="B28" s="100">
        <v>6.1769549075163764E-2</v>
      </c>
      <c r="C28" s="100">
        <v>6.1769549075163764E-2</v>
      </c>
      <c r="D28" s="100">
        <v>6.1769549075163764E-2</v>
      </c>
      <c r="E28" s="100">
        <v>1.0028703541043885E-2</v>
      </c>
      <c r="F28" s="100">
        <v>4.3772350936368123E-2</v>
      </c>
      <c r="G28" s="100">
        <v>0</v>
      </c>
    </row>
    <row r="30" spans="1:7" x14ac:dyDescent="0.25">
      <c r="A30" t="s">
        <v>9</v>
      </c>
      <c r="B30" t="s">
        <v>377</v>
      </c>
      <c r="C30" t="s">
        <v>65</v>
      </c>
      <c r="E30" t="s">
        <v>378</v>
      </c>
      <c r="F30" t="s">
        <v>379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A9E3-4DC6-4F1B-8852-1658C2A4C23D}">
  <dimension ref="A1:B25"/>
  <sheetViews>
    <sheetView workbookViewId="0">
      <selection activeCell="B20" sqref="B20"/>
    </sheetView>
  </sheetViews>
  <sheetFormatPr defaultRowHeight="15" x14ac:dyDescent="0.25"/>
  <sheetData>
    <row r="1" spans="1:2" x14ac:dyDescent="0.25">
      <c r="A1" t="s">
        <v>107</v>
      </c>
      <c r="B1" t="s">
        <v>108</v>
      </c>
    </row>
    <row r="2" spans="1:2" x14ac:dyDescent="0.25">
      <c r="A2" s="44" t="s">
        <v>79</v>
      </c>
      <c r="B2" t="s">
        <v>103</v>
      </c>
    </row>
    <row r="3" spans="1:2" x14ac:dyDescent="0.25">
      <c r="A3" s="44" t="s">
        <v>80</v>
      </c>
      <c r="B3" t="s">
        <v>103</v>
      </c>
    </row>
    <row r="4" spans="1:2" x14ac:dyDescent="0.25">
      <c r="A4" s="44" t="s">
        <v>288</v>
      </c>
      <c r="B4" t="s">
        <v>103</v>
      </c>
    </row>
    <row r="5" spans="1:2" x14ac:dyDescent="0.25">
      <c r="A5" s="44" t="s">
        <v>81</v>
      </c>
      <c r="B5" t="s">
        <v>103</v>
      </c>
    </row>
    <row r="6" spans="1:2" x14ac:dyDescent="0.25">
      <c r="A6" s="44" t="s">
        <v>254</v>
      </c>
      <c r="B6" t="s">
        <v>103</v>
      </c>
    </row>
    <row r="7" spans="1:2" x14ac:dyDescent="0.25">
      <c r="A7" s="44" t="s">
        <v>83</v>
      </c>
      <c r="B7" t="s">
        <v>104</v>
      </c>
    </row>
    <row r="8" spans="1:2" x14ac:dyDescent="0.25">
      <c r="A8" s="44" t="s">
        <v>84</v>
      </c>
      <c r="B8" t="s">
        <v>104</v>
      </c>
    </row>
    <row r="9" spans="1:2" x14ac:dyDescent="0.25">
      <c r="A9" s="44" t="s">
        <v>85</v>
      </c>
      <c r="B9" t="s">
        <v>104</v>
      </c>
    </row>
    <row r="10" spans="1:2" x14ac:dyDescent="0.25">
      <c r="A10" s="44" t="s">
        <v>86</v>
      </c>
      <c r="B10" t="s">
        <v>104</v>
      </c>
    </row>
    <row r="11" spans="1:2" x14ac:dyDescent="0.25">
      <c r="A11" s="44" t="s">
        <v>87</v>
      </c>
      <c r="B11" t="s">
        <v>104</v>
      </c>
    </row>
    <row r="12" spans="1:2" x14ac:dyDescent="0.25">
      <c r="A12" s="44" t="s">
        <v>89</v>
      </c>
      <c r="B12" t="s">
        <v>105</v>
      </c>
    </row>
    <row r="13" spans="1:2" x14ac:dyDescent="0.25">
      <c r="A13" s="44" t="s">
        <v>90</v>
      </c>
      <c r="B13" t="s">
        <v>105</v>
      </c>
    </row>
    <row r="14" spans="1:2" x14ac:dyDescent="0.25">
      <c r="A14" s="44" t="s">
        <v>91</v>
      </c>
      <c r="B14" t="s">
        <v>105</v>
      </c>
    </row>
    <row r="15" spans="1:2" x14ac:dyDescent="0.25">
      <c r="A15" s="44" t="s">
        <v>92</v>
      </c>
      <c r="B15" t="s">
        <v>105</v>
      </c>
    </row>
    <row r="16" spans="1:2" x14ac:dyDescent="0.25">
      <c r="A16" s="44" t="s">
        <v>93</v>
      </c>
      <c r="B16" t="s">
        <v>105</v>
      </c>
    </row>
    <row r="17" spans="1:2" x14ac:dyDescent="0.25">
      <c r="A17" s="44" t="s">
        <v>94</v>
      </c>
      <c r="B17" t="s">
        <v>105</v>
      </c>
    </row>
    <row r="18" spans="1:2" x14ac:dyDescent="0.25">
      <c r="A18" s="44" t="s">
        <v>95</v>
      </c>
      <c r="B18" t="s">
        <v>105</v>
      </c>
    </row>
    <row r="19" spans="1:2" x14ac:dyDescent="0.25">
      <c r="A19" s="44" t="s">
        <v>96</v>
      </c>
      <c r="B19" t="s">
        <v>105</v>
      </c>
    </row>
    <row r="20" spans="1:2" x14ac:dyDescent="0.25">
      <c r="A20" s="71" t="s">
        <v>289</v>
      </c>
      <c r="B20" s="50" t="s">
        <v>105</v>
      </c>
    </row>
    <row r="21" spans="1:2" x14ac:dyDescent="0.25">
      <c r="A21" s="44" t="s">
        <v>98</v>
      </c>
      <c r="B21" t="s">
        <v>106</v>
      </c>
    </row>
    <row r="22" spans="1:2" x14ac:dyDescent="0.25">
      <c r="A22" s="44" t="s">
        <v>99</v>
      </c>
      <c r="B22" t="s">
        <v>106</v>
      </c>
    </row>
    <row r="23" spans="1:2" x14ac:dyDescent="0.25">
      <c r="A23" s="44" t="s">
        <v>100</v>
      </c>
      <c r="B23" t="s">
        <v>106</v>
      </c>
    </row>
    <row r="24" spans="1:2" x14ac:dyDescent="0.25">
      <c r="A24" s="44" t="s">
        <v>101</v>
      </c>
      <c r="B24" t="s">
        <v>106</v>
      </c>
    </row>
    <row r="25" spans="1:2" x14ac:dyDescent="0.25">
      <c r="A25" s="44" t="s">
        <v>102</v>
      </c>
      <c r="B25" t="s">
        <v>106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1586-D778-4FB1-B08D-679C42EBE3A6}">
  <sheetPr>
    <tabColor theme="5"/>
  </sheetPr>
  <dimension ref="A1:C74"/>
  <sheetViews>
    <sheetView topLeftCell="A34" workbookViewId="0">
      <selection activeCell="B72" sqref="B72:C72"/>
    </sheetView>
  </sheetViews>
  <sheetFormatPr defaultRowHeight="15" x14ac:dyDescent="0.25"/>
  <cols>
    <col min="1" max="1" width="35" bestFit="1" customWidth="1"/>
  </cols>
  <sheetData>
    <row r="1" spans="1:3" x14ac:dyDescent="0.25">
      <c r="B1" s="49" t="s">
        <v>172</v>
      </c>
      <c r="C1" t="s">
        <v>183</v>
      </c>
    </row>
    <row r="2" spans="1:3" x14ac:dyDescent="0.25">
      <c r="A2" t="s">
        <v>170</v>
      </c>
      <c r="B2" t="s">
        <v>171</v>
      </c>
      <c r="C2" t="s">
        <v>182</v>
      </c>
    </row>
    <row r="3" spans="1:3" x14ac:dyDescent="0.25">
      <c r="A3" s="83" t="s">
        <v>112</v>
      </c>
      <c r="B3" s="100">
        <v>42.686144171450856</v>
      </c>
      <c r="C3" s="100">
        <v>846.6716031627742</v>
      </c>
    </row>
    <row r="4" spans="1:3" s="50" customFormat="1" x14ac:dyDescent="0.25">
      <c r="A4" s="83" t="s">
        <v>113</v>
      </c>
      <c r="B4" s="100">
        <v>43.638128483226303</v>
      </c>
      <c r="C4" s="100">
        <v>862.78610169410933</v>
      </c>
    </row>
    <row r="5" spans="1:3" s="50" customFormat="1" x14ac:dyDescent="0.25">
      <c r="A5" s="83" t="s">
        <v>114</v>
      </c>
      <c r="B5" s="100">
        <v>41.867999896029993</v>
      </c>
      <c r="C5" s="100">
        <v>1014.3369175627239</v>
      </c>
    </row>
    <row r="6" spans="1:3" s="50" customFormat="1" x14ac:dyDescent="0.25">
      <c r="A6" s="83" t="s">
        <v>115</v>
      </c>
      <c r="B6" s="100">
        <v>41.867999896029993</v>
      </c>
      <c r="C6" s="100">
        <v>1014.3369175627239</v>
      </c>
    </row>
    <row r="7" spans="1:3" s="50" customFormat="1" x14ac:dyDescent="0.25">
      <c r="A7" s="83" t="s">
        <v>116</v>
      </c>
      <c r="B7" s="100">
        <v>43.762023620933512</v>
      </c>
      <c r="C7" s="100">
        <v>924.72851371056413</v>
      </c>
    </row>
    <row r="8" spans="1:3" s="50" customFormat="1" x14ac:dyDescent="0.25">
      <c r="A8" s="83" t="s">
        <v>117</v>
      </c>
      <c r="B8" s="100">
        <v>50.025976283884859</v>
      </c>
      <c r="C8" s="100">
        <v>715.64223805552433</v>
      </c>
    </row>
    <row r="9" spans="1:3" s="50" customFormat="1" x14ac:dyDescent="0.25">
      <c r="A9" s="83" t="s">
        <v>118</v>
      </c>
      <c r="B9" s="100">
        <v>42.923806268925297</v>
      </c>
      <c r="C9" s="100">
        <v>815.56195965417839</v>
      </c>
    </row>
    <row r="10" spans="1:3" s="50" customFormat="1" x14ac:dyDescent="0.25">
      <c r="A10" s="83" t="s">
        <v>119</v>
      </c>
      <c r="B10" s="100">
        <v>43.309214561540315</v>
      </c>
      <c r="C10" s="100">
        <v>788.30083565459597</v>
      </c>
    </row>
    <row r="11" spans="1:3" s="50" customFormat="1" x14ac:dyDescent="0.25">
      <c r="A11" s="83" t="s">
        <v>120</v>
      </c>
      <c r="B11" s="100">
        <v>43.448539775274917</v>
      </c>
      <c r="C11" s="100">
        <v>744.70116983334174</v>
      </c>
    </row>
    <row r="12" spans="1:3" x14ac:dyDescent="0.25">
      <c r="A12" s="83" t="s">
        <v>121</v>
      </c>
      <c r="B12" s="100">
        <v>41.744962588753829</v>
      </c>
      <c r="C12" s="100">
        <v>749.07638827065296</v>
      </c>
    </row>
    <row r="13" spans="1:3" s="50" customFormat="1" x14ac:dyDescent="0.25">
      <c r="A13" s="83" t="s">
        <v>122</v>
      </c>
      <c r="B13" s="100">
        <v>41.744962588753829</v>
      </c>
      <c r="C13" s="100">
        <v>749.07638827065296</v>
      </c>
    </row>
    <row r="14" spans="1:3" s="50" customFormat="1" x14ac:dyDescent="0.25">
      <c r="A14" s="83" t="s">
        <v>123</v>
      </c>
      <c r="B14" s="100">
        <v>39.141696278724332</v>
      </c>
      <c r="C14" s="100">
        <v>755.86244135709444</v>
      </c>
    </row>
    <row r="15" spans="1:3" s="50" customFormat="1" x14ac:dyDescent="0.25">
      <c r="A15" s="83" t="s">
        <v>124</v>
      </c>
      <c r="B15" s="100">
        <v>36.618106210801635</v>
      </c>
      <c r="C15" s="100">
        <v>762.55920427134606</v>
      </c>
    </row>
    <row r="16" spans="1:3" s="50" customFormat="1" x14ac:dyDescent="0.25">
      <c r="A16" s="83" t="s">
        <v>125</v>
      </c>
      <c r="B16" s="100">
        <v>42.791892621566149</v>
      </c>
      <c r="C16" s="100">
        <v>836.63306309407369</v>
      </c>
    </row>
    <row r="17" spans="1:3" s="50" customFormat="1" x14ac:dyDescent="0.25">
      <c r="A17" s="83" t="s">
        <v>126</v>
      </c>
      <c r="B17" s="100">
        <v>42.612885554908651</v>
      </c>
      <c r="C17" s="100">
        <v>846.93577526984518</v>
      </c>
    </row>
    <row r="18" spans="1:3" s="50" customFormat="1" x14ac:dyDescent="0.25">
      <c r="A18" s="83" t="s">
        <v>127</v>
      </c>
      <c r="B18" s="100">
        <v>42.791892621566149</v>
      </c>
      <c r="C18" s="100">
        <v>836.63306309407369</v>
      </c>
    </row>
    <row r="19" spans="1:3" x14ac:dyDescent="0.25">
      <c r="A19" s="84" t="s">
        <v>0</v>
      </c>
      <c r="B19" s="100">
        <v>42.612885554908651</v>
      </c>
      <c r="C19" s="100">
        <v>846.93577526984518</v>
      </c>
    </row>
    <row r="20" spans="1:3" x14ac:dyDescent="0.25">
      <c r="A20" s="83" t="s">
        <v>128</v>
      </c>
      <c r="B20" s="100">
        <v>44.938845166484512</v>
      </c>
      <c r="C20" s="100">
        <v>725.15243391008278</v>
      </c>
    </row>
    <row r="21" spans="1:3" x14ac:dyDescent="0.25">
      <c r="A21" s="83" t="s">
        <v>129</v>
      </c>
      <c r="B21" s="100">
        <v>44.020251676687209</v>
      </c>
      <c r="C21" s="100">
        <v>748.62596861099109</v>
      </c>
    </row>
    <row r="22" spans="1:3" x14ac:dyDescent="0.25">
      <c r="A22" s="83" t="s">
        <v>130</v>
      </c>
      <c r="B22" s="100">
        <v>43.2</v>
      </c>
      <c r="C22" s="100">
        <v>801.99999999999989</v>
      </c>
    </row>
    <row r="23" spans="1:3" x14ac:dyDescent="0.25">
      <c r="A23" s="83" t="s">
        <v>131</v>
      </c>
      <c r="B23" s="100">
        <v>43.29999999999999</v>
      </c>
      <c r="C23" s="100">
        <v>791.99999999999989</v>
      </c>
    </row>
    <row r="24" spans="1:3" x14ac:dyDescent="0.25">
      <c r="A24" s="83" t="s">
        <v>132</v>
      </c>
      <c r="B24" s="100">
        <v>44.383186869860424</v>
      </c>
      <c r="C24" s="100">
        <v>700.32025584540236</v>
      </c>
    </row>
    <row r="25" spans="1:3" x14ac:dyDescent="0.25">
      <c r="A25" s="83" t="s">
        <v>133</v>
      </c>
      <c r="B25" s="100">
        <v>39.466884224580049</v>
      </c>
      <c r="C25" s="100">
        <v>991.17374573064865</v>
      </c>
    </row>
    <row r="26" spans="1:3" x14ac:dyDescent="0.25">
      <c r="A26" s="83" t="s">
        <v>134</v>
      </c>
      <c r="B26" s="100">
        <v>39.466884224580049</v>
      </c>
      <c r="C26" s="100">
        <v>991.17374573064865</v>
      </c>
    </row>
    <row r="27" spans="1:3" x14ac:dyDescent="0.25">
      <c r="A27" s="83" t="s">
        <v>135</v>
      </c>
      <c r="B27" s="100">
        <v>20.09379488107119</v>
      </c>
      <c r="C27" s="100">
        <v>794.1013538556316</v>
      </c>
    </row>
    <row r="28" spans="1:3" x14ac:dyDescent="0.25">
      <c r="A28" s="83" t="s">
        <v>136</v>
      </c>
      <c r="B28" s="100">
        <v>26.951945458668003</v>
      </c>
      <c r="C28" s="100">
        <v>789.34625592835232</v>
      </c>
    </row>
    <row r="29" spans="1:3" x14ac:dyDescent="0.25">
      <c r="A29" s="83" t="s">
        <v>137</v>
      </c>
      <c r="B29" s="100">
        <v>34.366594093458403</v>
      </c>
      <c r="C29" s="100">
        <v>809.68750817282455</v>
      </c>
    </row>
    <row r="30" spans="1:3" x14ac:dyDescent="0.25">
      <c r="A30" s="83" t="s">
        <v>138</v>
      </c>
      <c r="B30" s="100">
        <v>29.5896179632085</v>
      </c>
      <c r="C30" s="100">
        <v>783.00612535864673</v>
      </c>
    </row>
    <row r="31" spans="1:3" x14ac:dyDescent="0.25">
      <c r="A31" s="83" t="s">
        <v>139</v>
      </c>
      <c r="B31" s="100">
        <v>43.448539775274917</v>
      </c>
      <c r="C31" s="100">
        <v>744.70116983334174</v>
      </c>
    </row>
    <row r="32" spans="1:3" x14ac:dyDescent="0.25">
      <c r="A32" s="83" t="s">
        <v>140</v>
      </c>
      <c r="B32" s="100">
        <v>46.607901433957352</v>
      </c>
      <c r="C32" s="100">
        <v>508.00296189766453</v>
      </c>
    </row>
    <row r="33" spans="1:3" x14ac:dyDescent="0.25">
      <c r="A33" s="83" t="s">
        <v>141</v>
      </c>
      <c r="B33" s="100">
        <v>48.632802660086362</v>
      </c>
      <c r="C33" s="100">
        <v>428.22298556220187</v>
      </c>
    </row>
    <row r="34" spans="1:3" x14ac:dyDescent="0.25">
      <c r="A34" s="83" t="s">
        <v>142</v>
      </c>
      <c r="B34" s="100">
        <v>28.8820491423749</v>
      </c>
      <c r="C34" s="100">
        <v>665.18536560495022</v>
      </c>
    </row>
    <row r="35" spans="1:3" x14ac:dyDescent="0.25">
      <c r="A35" s="83" t="s">
        <v>143</v>
      </c>
      <c r="B35" s="100">
        <v>23.402467701996926</v>
      </c>
      <c r="C35" s="100">
        <v>859.88020851632757</v>
      </c>
    </row>
    <row r="36" spans="1:3" x14ac:dyDescent="0.25">
      <c r="A36" s="83" t="s">
        <v>144</v>
      </c>
      <c r="B36" s="100">
        <v>37.841074841430498</v>
      </c>
      <c r="C36" s="100">
        <v>881.08390254321148</v>
      </c>
    </row>
    <row r="37" spans="1:3" x14ac:dyDescent="0.25">
      <c r="A37" s="83" t="s">
        <v>145</v>
      </c>
      <c r="B37" s="100">
        <v>43.2478478520053</v>
      </c>
      <c r="C37" s="100">
        <v>797.00724703341325</v>
      </c>
    </row>
    <row r="38" spans="1:3" x14ac:dyDescent="0.25">
      <c r="A38" s="83" t="s">
        <v>146</v>
      </c>
      <c r="B38" s="100">
        <v>43.563944530917105</v>
      </c>
      <c r="C38" s="100">
        <v>748.92792354647884</v>
      </c>
    </row>
    <row r="39" spans="1:3" x14ac:dyDescent="0.25">
      <c r="A39" s="83" t="s">
        <v>147</v>
      </c>
      <c r="B39" s="100">
        <v>43.979867109548849</v>
      </c>
      <c r="C39" s="100">
        <v>778.77937164550963</v>
      </c>
    </row>
    <row r="40" spans="1:3" x14ac:dyDescent="0.25">
      <c r="A40" s="83" t="s">
        <v>148</v>
      </c>
      <c r="B40" s="100">
        <v>43.400833892223638</v>
      </c>
      <c r="C40" s="100">
        <v>793.37856525946859</v>
      </c>
    </row>
    <row r="41" spans="1:3" x14ac:dyDescent="0.25">
      <c r="A41" s="83" t="s">
        <v>149</v>
      </c>
      <c r="B41" s="100">
        <v>43.450098991200292</v>
      </c>
      <c r="C41" s="100">
        <v>798.04417121416941</v>
      </c>
    </row>
    <row r="42" spans="1:3" x14ac:dyDescent="0.25">
      <c r="A42" t="s">
        <v>207</v>
      </c>
      <c r="B42" s="83">
        <v>43.979867109548849</v>
      </c>
      <c r="C42">
        <v>793.37856525946859</v>
      </c>
    </row>
    <row r="43" spans="1:3" x14ac:dyDescent="0.25">
      <c r="A43" t="s">
        <v>341</v>
      </c>
      <c r="B43" s="83">
        <v>44.290551348177281</v>
      </c>
      <c r="C43">
        <v>793.37856525946859</v>
      </c>
    </row>
    <row r="44" spans="1:3" x14ac:dyDescent="0.25">
      <c r="A44" t="s">
        <v>290</v>
      </c>
      <c r="B44" s="83">
        <v>43.995071666669872</v>
      </c>
      <c r="C44">
        <v>793.37856525946859</v>
      </c>
    </row>
    <row r="45" spans="1:3" x14ac:dyDescent="0.25">
      <c r="A45" t="s">
        <v>321</v>
      </c>
      <c r="B45" s="83">
        <v>43.9700528928783</v>
      </c>
      <c r="C45">
        <v>793.37856525946859</v>
      </c>
    </row>
    <row r="46" spans="1:3" x14ac:dyDescent="0.25">
      <c r="A46" t="s">
        <v>322</v>
      </c>
      <c r="B46" s="83">
        <v>43.820862210478118</v>
      </c>
      <c r="C46">
        <v>793.37856525946859</v>
      </c>
    </row>
    <row r="47" spans="1:3" x14ac:dyDescent="0.25">
      <c r="A47" s="83" t="s">
        <v>150</v>
      </c>
      <c r="B47" s="100">
        <v>43.239767721042398</v>
      </c>
      <c r="C47" s="100">
        <v>747.6070630111235</v>
      </c>
    </row>
    <row r="48" spans="1:3" x14ac:dyDescent="0.25">
      <c r="A48" s="83" t="s">
        <v>151</v>
      </c>
      <c r="B48" s="100">
        <v>44.064623408643563</v>
      </c>
      <c r="C48" s="100">
        <v>716.69892648380858</v>
      </c>
    </row>
    <row r="49" spans="1:3" x14ac:dyDescent="0.25">
      <c r="A49" s="83" t="s">
        <v>152</v>
      </c>
      <c r="B49" s="100">
        <v>41.940509787192262</v>
      </c>
      <c r="C49" s="100">
        <v>744.70116983334174</v>
      </c>
    </row>
    <row r="50" spans="1:3" x14ac:dyDescent="0.25">
      <c r="A50" s="83" t="s">
        <v>153</v>
      </c>
      <c r="B50" s="100">
        <v>44.1</v>
      </c>
      <c r="C50" s="100">
        <v>756.99999999999739</v>
      </c>
    </row>
    <row r="51" spans="1:3" x14ac:dyDescent="0.25">
      <c r="A51" s="83" t="s">
        <v>154</v>
      </c>
      <c r="B51" s="100">
        <v>120.0716545708955</v>
      </c>
      <c r="C51" s="100">
        <v>70.798124695046326</v>
      </c>
    </row>
    <row r="52" spans="1:3" x14ac:dyDescent="0.25">
      <c r="A52" s="83" t="s">
        <v>155</v>
      </c>
      <c r="B52" s="100">
        <v>35.108475350053354</v>
      </c>
      <c r="C52" s="100">
        <v>742.58779297677324</v>
      </c>
    </row>
    <row r="53" spans="1:3" x14ac:dyDescent="0.25">
      <c r="A53" s="83" t="s">
        <v>156</v>
      </c>
      <c r="B53" s="100">
        <v>36.314947264056933</v>
      </c>
      <c r="C53" s="100">
        <v>742.32362086970215</v>
      </c>
    </row>
    <row r="54" spans="1:3" x14ac:dyDescent="0.25">
      <c r="A54" s="83" t="s">
        <v>157</v>
      </c>
      <c r="B54" s="100">
        <v>36.392726332990044</v>
      </c>
      <c r="C54" s="100">
        <v>769.53334789802227</v>
      </c>
    </row>
    <row r="55" spans="1:3" x14ac:dyDescent="0.25">
      <c r="A55" s="83" t="s">
        <v>158</v>
      </c>
      <c r="B55" s="100">
        <v>45.277295108224124</v>
      </c>
      <c r="C55" s="100">
        <v>584.61287294827434</v>
      </c>
    </row>
    <row r="56" spans="1:3" x14ac:dyDescent="0.25">
      <c r="A56" s="83" t="s">
        <v>159</v>
      </c>
      <c r="B56" s="100">
        <v>44.862289825779037</v>
      </c>
      <c r="C56" s="100">
        <v>559.51652277652283</v>
      </c>
    </row>
    <row r="57" spans="1:3" x14ac:dyDescent="0.25">
      <c r="A57" s="83" t="s">
        <v>160</v>
      </c>
      <c r="B57" s="100">
        <v>44.824654221926316</v>
      </c>
      <c r="C57" s="100">
        <v>595.17975723111715</v>
      </c>
    </row>
    <row r="58" spans="1:3" x14ac:dyDescent="0.25">
      <c r="A58" s="83" t="s">
        <v>161</v>
      </c>
      <c r="B58" s="100">
        <v>46.296070501302083</v>
      </c>
      <c r="C58" s="100">
        <v>507.21044557645126</v>
      </c>
    </row>
    <row r="59" spans="1:3" x14ac:dyDescent="0.25">
      <c r="A59" s="83" t="s">
        <v>162</v>
      </c>
      <c r="B59" s="100">
        <v>34.871059262781429</v>
      </c>
      <c r="C59" s="100">
        <v>668.88377510394514</v>
      </c>
    </row>
    <row r="60" spans="1:3" x14ac:dyDescent="0.25">
      <c r="A60" s="83" t="s">
        <v>163</v>
      </c>
      <c r="B60" s="100">
        <v>44.746252156404559</v>
      </c>
      <c r="C60" s="100">
        <v>654.80340179705718</v>
      </c>
    </row>
    <row r="61" spans="1:3" x14ac:dyDescent="0.25">
      <c r="A61" s="83" t="s">
        <v>164</v>
      </c>
      <c r="B61" s="100">
        <v>44.807686766932548</v>
      </c>
      <c r="C61" s="100">
        <v>688.85095964480468</v>
      </c>
    </row>
    <row r="62" spans="1:3" x14ac:dyDescent="0.25">
      <c r="A62" s="83" t="s">
        <v>165</v>
      </c>
      <c r="B62" s="100">
        <v>44.200433259008399</v>
      </c>
      <c r="C62" s="100">
        <v>737.59071339941693</v>
      </c>
    </row>
    <row r="63" spans="1:3" x14ac:dyDescent="0.25">
      <c r="A63" s="83" t="s">
        <v>166</v>
      </c>
      <c r="B63" s="100">
        <v>43.992111747526693</v>
      </c>
      <c r="C63" s="100">
        <v>765.47381512866104</v>
      </c>
    </row>
    <row r="64" spans="1:3" x14ac:dyDescent="0.25">
      <c r="A64" s="83" t="s">
        <v>167</v>
      </c>
      <c r="B64" s="100">
        <v>44.298577840334822</v>
      </c>
      <c r="C64" s="100">
        <v>731.67589538225809</v>
      </c>
    </row>
    <row r="65" spans="1:3" x14ac:dyDescent="0.25">
      <c r="A65" s="83" t="s">
        <v>168</v>
      </c>
      <c r="B65" s="100">
        <v>33.200025671240915</v>
      </c>
      <c r="C65" s="100">
        <v>800.00032424653136</v>
      </c>
    </row>
    <row r="66" spans="1:3" x14ac:dyDescent="0.25">
      <c r="A66" s="83" t="s">
        <v>169</v>
      </c>
      <c r="B66" s="100">
        <v>43.239767721042398</v>
      </c>
      <c r="C66" s="100">
        <v>747.6070630111235</v>
      </c>
    </row>
    <row r="67" spans="1:3" x14ac:dyDescent="0.25">
      <c r="A67" s="83" t="s">
        <v>173</v>
      </c>
      <c r="B67" s="100">
        <v>47.141813661363628</v>
      </c>
      <c r="C67" s="100">
        <v>0.77692265667854898</v>
      </c>
    </row>
    <row r="68" spans="1:3" x14ac:dyDescent="0.25">
      <c r="A68" s="83" t="s">
        <v>174</v>
      </c>
      <c r="B68" s="100">
        <v>49.857525242788761</v>
      </c>
      <c r="C68" s="100">
        <v>0.71670828966691813</v>
      </c>
    </row>
    <row r="69" spans="1:3" x14ac:dyDescent="0.25">
      <c r="A69" s="84" t="s">
        <v>75</v>
      </c>
      <c r="B69" s="100">
        <v>119.98674372549019</v>
      </c>
      <c r="C69" s="100">
        <v>9.0052398842286357E-2</v>
      </c>
    </row>
    <row r="70" spans="1:3" x14ac:dyDescent="0.25">
      <c r="A70" s="84" t="s">
        <v>317</v>
      </c>
      <c r="B70" s="100">
        <v>119.98674372549019</v>
      </c>
      <c r="C70" s="100">
        <v>9.0052398842286357E-2</v>
      </c>
    </row>
    <row r="71" spans="1:3" x14ac:dyDescent="0.25">
      <c r="A71" s="83" t="s">
        <v>175</v>
      </c>
      <c r="B71" s="100">
        <v>0</v>
      </c>
      <c r="C71" s="100">
        <v>1.9768383817590991</v>
      </c>
    </row>
    <row r="72" spans="1:3" x14ac:dyDescent="0.25">
      <c r="A72" s="83" t="s">
        <v>176</v>
      </c>
      <c r="B72" s="100">
        <v>48.885121247479262</v>
      </c>
      <c r="C72" s="100">
        <v>0.88356773166440861</v>
      </c>
    </row>
    <row r="73" spans="1:3" x14ac:dyDescent="0.25">
      <c r="A73" s="49" t="s">
        <v>184</v>
      </c>
      <c r="C73">
        <v>1000</v>
      </c>
    </row>
    <row r="74" spans="1:3" x14ac:dyDescent="0.25">
      <c r="A74" t="s">
        <v>62</v>
      </c>
      <c r="C74">
        <v>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5DD4-7C09-4646-A296-16CD0AFAEC63}">
  <dimension ref="A1:H8"/>
  <sheetViews>
    <sheetView workbookViewId="0">
      <selection activeCell="J6" sqref="J6"/>
    </sheetView>
  </sheetViews>
  <sheetFormatPr defaultRowHeight="15" x14ac:dyDescent="0.25"/>
  <cols>
    <col min="1" max="1" width="11.42578125" bestFit="1" customWidth="1"/>
  </cols>
  <sheetData>
    <row r="1" spans="1:8" x14ac:dyDescent="0.25">
      <c r="A1" s="65"/>
      <c r="B1" s="44" t="s">
        <v>79</v>
      </c>
      <c r="C1" s="44" t="s">
        <v>80</v>
      </c>
      <c r="D1" s="44" t="s">
        <v>288</v>
      </c>
      <c r="E1" s="44" t="s">
        <v>81</v>
      </c>
      <c r="F1" s="44" t="s">
        <v>254</v>
      </c>
      <c r="G1" s="44" t="s">
        <v>255</v>
      </c>
      <c r="H1" s="44" t="s">
        <v>256</v>
      </c>
    </row>
    <row r="2" spans="1:8" x14ac:dyDescent="0.25">
      <c r="A2" s="44" t="s">
        <v>79</v>
      </c>
      <c r="B2" s="19">
        <v>1</v>
      </c>
      <c r="C2" s="19">
        <v>1000</v>
      </c>
      <c r="D2" s="19">
        <v>1000000</v>
      </c>
      <c r="E2" s="20">
        <v>453.59237000000002</v>
      </c>
      <c r="F2" s="19">
        <v>907184.74</v>
      </c>
      <c r="G2">
        <v>907184.74</v>
      </c>
      <c r="H2">
        <v>1000000</v>
      </c>
    </row>
    <row r="3" spans="1:8" x14ac:dyDescent="0.25">
      <c r="A3" s="44" t="s">
        <v>80</v>
      </c>
      <c r="B3" s="22">
        <v>1E-3</v>
      </c>
      <c r="C3" s="19">
        <v>1</v>
      </c>
      <c r="D3" s="19">
        <v>1000</v>
      </c>
      <c r="E3" s="20">
        <v>0.45359237000000002</v>
      </c>
      <c r="F3" s="20">
        <v>907.18474000000003</v>
      </c>
      <c r="G3">
        <v>907.18474000000003</v>
      </c>
      <c r="H3">
        <v>1000</v>
      </c>
    </row>
    <row r="4" spans="1:8" x14ac:dyDescent="0.25">
      <c r="A4" s="44" t="s">
        <v>288</v>
      </c>
      <c r="B4" s="22">
        <v>9.9999999999999995E-7</v>
      </c>
      <c r="C4" s="22">
        <v>1E-3</v>
      </c>
      <c r="D4" s="19">
        <v>1</v>
      </c>
      <c r="E4" s="22">
        <v>4.5359237000000004E-4</v>
      </c>
      <c r="F4" s="20">
        <v>0.90718474000000004</v>
      </c>
      <c r="G4">
        <v>0.90718474000000004</v>
      </c>
      <c r="H4">
        <v>1</v>
      </c>
    </row>
    <row r="5" spans="1:8" x14ac:dyDescent="0.25">
      <c r="A5" s="44" t="s">
        <v>81</v>
      </c>
      <c r="B5" s="22">
        <v>2.2046226218487759E-3</v>
      </c>
      <c r="C5" s="20">
        <v>2.2046226218487757</v>
      </c>
      <c r="D5" s="19">
        <v>2204.6226218487759</v>
      </c>
      <c r="E5" s="19">
        <v>1</v>
      </c>
      <c r="F5" s="19">
        <v>2000</v>
      </c>
      <c r="G5">
        <v>2000</v>
      </c>
      <c r="H5">
        <v>2204.6226218487759</v>
      </c>
    </row>
    <row r="6" spans="1:8" x14ac:dyDescent="0.25">
      <c r="A6" s="44" t="s">
        <v>254</v>
      </c>
      <c r="B6" s="22">
        <v>1.102311310924388E-6</v>
      </c>
      <c r="C6" s="22">
        <v>1.1023113109243879E-3</v>
      </c>
      <c r="D6" s="20">
        <v>1.1023113109243878</v>
      </c>
      <c r="E6" s="22">
        <v>5.0000000000000001E-4</v>
      </c>
      <c r="F6" s="19">
        <v>1</v>
      </c>
      <c r="G6">
        <v>1</v>
      </c>
      <c r="H6">
        <v>1.1023113109243878</v>
      </c>
    </row>
    <row r="7" spans="1:8" x14ac:dyDescent="0.25">
      <c r="A7" s="44" t="s">
        <v>255</v>
      </c>
      <c r="B7">
        <v>1.102311310924388E-6</v>
      </c>
      <c r="C7">
        <v>1.1023113109243879E-3</v>
      </c>
      <c r="D7">
        <v>1.1023113109243878</v>
      </c>
      <c r="E7">
        <v>5.0000000000000001E-4</v>
      </c>
      <c r="F7">
        <v>1</v>
      </c>
      <c r="G7">
        <v>1</v>
      </c>
      <c r="H7">
        <v>1.1023113109243878</v>
      </c>
    </row>
    <row r="8" spans="1:8" x14ac:dyDescent="0.25">
      <c r="A8" s="44" t="s">
        <v>256</v>
      </c>
      <c r="B8">
        <v>9.9999999999999995E-7</v>
      </c>
      <c r="C8">
        <v>1E-3</v>
      </c>
      <c r="D8">
        <v>1</v>
      </c>
      <c r="E8">
        <v>4.5359237000000004E-4</v>
      </c>
      <c r="F8">
        <v>0.90718474000000004</v>
      </c>
      <c r="G8">
        <v>0.90718474000000004</v>
      </c>
      <c r="H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End use test</vt:lpstr>
      <vt:lpstr>Fuel dist urban</vt:lpstr>
      <vt:lpstr>Production</vt:lpstr>
      <vt:lpstr>Chemicals</vt:lpstr>
      <vt:lpstr>End use</vt:lpstr>
      <vt:lpstr>Feedstock</vt:lpstr>
      <vt:lpstr>Units</vt:lpstr>
      <vt:lpstr>Fuel specs</vt:lpstr>
      <vt:lpstr>Mass</vt:lpstr>
      <vt:lpstr>Volume</vt:lpstr>
      <vt:lpstr>Energy</vt:lpstr>
      <vt:lpstr>Length</vt:lpstr>
      <vt:lpstr>Transportation</vt:lpstr>
      <vt:lpstr>J2J</vt:lpstr>
      <vt:lpstr>kWh2BTU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Ou, Longwen</dc:creator>
  <cp:lastModifiedBy>Ou, Longwen</cp:lastModifiedBy>
  <dcterms:created xsi:type="dcterms:W3CDTF">2022-01-04T16:44:55Z</dcterms:created>
  <dcterms:modified xsi:type="dcterms:W3CDTF">2024-03-14T22:00:17Z</dcterms:modified>
</cp:coreProperties>
</file>