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495A5A9-36BD-4142-A8CB-06BC3A87887D}" xr6:coauthVersionLast="47" xr6:coauthVersionMax="47" xr10:uidLastSave="{00000000-0000-0000-0000-000000000000}"/>
  <bookViews>
    <workbookView xWindow="-108" yWindow="-108" windowWidth="23256" windowHeight="12576" firstSheet="1" activeTab="3" xr2:uid="{EF74BEBF-9A26-4CC8-8BAF-CD33B8969D89}"/>
  </bookViews>
  <sheets>
    <sheet name="Settings" sheetId="3" r:id="rId1"/>
    <sheet name="Budget Planning" sheetId="8" r:id="rId2"/>
    <sheet name="Budget Tracking" sheetId="2" r:id="rId3"/>
    <sheet name="Dashboard" sheetId="5" r:id="rId4"/>
    <sheet name="Calculations" sheetId="4" r:id="rId5"/>
    <sheet name="Dropdown Data" sheetId="7" r:id="rId6"/>
  </sheets>
  <definedNames>
    <definedName name="budget" localSheetId="3">Dashboard!$L1</definedName>
    <definedName name="current_date">DATE(2023,12,31)</definedName>
    <definedName name="expenses_header_row">ROW(Expenses[[#Headers],[Expenses]])</definedName>
    <definedName name="expenses_max_row">MAX(ROW(Expenses[]))</definedName>
    <definedName name="expenses_min_row">MIN(ROW(Expenses[]))</definedName>
    <definedName name="expenses_total_row">ROW('Budget Planning'!$C$33)</definedName>
    <definedName name="header_row_id" localSheetId="3">Dashboard!$D1</definedName>
    <definedName name="income_header_row">ROW(Income[[#Headers],[Income]])</definedName>
    <definedName name="income_max_row">MAX(ROW(Income[]))</definedName>
    <definedName name="income_min_row">MIN(ROW(Income[]))</definedName>
    <definedName name="income_total_row">ROW('Budget Planning'!$C$20)</definedName>
    <definedName name="is_cat" localSheetId="3">Dashboard!$F1</definedName>
    <definedName name="is_empty" localSheetId="3">Dashboard!$H1</definedName>
    <definedName name="is_header" localSheetId="3">Dashboard!$E1</definedName>
    <definedName name="is_total" localSheetId="3">Dashboard!$G1</definedName>
    <definedName name="item" localSheetId="3">Dashboard!$J1</definedName>
    <definedName name="row_id" localSheetId="3">Dashboard!$C1</definedName>
    <definedName name="savings_header_row">ROW(Savings[[#Headers],[Savings]])</definedName>
    <definedName name="savings_max_row">MAX(ROW(Savings[]))</definedName>
    <definedName name="savings_min_row">MIN(ROW(Savings[]))</definedName>
    <definedName name="savings_total_row">ROW('Budget Planning'!$C$47)</definedName>
    <definedName name="selected_peroid">Calculations!$E$20</definedName>
    <definedName name="selected_peroid_display">Calculations!$E$21</definedName>
    <definedName name="selected_year">Calculations!$E$19</definedName>
    <definedName name="shift_late_income_starting_day">Settings!$E$18</definedName>
    <definedName name="Shift_late_income_status">Settings!$E$16</definedName>
    <definedName name="sshift_late_income_status">Settings!$E$16</definedName>
    <definedName name="Starting_Year">Settings!$E$8</definedName>
    <definedName name="tracked" localSheetId="3">Dashboard!$K1</definedName>
    <definedName name="type" localSheetId="3">Dashboard!$I1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5" l="1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13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14" i="5"/>
  <c r="E15" i="5"/>
  <c r="E16" i="5"/>
  <c r="E17" i="5"/>
  <c r="E18" i="5"/>
  <c r="E19" i="5"/>
  <c r="E20" i="5"/>
  <c r="E21" i="5"/>
  <c r="E22" i="5"/>
  <c r="E13" i="5"/>
  <c r="C14" i="5"/>
  <c r="C13" i="5"/>
  <c r="Y11" i="5"/>
  <c r="AF11" i="5"/>
  <c r="E20" i="4"/>
  <c r="E21" i="4" s="1"/>
  <c r="E19" i="4"/>
  <c r="C11" i="7"/>
  <c r="C12" i="7" s="1"/>
  <c r="C13" i="7" s="1"/>
  <c r="C14" i="7" s="1"/>
  <c r="C15" i="7" s="1"/>
  <c r="C16" i="7" s="1"/>
  <c r="C17" i="7" s="1"/>
  <c r="C18" i="7" s="1"/>
  <c r="C10" i="7"/>
  <c r="C9" i="7"/>
  <c r="H12" i="2"/>
  <c r="E12" i="4"/>
  <c r="E11" i="4"/>
  <c r="E10" i="4"/>
  <c r="E8" i="4"/>
  <c r="E9" i="4"/>
  <c r="I12" i="2"/>
  <c r="I13" i="2"/>
  <c r="I14" i="2"/>
  <c r="H13" i="2"/>
  <c r="H14" i="2"/>
  <c r="E13" i="4" s="1"/>
  <c r="E14" i="4" s="1"/>
  <c r="AH9" i="8"/>
  <c r="AV9" i="8"/>
  <c r="BJ9" i="8"/>
  <c r="BX9" i="8"/>
  <c r="CL9" i="8"/>
  <c r="CZ9" i="8"/>
  <c r="DN9" i="8"/>
  <c r="EB9" i="8"/>
  <c r="AS10" i="8"/>
  <c r="BG10" i="8"/>
  <c r="BU10" i="8"/>
  <c r="CI10" i="8"/>
  <c r="CW10" i="8"/>
  <c r="DK10" i="8"/>
  <c r="DY10" i="8"/>
  <c r="EM10" i="8"/>
  <c r="AS11" i="8"/>
  <c r="BG11" i="8"/>
  <c r="BU11" i="8"/>
  <c r="CI11" i="8"/>
  <c r="CW11" i="8"/>
  <c r="DK11" i="8"/>
  <c r="DY11" i="8"/>
  <c r="EM11" i="8"/>
  <c r="AS12" i="8"/>
  <c r="BG12" i="8"/>
  <c r="BU12" i="8"/>
  <c r="CI12" i="8"/>
  <c r="CW12" i="8"/>
  <c r="DK12" i="8"/>
  <c r="DY12" i="8"/>
  <c r="EM12" i="8"/>
  <c r="AS13" i="8"/>
  <c r="BG13" i="8"/>
  <c r="BU13" i="8"/>
  <c r="CI13" i="8"/>
  <c r="CW13" i="8"/>
  <c r="DK13" i="8"/>
  <c r="DY13" i="8"/>
  <c r="EM13" i="8"/>
  <c r="AS14" i="8"/>
  <c r="BG14" i="8"/>
  <c r="BU14" i="8"/>
  <c r="CI14" i="8"/>
  <c r="CW14" i="8"/>
  <c r="DK14" i="8"/>
  <c r="DY14" i="8"/>
  <c r="EM14" i="8"/>
  <c r="AS15" i="8"/>
  <c r="BG15" i="8"/>
  <c r="BU15" i="8"/>
  <c r="CI15" i="8"/>
  <c r="CW15" i="8"/>
  <c r="DK15" i="8"/>
  <c r="DY15" i="8"/>
  <c r="EM15" i="8"/>
  <c r="AS16" i="8"/>
  <c r="BG16" i="8"/>
  <c r="BU16" i="8"/>
  <c r="CI16" i="8"/>
  <c r="CW16" i="8"/>
  <c r="DK16" i="8"/>
  <c r="DY16" i="8"/>
  <c r="EM16" i="8"/>
  <c r="AS17" i="8"/>
  <c r="BG17" i="8"/>
  <c r="BU17" i="8"/>
  <c r="CI17" i="8"/>
  <c r="CW17" i="8"/>
  <c r="DK17" i="8"/>
  <c r="DY17" i="8"/>
  <c r="EM17" i="8"/>
  <c r="AS18" i="8"/>
  <c r="BG18" i="8"/>
  <c r="BU18" i="8"/>
  <c r="CI18" i="8"/>
  <c r="CW18" i="8"/>
  <c r="DK18" i="8"/>
  <c r="DY18" i="8"/>
  <c r="EM18" i="8"/>
  <c r="AS19" i="8"/>
  <c r="BG19" i="8"/>
  <c r="BU19" i="8"/>
  <c r="CI19" i="8"/>
  <c r="CW19" i="8"/>
  <c r="DK19" i="8"/>
  <c r="DY19" i="8"/>
  <c r="EM19" i="8"/>
  <c r="AH22" i="8"/>
  <c r="AV22" i="8"/>
  <c r="BJ22" i="8"/>
  <c r="BX22" i="8"/>
  <c r="CL22" i="8"/>
  <c r="CZ22" i="8"/>
  <c r="DN22" i="8"/>
  <c r="EB22" i="8"/>
  <c r="AS23" i="8"/>
  <c r="BG23" i="8"/>
  <c r="BU23" i="8"/>
  <c r="CI23" i="8"/>
  <c r="CW23" i="8"/>
  <c r="DK23" i="8"/>
  <c r="DY23" i="8"/>
  <c r="EM23" i="8"/>
  <c r="AS24" i="8"/>
  <c r="BG24" i="8"/>
  <c r="BU24" i="8"/>
  <c r="CI24" i="8"/>
  <c r="CW24" i="8"/>
  <c r="DK24" i="8"/>
  <c r="DY24" i="8"/>
  <c r="EM24" i="8"/>
  <c r="AS25" i="8"/>
  <c r="BG25" i="8"/>
  <c r="BU25" i="8"/>
  <c r="CI25" i="8"/>
  <c r="CW25" i="8"/>
  <c r="DK25" i="8"/>
  <c r="DY25" i="8"/>
  <c r="EM25" i="8"/>
  <c r="AS26" i="8"/>
  <c r="BG26" i="8"/>
  <c r="BU26" i="8"/>
  <c r="CI26" i="8"/>
  <c r="CW26" i="8"/>
  <c r="DK26" i="8"/>
  <c r="DY26" i="8"/>
  <c r="EM26" i="8"/>
  <c r="AS27" i="8"/>
  <c r="BG27" i="8"/>
  <c r="BU27" i="8"/>
  <c r="CI27" i="8"/>
  <c r="CW27" i="8"/>
  <c r="DK27" i="8"/>
  <c r="DY27" i="8"/>
  <c r="EM27" i="8"/>
  <c r="AS28" i="8"/>
  <c r="BG28" i="8"/>
  <c r="BU28" i="8"/>
  <c r="CI28" i="8"/>
  <c r="CW28" i="8"/>
  <c r="DK28" i="8"/>
  <c r="DY28" i="8"/>
  <c r="EM28" i="8"/>
  <c r="AS29" i="8"/>
  <c r="BG29" i="8"/>
  <c r="BU29" i="8"/>
  <c r="CI29" i="8"/>
  <c r="CW29" i="8"/>
  <c r="DK29" i="8"/>
  <c r="DY29" i="8"/>
  <c r="EM29" i="8"/>
  <c r="AS30" i="8"/>
  <c r="BG30" i="8"/>
  <c r="BU30" i="8"/>
  <c r="CI30" i="8"/>
  <c r="CW30" i="8"/>
  <c r="DK30" i="8"/>
  <c r="DY30" i="8"/>
  <c r="EM30" i="8"/>
  <c r="AS31" i="8"/>
  <c r="BG31" i="8"/>
  <c r="BU31" i="8"/>
  <c r="CI31" i="8"/>
  <c r="CW31" i="8"/>
  <c r="DK31" i="8"/>
  <c r="DY31" i="8"/>
  <c r="EM31" i="8"/>
  <c r="AS32" i="8"/>
  <c r="BG32" i="8"/>
  <c r="BU32" i="8"/>
  <c r="CI32" i="8"/>
  <c r="CW32" i="8"/>
  <c r="DK32" i="8"/>
  <c r="DY32" i="8"/>
  <c r="EM32" i="8"/>
  <c r="AH35" i="8"/>
  <c r="AV35" i="8"/>
  <c r="BJ35" i="8"/>
  <c r="BX35" i="8"/>
  <c r="CL35" i="8"/>
  <c r="CZ35" i="8"/>
  <c r="DN35" i="8"/>
  <c r="EB35" i="8"/>
  <c r="AS36" i="8"/>
  <c r="BG36" i="8"/>
  <c r="BU36" i="8"/>
  <c r="CI36" i="8"/>
  <c r="CW36" i="8"/>
  <c r="DK36" i="8"/>
  <c r="DY36" i="8"/>
  <c r="EM36" i="8"/>
  <c r="AS37" i="8"/>
  <c r="BG37" i="8"/>
  <c r="BU37" i="8"/>
  <c r="CI37" i="8"/>
  <c r="CW37" i="8"/>
  <c r="DK37" i="8"/>
  <c r="DY37" i="8"/>
  <c r="EM37" i="8"/>
  <c r="AS38" i="8"/>
  <c r="BG38" i="8"/>
  <c r="BU38" i="8"/>
  <c r="CI38" i="8"/>
  <c r="CW38" i="8"/>
  <c r="DK38" i="8"/>
  <c r="DY38" i="8"/>
  <c r="EM38" i="8"/>
  <c r="AS39" i="8"/>
  <c r="BG39" i="8"/>
  <c r="BU39" i="8"/>
  <c r="CI39" i="8"/>
  <c r="CW39" i="8"/>
  <c r="DK39" i="8"/>
  <c r="DY39" i="8"/>
  <c r="EM39" i="8"/>
  <c r="AS40" i="8"/>
  <c r="BG40" i="8"/>
  <c r="BU40" i="8"/>
  <c r="CI40" i="8"/>
  <c r="CW40" i="8"/>
  <c r="DK40" i="8"/>
  <c r="DY40" i="8"/>
  <c r="EM40" i="8"/>
  <c r="AS41" i="8"/>
  <c r="BG41" i="8"/>
  <c r="BU41" i="8"/>
  <c r="CI41" i="8"/>
  <c r="CW41" i="8"/>
  <c r="DK41" i="8"/>
  <c r="DY41" i="8"/>
  <c r="EM41" i="8"/>
  <c r="AS42" i="8"/>
  <c r="BG42" i="8"/>
  <c r="BU42" i="8"/>
  <c r="CI42" i="8"/>
  <c r="CW42" i="8"/>
  <c r="DK42" i="8"/>
  <c r="DY42" i="8"/>
  <c r="EM42" i="8"/>
  <c r="AS43" i="8"/>
  <c r="BG43" i="8"/>
  <c r="BU43" i="8"/>
  <c r="CI43" i="8"/>
  <c r="CW43" i="8"/>
  <c r="DK43" i="8"/>
  <c r="DY43" i="8"/>
  <c r="EM43" i="8"/>
  <c r="AS44" i="8"/>
  <c r="BG44" i="8"/>
  <c r="BU44" i="8"/>
  <c r="CI44" i="8"/>
  <c r="CW44" i="8"/>
  <c r="DK44" i="8"/>
  <c r="DY44" i="8"/>
  <c r="EM44" i="8"/>
  <c r="AS45" i="8"/>
  <c r="BG45" i="8"/>
  <c r="BU45" i="8"/>
  <c r="CI45" i="8"/>
  <c r="CW45" i="8"/>
  <c r="DK45" i="8"/>
  <c r="DY45" i="8"/>
  <c r="EM45" i="8"/>
  <c r="EG33" i="8"/>
  <c r="DQ33" i="8"/>
  <c r="DX46" i="8"/>
  <c r="CG33" i="8"/>
  <c r="DE46" i="8"/>
  <c r="BP33" i="8"/>
  <c r="BL33" i="8"/>
  <c r="DU33" i="8"/>
  <c r="CY20" i="8"/>
  <c r="CT46" i="8"/>
  <c r="AZ20" i="8"/>
  <c r="EM20" i="8"/>
  <c r="BA20" i="8"/>
  <c r="BF46" i="8"/>
  <c r="AP46" i="8"/>
  <c r="BJ46" i="8"/>
  <c r="BW20" i="8"/>
  <c r="BC20" i="8"/>
  <c r="CD20" i="8"/>
  <c r="CW20" i="8"/>
  <c r="AN33" i="8"/>
  <c r="AH46" i="8"/>
  <c r="DO46" i="8"/>
  <c r="CL46" i="8"/>
  <c r="AO33" i="8"/>
  <c r="BD20" i="8"/>
  <c r="EL20" i="8"/>
  <c r="BN33" i="8"/>
  <c r="DA20" i="8"/>
  <c r="CK33" i="8"/>
  <c r="DW46" i="8"/>
  <c r="DA33" i="8"/>
  <c r="BN20" i="8"/>
  <c r="CK20" i="8"/>
  <c r="CV33" i="8"/>
  <c r="BQ20" i="8"/>
  <c r="AV46" i="8"/>
  <c r="BY46" i="8"/>
  <c r="CK46" i="8"/>
  <c r="CU46" i="8"/>
  <c r="EL46" i="8"/>
  <c r="DY33" i="8"/>
  <c r="AN46" i="8"/>
  <c r="DR33" i="8"/>
  <c r="DX33" i="8"/>
  <c r="BI33" i="8"/>
  <c r="AM46" i="8"/>
  <c r="DK46" i="8"/>
  <c r="EH46" i="8"/>
  <c r="CH33" i="8"/>
  <c r="BQ46" i="8"/>
  <c r="DC33" i="8"/>
  <c r="BI46" i="8"/>
  <c r="AI20" i="8"/>
  <c r="BD46" i="8"/>
  <c r="DW20" i="8"/>
  <c r="EM46" i="8"/>
  <c r="EI33" i="8"/>
  <c r="CP33" i="8"/>
  <c r="CR46" i="8"/>
  <c r="CF20" i="8"/>
  <c r="L20" i="8"/>
  <c r="CA46" i="8"/>
  <c r="BA33" i="8"/>
  <c r="BP46" i="8"/>
  <c r="BJ33" i="8"/>
  <c r="CH46" i="8"/>
  <c r="EI20" i="8"/>
  <c r="DF46" i="8"/>
  <c r="BO20" i="8"/>
  <c r="BT20" i="8"/>
  <c r="BS33" i="8"/>
  <c r="DQ46" i="8"/>
  <c r="AU20" i="8"/>
  <c r="BR20" i="8"/>
  <c r="CN20" i="8"/>
  <c r="DD20" i="8"/>
  <c r="DP33" i="8"/>
  <c r="EH20" i="8"/>
  <c r="DM46" i="8"/>
  <c r="CC46" i="8"/>
  <c r="DE33" i="8"/>
  <c r="CL33" i="8"/>
  <c r="DS46" i="8"/>
  <c r="DB20" i="8"/>
  <c r="DC46" i="8"/>
  <c r="CN46" i="8"/>
  <c r="DV20" i="8"/>
  <c r="DS33" i="8"/>
  <c r="CP46" i="8"/>
  <c r="AY20" i="8"/>
  <c r="BK33" i="8"/>
  <c r="AO20" i="8"/>
  <c r="BO33" i="8"/>
  <c r="CZ33" i="8"/>
  <c r="BI20" i="8"/>
  <c r="DN46" i="8"/>
  <c r="DW33" i="8"/>
  <c r="CI46" i="8"/>
  <c r="BC33" i="8"/>
  <c r="AZ46" i="8"/>
  <c r="EA20" i="8"/>
  <c r="CT33" i="8"/>
  <c r="CD33" i="8"/>
  <c r="DV46" i="8"/>
  <c r="CO20" i="8"/>
  <c r="CB46" i="8"/>
  <c r="DP20" i="8"/>
  <c r="DQ20" i="8"/>
  <c r="DB33" i="8"/>
  <c r="BJ20" i="8"/>
  <c r="AY33" i="8"/>
  <c r="AL33" i="8"/>
  <c r="DI33" i="8"/>
  <c r="DR20" i="8"/>
  <c r="AH20" i="8"/>
  <c r="CQ33" i="8"/>
  <c r="CO33" i="8"/>
  <c r="CS20" i="8"/>
  <c r="BF33" i="8"/>
  <c r="EJ33" i="8"/>
  <c r="CB33" i="8"/>
  <c r="CW33" i="8"/>
  <c r="DT20" i="8"/>
  <c r="BX20" i="8"/>
  <c r="EE46" i="8"/>
  <c r="BB33" i="8"/>
  <c r="AJ20" i="8"/>
  <c r="AK46" i="8"/>
  <c r="AR20" i="8"/>
  <c r="BC46" i="8"/>
  <c r="CF33" i="8"/>
  <c r="DY46" i="8"/>
  <c r="AW20" i="8"/>
  <c r="CU33" i="8"/>
  <c r="DC20" i="8"/>
  <c r="BW46" i="8"/>
  <c r="DF33" i="8"/>
  <c r="DF20" i="8"/>
  <c r="EB33" i="8"/>
  <c r="DD33" i="8"/>
  <c r="DV33" i="8"/>
  <c r="EE33" i="8"/>
  <c r="AO46" i="8"/>
  <c r="DH20" i="8"/>
  <c r="DB46" i="8"/>
  <c r="BB46" i="8"/>
  <c r="CQ20" i="8"/>
  <c r="DA46" i="8"/>
  <c r="BZ46" i="8"/>
  <c r="BA46" i="8"/>
  <c r="CG20" i="8"/>
  <c r="DN33" i="8"/>
  <c r="DH46" i="8"/>
  <c r="AQ20" i="8"/>
  <c r="DS20" i="8"/>
  <c r="AW46" i="8"/>
  <c r="DO20" i="8"/>
  <c r="EB20" i="8"/>
  <c r="BG46" i="8"/>
  <c r="BU33" i="8"/>
  <c r="DG33" i="8"/>
  <c r="EI46" i="8"/>
  <c r="AS46" i="8"/>
  <c r="K20" i="8"/>
  <c r="DO33" i="8"/>
  <c r="AP33" i="8"/>
  <c r="AS33" i="8"/>
  <c r="CM33" i="8"/>
  <c r="AV20" i="8"/>
  <c r="EC20" i="8"/>
  <c r="DI46" i="8"/>
  <c r="CZ46" i="8"/>
  <c r="BT33" i="8"/>
  <c r="DU46" i="8"/>
  <c r="CS33" i="8"/>
  <c r="BB20" i="8"/>
  <c r="BK46" i="8"/>
  <c r="DY20" i="8"/>
  <c r="AI33" i="8"/>
  <c r="AJ33" i="8"/>
  <c r="BG33" i="8"/>
  <c r="AU46" i="8"/>
  <c r="BZ33" i="8"/>
  <c r="DJ46" i="8"/>
  <c r="DU20" i="8"/>
  <c r="BL20" i="8"/>
  <c r="EC33" i="8"/>
  <c r="CI20" i="8"/>
  <c r="AX46" i="8"/>
  <c r="AQ33" i="8"/>
  <c r="CV46" i="8"/>
  <c r="DT46" i="8"/>
  <c r="BU20" i="8"/>
  <c r="CR33" i="8"/>
  <c r="AX20" i="8"/>
  <c r="BT46" i="8"/>
  <c r="BR33" i="8"/>
  <c r="EG20" i="8"/>
  <c r="CR20" i="8"/>
  <c r="CY33" i="8"/>
  <c r="EE20" i="8"/>
  <c r="BD33" i="8"/>
  <c r="BX46" i="8"/>
  <c r="AX33" i="8"/>
  <c r="DM20" i="8"/>
  <c r="EK33" i="8"/>
  <c r="AV33" i="8"/>
  <c r="BE20" i="8"/>
  <c r="BQ33" i="8"/>
  <c r="AI46" i="8"/>
  <c r="CT20" i="8"/>
  <c r="CI33" i="8"/>
  <c r="ED33" i="8"/>
  <c r="CO46" i="8"/>
  <c r="AR33" i="8"/>
  <c r="AJ46" i="8"/>
  <c r="DH33" i="8"/>
  <c r="BY20" i="8"/>
  <c r="AG46" i="8"/>
  <c r="BS20" i="8"/>
  <c r="EG46" i="8"/>
  <c r="EB46" i="8"/>
  <c r="DR46" i="8"/>
  <c r="AP20" i="8"/>
  <c r="CE33" i="8"/>
  <c r="CL20" i="8"/>
  <c r="CG46" i="8"/>
  <c r="EM33" i="8"/>
  <c r="EC46" i="8"/>
  <c r="BM33" i="8"/>
  <c r="EA33" i="8"/>
  <c r="DI20" i="8"/>
  <c r="CM46" i="8"/>
  <c r="EJ20" i="8"/>
  <c r="EH33" i="8"/>
  <c r="DK33" i="8"/>
  <c r="CP20" i="8"/>
  <c r="CN33" i="8"/>
  <c r="BS46" i="8"/>
  <c r="DX20" i="8"/>
  <c r="CW46" i="8"/>
  <c r="AY46" i="8"/>
  <c r="DK20" i="8"/>
  <c r="DE20" i="8"/>
  <c r="CD46" i="8"/>
  <c r="AU33" i="8"/>
  <c r="EK46" i="8"/>
  <c r="BM20" i="8"/>
  <c r="AW33" i="8"/>
  <c r="CE20" i="8"/>
  <c r="AG33" i="8"/>
  <c r="BP20" i="8"/>
  <c r="AK20" i="8"/>
  <c r="CA20" i="8"/>
  <c r="CV20" i="8"/>
  <c r="BM46" i="8"/>
  <c r="BY33" i="8"/>
  <c r="CH20" i="8"/>
  <c r="AQ46" i="8"/>
  <c r="CE46" i="8"/>
  <c r="ED20" i="8"/>
  <c r="CS46" i="8"/>
  <c r="BN46" i="8"/>
  <c r="CA33" i="8"/>
  <c r="CF46" i="8"/>
  <c r="BK20" i="8"/>
  <c r="BL46" i="8"/>
  <c r="EL33" i="8"/>
  <c r="DN20" i="8"/>
  <c r="CU20" i="8"/>
  <c r="CC20" i="8"/>
  <c r="EF20" i="8"/>
  <c r="DM33" i="8"/>
  <c r="BE46" i="8"/>
  <c r="BZ20" i="8"/>
  <c r="DJ33" i="8"/>
  <c r="CB20" i="8"/>
  <c r="M20" i="8"/>
  <c r="EJ46" i="8"/>
  <c r="BG20" i="8"/>
  <c r="DD46" i="8"/>
  <c r="BO46" i="8"/>
  <c r="EF33" i="8"/>
  <c r="EA46" i="8"/>
  <c r="AS20" i="8"/>
  <c r="AR46" i="8"/>
  <c r="AL20" i="8"/>
  <c r="BF20" i="8"/>
  <c r="DG46" i="8"/>
  <c r="AL46" i="8"/>
  <c r="ED46" i="8"/>
  <c r="AN20" i="8"/>
  <c r="CY46" i="8"/>
  <c r="BW33" i="8"/>
  <c r="AM33" i="8"/>
  <c r="CM20" i="8"/>
  <c r="DT33" i="8"/>
  <c r="AM20" i="8"/>
  <c r="DG20" i="8"/>
  <c r="CC33" i="8"/>
  <c r="BE33" i="8"/>
  <c r="AH33" i="8"/>
  <c r="EF46" i="8"/>
  <c r="BU46" i="8"/>
  <c r="DJ20" i="8"/>
  <c r="CZ20" i="8"/>
  <c r="BX33" i="8"/>
  <c r="AG20" i="8"/>
  <c r="AK33" i="8"/>
  <c r="EK20" i="8"/>
  <c r="BR46" i="8"/>
  <c r="DP46" i="8"/>
  <c r="CQ46" i="8"/>
  <c r="AZ33" i="8"/>
  <c r="C15" i="5" l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J13" i="5"/>
  <c r="J14" i="5"/>
  <c r="J16" i="5"/>
  <c r="EL7" i="8"/>
  <c r="EL6" i="8" s="1"/>
  <c r="BU7" i="8"/>
  <c r="BU6" i="8" s="1"/>
  <c r="DU7" i="8"/>
  <c r="DU6" i="8" s="1"/>
  <c r="BD7" i="8"/>
  <c r="BD6" i="8" s="1"/>
  <c r="DM7" i="8"/>
  <c r="DM6" i="8" s="1"/>
  <c r="AV7" i="8"/>
  <c r="AV6" i="8" s="1"/>
  <c r="ED7" i="8"/>
  <c r="ED6" i="8" s="1"/>
  <c r="DD7" i="8"/>
  <c r="DD6" i="8" s="1"/>
  <c r="AM7" i="8"/>
  <c r="AM6" i="8" s="1"/>
  <c r="CU7" i="8"/>
  <c r="CU6" i="8" s="1"/>
  <c r="BM7" i="8"/>
  <c r="BM6" i="8" s="1"/>
  <c r="CM7" i="8"/>
  <c r="CM6" i="8" s="1"/>
  <c r="CD7" i="8"/>
  <c r="CD6" i="8" s="1"/>
  <c r="EM7" i="8"/>
  <c r="EM6" i="8" s="1"/>
  <c r="EE7" i="8"/>
  <c r="EE6" i="8" s="1"/>
  <c r="DV7" i="8"/>
  <c r="DV6" i="8" s="1"/>
  <c r="DN7" i="8"/>
  <c r="DN6" i="8" s="1"/>
  <c r="DE7" i="8"/>
  <c r="DE6" i="8" s="1"/>
  <c r="CV7" i="8"/>
  <c r="CV6" i="8" s="1"/>
  <c r="CN7" i="8"/>
  <c r="CN6" i="8" s="1"/>
  <c r="CE7" i="8"/>
  <c r="CE6" i="8" s="1"/>
  <c r="BW7" i="8"/>
  <c r="BW6" i="8" s="1"/>
  <c r="BN7" i="8"/>
  <c r="BN6" i="8" s="1"/>
  <c r="BE7" i="8"/>
  <c r="BE6" i="8" s="1"/>
  <c r="AW7" i="8"/>
  <c r="AW6" i="8" s="1"/>
  <c r="AN7" i="8"/>
  <c r="AN6" i="8" s="1"/>
  <c r="EK7" i="8"/>
  <c r="EK6" i="8" s="1"/>
  <c r="EC7" i="8"/>
  <c r="EC6" i="8" s="1"/>
  <c r="DT7" i="8"/>
  <c r="DT6" i="8" s="1"/>
  <c r="DK7" i="8"/>
  <c r="DK6" i="8" s="1"/>
  <c r="DC7" i="8"/>
  <c r="DC6" i="8" s="1"/>
  <c r="CT7" i="8"/>
  <c r="CT6" i="8" s="1"/>
  <c r="CL7" i="8"/>
  <c r="CL6" i="8" s="1"/>
  <c r="CC7" i="8"/>
  <c r="CC6" i="8" s="1"/>
  <c r="BT7" i="8"/>
  <c r="BT6" i="8" s="1"/>
  <c r="BL7" i="8"/>
  <c r="BL6" i="8" s="1"/>
  <c r="BC7" i="8"/>
  <c r="BC6" i="8" s="1"/>
  <c r="AU7" i="8"/>
  <c r="AU6" i="8" s="1"/>
  <c r="AL7" i="8"/>
  <c r="AL6" i="8" s="1"/>
  <c r="EJ7" i="8"/>
  <c r="EJ6" i="8" s="1"/>
  <c r="EB7" i="8"/>
  <c r="EB6" i="8" s="1"/>
  <c r="DS7" i="8"/>
  <c r="DS6" i="8" s="1"/>
  <c r="DJ7" i="8"/>
  <c r="DJ6" i="8" s="1"/>
  <c r="DB7" i="8"/>
  <c r="DB6" i="8" s="1"/>
  <c r="CS7" i="8"/>
  <c r="CS6" i="8" s="1"/>
  <c r="CK7" i="8"/>
  <c r="CK6" i="8" s="1"/>
  <c r="CB7" i="8"/>
  <c r="CB6" i="8" s="1"/>
  <c r="BS7" i="8"/>
  <c r="BS6" i="8" s="1"/>
  <c r="BK7" i="8"/>
  <c r="BK6" i="8" s="1"/>
  <c r="BB7" i="8"/>
  <c r="BB6" i="8" s="1"/>
  <c r="AS7" i="8"/>
  <c r="AS6" i="8" s="1"/>
  <c r="AK7" i="8"/>
  <c r="AK6" i="8" s="1"/>
  <c r="EI7" i="8"/>
  <c r="EI6" i="8" s="1"/>
  <c r="EA7" i="8"/>
  <c r="EA6" i="8" s="1"/>
  <c r="DR7" i="8"/>
  <c r="DR6" i="8" s="1"/>
  <c r="DI7" i="8"/>
  <c r="DI6" i="8" s="1"/>
  <c r="DA7" i="8"/>
  <c r="DA6" i="8" s="1"/>
  <c r="CR7" i="8"/>
  <c r="CR6" i="8" s="1"/>
  <c r="CI7" i="8"/>
  <c r="CI6" i="8" s="1"/>
  <c r="CA7" i="8"/>
  <c r="CA6" i="8" s="1"/>
  <c r="BR7" i="8"/>
  <c r="BR6" i="8" s="1"/>
  <c r="BJ7" i="8"/>
  <c r="BJ6" i="8" s="1"/>
  <c r="BA7" i="8"/>
  <c r="BA6" i="8" s="1"/>
  <c r="AR7" i="8"/>
  <c r="AR6" i="8" s="1"/>
  <c r="AJ7" i="8"/>
  <c r="AJ6" i="8" s="1"/>
  <c r="EH7" i="8"/>
  <c r="EH6" i="8" s="1"/>
  <c r="DY7" i="8"/>
  <c r="DY6" i="8" s="1"/>
  <c r="DQ7" i="8"/>
  <c r="DQ6" i="8" s="1"/>
  <c r="DH7" i="8"/>
  <c r="DH6" i="8" s="1"/>
  <c r="CZ7" i="8"/>
  <c r="CZ6" i="8" s="1"/>
  <c r="CQ7" i="8"/>
  <c r="CQ6" i="8" s="1"/>
  <c r="CH7" i="8"/>
  <c r="CH6" i="8" s="1"/>
  <c r="BZ7" i="8"/>
  <c r="BZ6" i="8" s="1"/>
  <c r="BQ7" i="8"/>
  <c r="BQ6" i="8" s="1"/>
  <c r="BI7" i="8"/>
  <c r="BI6" i="8" s="1"/>
  <c r="AZ7" i="8"/>
  <c r="AZ6" i="8" s="1"/>
  <c r="AQ7" i="8"/>
  <c r="AQ6" i="8" s="1"/>
  <c r="AI7" i="8"/>
  <c r="AI6" i="8" s="1"/>
  <c r="EG7" i="8"/>
  <c r="EG6" i="8" s="1"/>
  <c r="DX7" i="8"/>
  <c r="DX6" i="8" s="1"/>
  <c r="DP7" i="8"/>
  <c r="DP6" i="8" s="1"/>
  <c r="DG7" i="8"/>
  <c r="DG6" i="8" s="1"/>
  <c r="CY7" i="8"/>
  <c r="CY6" i="8" s="1"/>
  <c r="CP7" i="8"/>
  <c r="CP6" i="8" s="1"/>
  <c r="CG7" i="8"/>
  <c r="CG6" i="8" s="1"/>
  <c r="BY7" i="8"/>
  <c r="BY6" i="8" s="1"/>
  <c r="BP7" i="8"/>
  <c r="BP6" i="8" s="1"/>
  <c r="BG7" i="8"/>
  <c r="BG6" i="8" s="1"/>
  <c r="AY7" i="8"/>
  <c r="AY6" i="8" s="1"/>
  <c r="AP7" i="8"/>
  <c r="AP6" i="8" s="1"/>
  <c r="AH7" i="8"/>
  <c r="AH6" i="8" s="1"/>
  <c r="EF7" i="8"/>
  <c r="EF6" i="8" s="1"/>
  <c r="DW7" i="8"/>
  <c r="DW6" i="8" s="1"/>
  <c r="DO7" i="8"/>
  <c r="DO6" i="8" s="1"/>
  <c r="DF7" i="8"/>
  <c r="DF6" i="8" s="1"/>
  <c r="CW7" i="8"/>
  <c r="CW6" i="8" s="1"/>
  <c r="CO7" i="8"/>
  <c r="CO6" i="8" s="1"/>
  <c r="CF7" i="8"/>
  <c r="CF6" i="8" s="1"/>
  <c r="BX7" i="8"/>
  <c r="BX6" i="8" s="1"/>
  <c r="BO7" i="8"/>
  <c r="BO6" i="8" s="1"/>
  <c r="BF7" i="8"/>
  <c r="BF6" i="8" s="1"/>
  <c r="AX7" i="8"/>
  <c r="AX6" i="8" s="1"/>
  <c r="AO7" i="8"/>
  <c r="AO6" i="8" s="1"/>
  <c r="AG7" i="8"/>
  <c r="AG6" i="8" s="1"/>
  <c r="E5" i="8"/>
  <c r="AE45" i="8"/>
  <c r="AE44" i="8"/>
  <c r="AE43" i="8"/>
  <c r="AE42" i="8"/>
  <c r="AE41" i="8"/>
  <c r="AE40" i="8"/>
  <c r="AE39" i="8"/>
  <c r="AE38" i="8"/>
  <c r="AE37" i="8"/>
  <c r="AE36" i="8"/>
  <c r="T35" i="8"/>
  <c r="AE32" i="8"/>
  <c r="AE31" i="8"/>
  <c r="AE30" i="8"/>
  <c r="AE29" i="8"/>
  <c r="AE28" i="8"/>
  <c r="AE27" i="8"/>
  <c r="AE26" i="8"/>
  <c r="AE25" i="8"/>
  <c r="AE24" i="8"/>
  <c r="AE23" i="8"/>
  <c r="T22" i="8"/>
  <c r="AE19" i="8"/>
  <c r="AE18" i="8"/>
  <c r="AE17" i="8"/>
  <c r="AE16" i="8"/>
  <c r="AE15" i="8"/>
  <c r="AE14" i="8"/>
  <c r="AE13" i="8"/>
  <c r="AE12" i="8"/>
  <c r="AE11" i="8"/>
  <c r="AE10" i="8"/>
  <c r="T9" i="8"/>
  <c r="X33" i="8"/>
  <c r="I20" i="8"/>
  <c r="Z46" i="8"/>
  <c r="S46" i="8"/>
  <c r="AB46" i="8"/>
  <c r="W46" i="8"/>
  <c r="AB33" i="8"/>
  <c r="AE33" i="8"/>
  <c r="Z20" i="8"/>
  <c r="AA46" i="8"/>
  <c r="AD20" i="8"/>
  <c r="AA33" i="8"/>
  <c r="S20" i="8"/>
  <c r="S33" i="8"/>
  <c r="Y46" i="8"/>
  <c r="AE20" i="8"/>
  <c r="V33" i="8"/>
  <c r="V20" i="8"/>
  <c r="Y33" i="8"/>
  <c r="AE46" i="8"/>
  <c r="X46" i="8"/>
  <c r="AC33" i="8"/>
  <c r="Z33" i="8"/>
  <c r="T46" i="8"/>
  <c r="Y20" i="8"/>
  <c r="T20" i="8"/>
  <c r="AC46" i="8"/>
  <c r="V46" i="8"/>
  <c r="W20" i="8"/>
  <c r="U33" i="8"/>
  <c r="AB20" i="8"/>
  <c r="AC20" i="8"/>
  <c r="U20" i="8"/>
  <c r="W33" i="8"/>
  <c r="AA20" i="8"/>
  <c r="U46" i="8"/>
  <c r="T33" i="8"/>
  <c r="AD33" i="8"/>
  <c r="AD46" i="8"/>
  <c r="X20" i="8"/>
  <c r="J15" i="5" l="1"/>
  <c r="J17" i="5"/>
  <c r="I9" i="8"/>
  <c r="S5" i="8"/>
  <c r="AG5" i="8" s="1"/>
  <c r="X7" i="8"/>
  <c r="X6" i="8" s="1"/>
  <c r="Z7" i="8"/>
  <c r="Z6" i="8" s="1"/>
  <c r="Y7" i="8"/>
  <c r="Y6" i="8" s="1"/>
  <c r="S7" i="8"/>
  <c r="S6" i="8" s="1"/>
  <c r="AA7" i="8"/>
  <c r="AA6" i="8" s="1"/>
  <c r="AB7" i="8"/>
  <c r="AB6" i="8" s="1"/>
  <c r="U7" i="8"/>
  <c r="U6" i="8" s="1"/>
  <c r="AC7" i="8"/>
  <c r="AC6" i="8" s="1"/>
  <c r="T7" i="8"/>
  <c r="T6" i="8" s="1"/>
  <c r="V7" i="8"/>
  <c r="V6" i="8" s="1"/>
  <c r="AD7" i="8"/>
  <c r="AD6" i="8" s="1"/>
  <c r="W7" i="8"/>
  <c r="W6" i="8" s="1"/>
  <c r="AE7" i="8"/>
  <c r="AE6" i="8" s="1"/>
  <c r="I22" i="8"/>
  <c r="I33" i="8"/>
  <c r="J18" i="5" l="1"/>
  <c r="AD9" i="8"/>
  <c r="AU5" i="8"/>
  <c r="AI22" i="8"/>
  <c r="AL9" i="8"/>
  <c r="AG22" i="8"/>
  <c r="AO22" i="8"/>
  <c r="AJ35" i="8"/>
  <c r="AR35" i="8"/>
  <c r="AM9" i="8"/>
  <c r="AP22" i="8"/>
  <c r="AS35" i="8"/>
  <c r="AQ22" i="8"/>
  <c r="AL35" i="8"/>
  <c r="AK35" i="8"/>
  <c r="AG9" i="8"/>
  <c r="AO9" i="8"/>
  <c r="AJ22" i="8"/>
  <c r="AR22" i="8"/>
  <c r="AM35" i="8"/>
  <c r="AP9" i="8"/>
  <c r="AK22" i="8"/>
  <c r="AS22" i="8"/>
  <c r="AN35" i="8"/>
  <c r="AI9" i="8"/>
  <c r="AQ9" i="8"/>
  <c r="AL22" i="8"/>
  <c r="AO35" i="8"/>
  <c r="AJ9" i="8"/>
  <c r="AR9" i="8"/>
  <c r="AM22" i="8"/>
  <c r="AP35" i="8"/>
  <c r="AK9" i="8"/>
  <c r="AS9" i="8"/>
  <c r="AN22" i="8"/>
  <c r="AI35" i="8"/>
  <c r="AQ35" i="8"/>
  <c r="AN9" i="8"/>
  <c r="AG35" i="8"/>
  <c r="AB22" i="8"/>
  <c r="AA22" i="8"/>
  <c r="S22" i="8"/>
  <c r="Z22" i="8"/>
  <c r="AC35" i="8"/>
  <c r="S9" i="8"/>
  <c r="AA9" i="8"/>
  <c r="Y35" i="8"/>
  <c r="X22" i="8"/>
  <c r="AA35" i="8"/>
  <c r="U35" i="8"/>
  <c r="AC22" i="8"/>
  <c r="Y22" i="8"/>
  <c r="U22" i="8"/>
  <c r="W9" i="8"/>
  <c r="AC9" i="8"/>
  <c r="Z35" i="8"/>
  <c r="Y9" i="8"/>
  <c r="AD35" i="8"/>
  <c r="AE22" i="8"/>
  <c r="AE9" i="8"/>
  <c r="AB9" i="8"/>
  <c r="V22" i="8"/>
  <c r="AE35" i="8"/>
  <c r="S35" i="8"/>
  <c r="X9" i="8"/>
  <c r="U9" i="8"/>
  <c r="AD22" i="8"/>
  <c r="X35" i="8"/>
  <c r="V9" i="8"/>
  <c r="V35" i="8"/>
  <c r="AB35" i="8"/>
  <c r="Z9" i="8"/>
  <c r="W35" i="8"/>
  <c r="W22" i="8"/>
  <c r="I35" i="8"/>
  <c r="I46" i="8"/>
  <c r="J19" i="5" l="1"/>
  <c r="BD9" i="8"/>
  <c r="BG35" i="8"/>
  <c r="AY35" i="8"/>
  <c r="BD35" i="8"/>
  <c r="BD22" i="8"/>
  <c r="AX9" i="8"/>
  <c r="AY22" i="8"/>
  <c r="BA35" i="8"/>
  <c r="AU35" i="8"/>
  <c r="AX22" i="8"/>
  <c r="AW9" i="8"/>
  <c r="BF22" i="8"/>
  <c r="AZ9" i="8"/>
  <c r="BB35" i="8"/>
  <c r="BE9" i="8"/>
  <c r="BF9" i="8"/>
  <c r="BG22" i="8"/>
  <c r="BC35" i="8"/>
  <c r="BB22" i="8"/>
  <c r="AX35" i="8"/>
  <c r="AZ22" i="8"/>
  <c r="AU9" i="8"/>
  <c r="AW22" i="8"/>
  <c r="AZ35" i="8"/>
  <c r="BC9" i="8"/>
  <c r="BE22" i="8"/>
  <c r="AY9" i="8"/>
  <c r="BA9" i="8"/>
  <c r="AU22" i="8"/>
  <c r="BB9" i="8"/>
  <c r="BF35" i="8"/>
  <c r="AW35" i="8"/>
  <c r="BG9" i="8"/>
  <c r="BA22" i="8"/>
  <c r="BC22" i="8"/>
  <c r="BE35" i="8"/>
  <c r="BI5" i="8"/>
  <c r="I7" i="8"/>
  <c r="I6" i="8" s="1"/>
  <c r="F35" i="8"/>
  <c r="F22" i="8"/>
  <c r="F9" i="8"/>
  <c r="Q13" i="8"/>
  <c r="Q14" i="8"/>
  <c r="Q15" i="8"/>
  <c r="Q16" i="8"/>
  <c r="M46" i="8"/>
  <c r="P46" i="8"/>
  <c r="F20" i="8"/>
  <c r="F46" i="8"/>
  <c r="F33" i="8"/>
  <c r="J20" i="5" l="1"/>
  <c r="BQ9" i="8"/>
  <c r="BR35" i="8"/>
  <c r="BT9" i="8"/>
  <c r="BM22" i="8"/>
  <c r="BP22" i="8"/>
  <c r="BI9" i="8"/>
  <c r="BI22" i="8"/>
  <c r="BK9" i="8"/>
  <c r="BL22" i="8"/>
  <c r="BU22" i="8"/>
  <c r="BS9" i="8"/>
  <c r="BM35" i="8"/>
  <c r="BM9" i="8"/>
  <c r="BQ35" i="8"/>
  <c r="BS22" i="8"/>
  <c r="BT35" i="8"/>
  <c r="BP35" i="8"/>
  <c r="BR9" i="8"/>
  <c r="BU35" i="8"/>
  <c r="BN35" i="8"/>
  <c r="BO9" i="8"/>
  <c r="BQ22" i="8"/>
  <c r="BT22" i="8"/>
  <c r="BW5" i="8"/>
  <c r="BK35" i="8"/>
  <c r="BO22" i="8"/>
  <c r="BI35" i="8"/>
  <c r="BK22" i="8"/>
  <c r="BL35" i="8"/>
  <c r="BP9" i="8"/>
  <c r="BN9" i="8"/>
  <c r="BL9" i="8"/>
  <c r="BO35" i="8"/>
  <c r="BU9" i="8"/>
  <c r="BS35" i="8"/>
  <c r="BN22" i="8"/>
  <c r="BR22" i="8"/>
  <c r="F7" i="8"/>
  <c r="F6" i="8" s="1"/>
  <c r="Q45" i="8"/>
  <c r="Q44" i="8"/>
  <c r="Q43" i="8"/>
  <c r="Q42" i="8"/>
  <c r="Q41" i="8"/>
  <c r="Q40" i="8"/>
  <c r="Q39" i="8"/>
  <c r="Q38" i="8"/>
  <c r="Q37" i="8"/>
  <c r="Q36" i="8"/>
  <c r="Q32" i="8"/>
  <c r="Q31" i="8"/>
  <c r="Q30" i="8"/>
  <c r="Q29" i="8"/>
  <c r="Q28" i="8"/>
  <c r="Q27" i="8"/>
  <c r="Q26" i="8"/>
  <c r="Q25" i="8"/>
  <c r="Q24" i="8"/>
  <c r="Q23" i="8"/>
  <c r="Q11" i="8"/>
  <c r="Q12" i="8"/>
  <c r="Q17" i="8"/>
  <c r="Q18" i="8"/>
  <c r="Q19" i="8"/>
  <c r="Q10" i="8"/>
  <c r="O9" i="8"/>
  <c r="Q46" i="8"/>
  <c r="G46" i="8"/>
  <c r="P33" i="8"/>
  <c r="K33" i="8"/>
  <c r="J33" i="8"/>
  <c r="O20" i="8"/>
  <c r="K46" i="8"/>
  <c r="N46" i="8"/>
  <c r="G20" i="8"/>
  <c r="N33" i="8"/>
  <c r="M33" i="8"/>
  <c r="N20" i="8"/>
  <c r="P20" i="8"/>
  <c r="Q20" i="8"/>
  <c r="H46" i="8"/>
  <c r="G33" i="8"/>
  <c r="O46" i="8"/>
  <c r="J20" i="8"/>
  <c r="H20" i="8"/>
  <c r="L46" i="8"/>
  <c r="Q33" i="8"/>
  <c r="E46" i="8"/>
  <c r="E20" i="8"/>
  <c r="O33" i="8"/>
  <c r="J46" i="8"/>
  <c r="E33" i="8"/>
  <c r="H33" i="8"/>
  <c r="L33" i="8"/>
  <c r="J21" i="5" l="1"/>
  <c r="BY9" i="8"/>
  <c r="BZ35" i="8"/>
  <c r="CK5" i="8"/>
  <c r="CE9" i="8"/>
  <c r="CD9" i="8"/>
  <c r="BW35" i="8"/>
  <c r="BZ9" i="8"/>
  <c r="CE35" i="8"/>
  <c r="CF9" i="8"/>
  <c r="CD35" i="8"/>
  <c r="BZ22" i="8"/>
  <c r="CG35" i="8"/>
  <c r="CF35" i="8"/>
  <c r="BW9" i="8"/>
  <c r="CG9" i="8"/>
  <c r="CH35" i="8"/>
  <c r="CB9" i="8"/>
  <c r="BW22" i="8"/>
  <c r="BY35" i="8"/>
  <c r="BY22" i="8"/>
  <c r="CB22" i="8"/>
  <c r="CE22" i="8"/>
  <c r="CG22" i="8"/>
  <c r="CC9" i="8"/>
  <c r="CF22" i="8"/>
  <c r="CC35" i="8"/>
  <c r="CA9" i="8"/>
  <c r="CB35" i="8"/>
  <c r="CC22" i="8"/>
  <c r="CA35" i="8"/>
  <c r="CD22" i="8"/>
  <c r="CI9" i="8"/>
  <c r="CA22" i="8"/>
  <c r="CI35" i="8"/>
  <c r="CH9" i="8"/>
  <c r="CH22" i="8"/>
  <c r="CI22" i="8"/>
  <c r="M7" i="8"/>
  <c r="M6" i="8" s="1"/>
  <c r="P7" i="8"/>
  <c r="P6" i="8" s="1"/>
  <c r="Q7" i="8"/>
  <c r="Q6" i="8" s="1"/>
  <c r="L7" i="8"/>
  <c r="L6" i="8" s="1"/>
  <c r="K7" i="8"/>
  <c r="K6" i="8" s="1"/>
  <c r="J7" i="8"/>
  <c r="J6" i="8" s="1"/>
  <c r="H7" i="8"/>
  <c r="H6" i="8" s="1"/>
  <c r="O7" i="8"/>
  <c r="O6" i="8" s="1"/>
  <c r="G7" i="8"/>
  <c r="G6" i="8" s="1"/>
  <c r="N7" i="8"/>
  <c r="N6" i="8" s="1"/>
  <c r="E7" i="8"/>
  <c r="E6" i="8" s="1"/>
  <c r="E35" i="8"/>
  <c r="N35" i="8"/>
  <c r="M35" i="8"/>
  <c r="G35" i="8"/>
  <c r="O35" i="8"/>
  <c r="H35" i="8"/>
  <c r="P35" i="8"/>
  <c r="L35" i="8"/>
  <c r="Q35" i="8"/>
  <c r="J35" i="8"/>
  <c r="K35" i="8"/>
  <c r="L22" i="8"/>
  <c r="N22" i="8"/>
  <c r="E22" i="8"/>
  <c r="M22" i="8"/>
  <c r="G22" i="8"/>
  <c r="O22" i="8"/>
  <c r="H22" i="8"/>
  <c r="P22" i="8"/>
  <c r="Q22" i="8"/>
  <c r="J22" i="8"/>
  <c r="K22" i="8"/>
  <c r="Q9" i="8"/>
  <c r="J9" i="8"/>
  <c r="P9" i="8"/>
  <c r="K9" i="8"/>
  <c r="L9" i="8"/>
  <c r="M9" i="8"/>
  <c r="N9" i="8"/>
  <c r="G9" i="8"/>
  <c r="H9" i="8"/>
  <c r="E9" i="8"/>
  <c r="J22" i="5" l="1"/>
  <c r="CW22" i="8"/>
  <c r="CR9" i="8"/>
  <c r="CS35" i="8"/>
  <c r="CV22" i="8"/>
  <c r="CU35" i="8"/>
  <c r="CO35" i="8"/>
  <c r="CR22" i="8"/>
  <c r="CN35" i="8"/>
  <c r="CU22" i="8"/>
  <c r="CR35" i="8"/>
  <c r="CV35" i="8"/>
  <c r="CK9" i="8"/>
  <c r="CM9" i="8"/>
  <c r="CT35" i="8"/>
  <c r="CN9" i="8"/>
  <c r="CQ35" i="8"/>
  <c r="CN22" i="8"/>
  <c r="CY5" i="8"/>
  <c r="CT9" i="8"/>
  <c r="CP9" i="8"/>
  <c r="CT22" i="8"/>
  <c r="CP22" i="8"/>
  <c r="CQ9" i="8"/>
  <c r="CP35" i="8"/>
  <c r="CW35" i="8"/>
  <c r="CS9" i="8"/>
  <c r="CQ22" i="8"/>
  <c r="CS22" i="8"/>
  <c r="CW9" i="8"/>
  <c r="CO22" i="8"/>
  <c r="CK35" i="8"/>
  <c r="CU9" i="8"/>
  <c r="CO9" i="8"/>
  <c r="CK22" i="8"/>
  <c r="CM35" i="8"/>
  <c r="CV9" i="8"/>
  <c r="CM22" i="8"/>
  <c r="J23" i="5" l="1"/>
  <c r="CY9" i="8"/>
  <c r="DI9" i="8"/>
  <c r="DJ22" i="8"/>
  <c r="DK35" i="8"/>
  <c r="DD9" i="8"/>
  <c r="DG9" i="8"/>
  <c r="DB35" i="8"/>
  <c r="DE9" i="8"/>
  <c r="CY35" i="8"/>
  <c r="CY22" i="8"/>
  <c r="DJ35" i="8"/>
  <c r="DC9" i="8"/>
  <c r="DH9" i="8"/>
  <c r="DD22" i="8"/>
  <c r="DB9" i="8"/>
  <c r="DJ9" i="8"/>
  <c r="DA22" i="8"/>
  <c r="DI22" i="8"/>
  <c r="DE22" i="8"/>
  <c r="DA35" i="8"/>
  <c r="DK9" i="8"/>
  <c r="DC22" i="8"/>
  <c r="DM5" i="8"/>
  <c r="DC35" i="8"/>
  <c r="DG22" i="8"/>
  <c r="DI35" i="8"/>
  <c r="DF22" i="8"/>
  <c r="DH35" i="8"/>
  <c r="DG35" i="8"/>
  <c r="DE35" i="8"/>
  <c r="DH22" i="8"/>
  <c r="DD35" i="8"/>
  <c r="DK22" i="8"/>
  <c r="DB22" i="8"/>
  <c r="DF9" i="8"/>
  <c r="DF35" i="8"/>
  <c r="DA9" i="8"/>
  <c r="J24" i="5" l="1"/>
  <c r="DW22" i="8"/>
  <c r="DY9" i="8"/>
  <c r="DS9" i="8"/>
  <c r="DV22" i="8"/>
  <c r="DU35" i="8"/>
  <c r="DT9" i="8"/>
  <c r="DM35" i="8"/>
  <c r="DY35" i="8"/>
  <c r="DP35" i="8"/>
  <c r="DO35" i="8"/>
  <c r="DQ22" i="8"/>
  <c r="DS22" i="8"/>
  <c r="DV35" i="8"/>
  <c r="DU9" i="8"/>
  <c r="DP9" i="8"/>
  <c r="DT22" i="8"/>
  <c r="DT35" i="8"/>
  <c r="DR22" i="8"/>
  <c r="DQ9" i="8"/>
  <c r="DW35" i="8"/>
  <c r="DY22" i="8"/>
  <c r="DS35" i="8"/>
  <c r="DM22" i="8"/>
  <c r="DP22" i="8"/>
  <c r="DW9" i="8"/>
  <c r="DV9" i="8"/>
  <c r="DQ35" i="8"/>
  <c r="DU22" i="8"/>
  <c r="DO9" i="8"/>
  <c r="DO22" i="8"/>
  <c r="DX9" i="8"/>
  <c r="DX22" i="8"/>
  <c r="DX35" i="8"/>
  <c r="DR9" i="8"/>
  <c r="EA5" i="8"/>
  <c r="DM9" i="8"/>
  <c r="DR35" i="8"/>
  <c r="J25" i="5" l="1"/>
  <c r="EG9" i="8"/>
  <c r="EI22" i="8"/>
  <c r="EC22" i="8"/>
  <c r="EE35" i="8"/>
  <c r="ED22" i="8"/>
  <c r="EG22" i="8"/>
  <c r="EA35" i="8"/>
  <c r="EM35" i="8"/>
  <c r="ED35" i="8"/>
  <c r="EJ35" i="8"/>
  <c r="EF22" i="8"/>
  <c r="EE22" i="8"/>
  <c r="EL22" i="8"/>
  <c r="EK22" i="8"/>
  <c r="EH9" i="8"/>
  <c r="EI35" i="8"/>
  <c r="EC35" i="8"/>
  <c r="EH22" i="8"/>
  <c r="ED9" i="8"/>
  <c r="EH35" i="8"/>
  <c r="EG35" i="8"/>
  <c r="EA9" i="8"/>
  <c r="EL9" i="8"/>
  <c r="EI9" i="8"/>
  <c r="EJ9" i="8"/>
  <c r="EJ22" i="8"/>
  <c r="EM9" i="8"/>
  <c r="EK35" i="8"/>
  <c r="EE9" i="8"/>
  <c r="EL35" i="8"/>
  <c r="EF9" i="8"/>
  <c r="EC9" i="8"/>
  <c r="EF35" i="8"/>
  <c r="EK9" i="8"/>
  <c r="EM22" i="8"/>
  <c r="EA22" i="8"/>
  <c r="J26" i="5" l="1"/>
  <c r="J27" i="5" l="1"/>
  <c r="J28" i="5" l="1"/>
  <c r="J29" i="5" l="1"/>
  <c r="J30" i="5" l="1"/>
  <c r="J31" i="5" l="1"/>
  <c r="J32" i="5" l="1"/>
  <c r="J33" i="5" l="1"/>
  <c r="J34" i="5" l="1"/>
  <c r="J35" i="5" l="1"/>
  <c r="J36" i="5" l="1"/>
  <c r="J37" i="5" l="1"/>
  <c r="J38" i="5" l="1"/>
  <c r="J39" i="5" l="1"/>
  <c r="J40" i="5" l="1"/>
  <c r="J41" i="5" l="1"/>
  <c r="J42" i="5" l="1"/>
  <c r="J43" i="5" l="1"/>
  <c r="J44" i="5" l="1"/>
  <c r="J45" i="5" l="1"/>
  <c r="J46" i="5" l="1"/>
  <c r="J47" i="5" l="1"/>
  <c r="J48" i="5" l="1"/>
  <c r="J50" i="5" l="1"/>
  <c r="J49" i="5"/>
</calcChain>
</file>

<file path=xl/sharedStrings.xml><?xml version="1.0" encoding="utf-8"?>
<sst xmlns="http://schemas.openxmlformats.org/spreadsheetml/2006/main" count="104" uniqueCount="72">
  <si>
    <t>Budget Planning</t>
  </si>
  <si>
    <t xml:space="preserve"> </t>
  </si>
  <si>
    <t>Starting Year:</t>
  </si>
  <si>
    <t>General</t>
  </si>
  <si>
    <t>set the Startin year (yyyy)once at the beginning and do not change again</t>
  </si>
  <si>
    <t>Settings</t>
  </si>
  <si>
    <t>DashBoard</t>
  </si>
  <si>
    <t>Income</t>
  </si>
  <si>
    <t>Enter Income Catergory…</t>
  </si>
  <si>
    <t>Total</t>
  </si>
  <si>
    <t>Salary</t>
  </si>
  <si>
    <t>Father</t>
  </si>
  <si>
    <t>Dividends</t>
  </si>
  <si>
    <t>Deinfe Starting year in Settings</t>
  </si>
  <si>
    <t>Expenses</t>
  </si>
  <si>
    <t>Transport</t>
  </si>
  <si>
    <t>Food</t>
  </si>
  <si>
    <t>Rent</t>
  </si>
  <si>
    <t>Enter Expenses Catergory…</t>
  </si>
  <si>
    <t>Savings</t>
  </si>
  <si>
    <t>Stocks</t>
  </si>
  <si>
    <t>FD</t>
  </si>
  <si>
    <t>Gold</t>
  </si>
  <si>
    <t>MF</t>
  </si>
  <si>
    <t>Budget Tracking</t>
  </si>
  <si>
    <t>To be Allocated:</t>
  </si>
  <si>
    <t xml:space="preserve">  </t>
  </si>
  <si>
    <t>Date</t>
  </si>
  <si>
    <t>Type</t>
  </si>
  <si>
    <t>Cateogry</t>
  </si>
  <si>
    <t xml:space="preserve">Amount </t>
  </si>
  <si>
    <t>Details</t>
  </si>
  <si>
    <t>Balance</t>
  </si>
  <si>
    <t>Effective Date</t>
  </si>
  <si>
    <t>Budget Trracking&amp; Dashboard</t>
  </si>
  <si>
    <t>Late Monthly Income</t>
  </si>
  <si>
    <t>Shift Late Imcome:</t>
  </si>
  <si>
    <t>Starting on day X in month:</t>
  </si>
  <si>
    <t>Active this option to treat late income recived on or after a ceratin day of the month as income of the next month. This espailly recommend in case late recive imcome.</t>
  </si>
  <si>
    <t>Inactive</t>
  </si>
  <si>
    <t>Calculations</t>
  </si>
  <si>
    <t>Today:</t>
  </si>
  <si>
    <t>Last Record:</t>
  </si>
  <si>
    <t>Delta Last Record:</t>
  </si>
  <si>
    <t># Records:</t>
  </si>
  <si>
    <t># Records this year:</t>
  </si>
  <si>
    <t xml:space="preserve">Teacking Balance: </t>
  </si>
  <si>
    <t xml:space="preserve">Balance Analysis Text: </t>
  </si>
  <si>
    <t>Year</t>
  </si>
  <si>
    <t>Select year to View-&gt;</t>
  </si>
  <si>
    <t>Peroid</t>
  </si>
  <si>
    <t>Select Period to View-&gt;</t>
  </si>
  <si>
    <t>Dropdown Data</t>
  </si>
  <si>
    <t>Year Dropdown</t>
  </si>
  <si>
    <t>Current Year</t>
  </si>
  <si>
    <t>Peroid Dropdown</t>
  </si>
  <si>
    <t>Current Month</t>
  </si>
  <si>
    <t>Selected Year:</t>
  </si>
  <si>
    <t>Selected Peroid:</t>
  </si>
  <si>
    <t>Worksheet: Budget Dashboard</t>
  </si>
  <si>
    <t>Worksheet: Budget Tracking</t>
  </si>
  <si>
    <t>Selected Peroid (Display):</t>
  </si>
  <si>
    <t>row_id</t>
  </si>
  <si>
    <t>header_row_id</t>
  </si>
  <si>
    <t>is_header</t>
  </si>
  <si>
    <t>is_cat</t>
  </si>
  <si>
    <t>is_total</t>
  </si>
  <si>
    <t>is_empty</t>
  </si>
  <si>
    <t>type</t>
  </si>
  <si>
    <t>item</t>
  </si>
  <si>
    <t>tracked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</si>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</sst>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 * #,##0.00_ ;_ * \-#,##0.00_ ;_ * &quot;-&quot;??_ ;_ @_ "/>
    <numFmt numFmtId="164" formatCode="mmm"/>
    <numFmt numFmtId="165" formatCode="_ * #,##0_ ;_ * \-#,##0_ ;_ * &quot;-&quot;??_ ;_ @_ "/>
    <numFmt numFmtId="166" formatCode="d/mmm/yy"/>
    <numFmt numFmtId="167" formatCode="d/mmm/yyyy"/>
    <numFmt numFmtId="171" formatCode="mmm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25"/>
      <color theme="1"/>
      <name val="Calibri"/>
      <family val="2"/>
      <scheme val="minor"/>
    </font>
    <font>
      <sz val="23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22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5" fillId="0" borderId="0" xfId="0" applyFont="1"/>
    <xf numFmtId="0" fontId="0" fillId="5" borderId="0" xfId="0" applyFill="1"/>
    <xf numFmtId="0" fontId="6" fillId="5" borderId="0" xfId="0" applyFont="1" applyFill="1"/>
    <xf numFmtId="0" fontId="8" fillId="0" borderId="0" xfId="0" applyFont="1"/>
    <xf numFmtId="0" fontId="3" fillId="0" borderId="0" xfId="0" applyFont="1" applyAlignment="1">
      <alignment horizontal="left" indent="1"/>
    </xf>
    <xf numFmtId="0" fontId="3" fillId="0" borderId="9" xfId="0" applyFont="1" applyBorder="1" applyAlignment="1">
      <alignment horizontal="left" indent="1"/>
    </xf>
    <xf numFmtId="0" fontId="9" fillId="6" borderId="0" xfId="0" applyFont="1" applyFill="1" applyAlignment="1">
      <alignment horizontal="center" vertical="center"/>
    </xf>
    <xf numFmtId="164" fontId="9" fillId="6" borderId="0" xfId="0" applyNumberFormat="1" applyFont="1" applyFill="1" applyAlignment="1">
      <alignment horizontal="center" vertical="center"/>
    </xf>
    <xf numFmtId="165" fontId="10" fillId="0" borderId="10" xfId="1" applyNumberFormat="1" applyFont="1" applyBorder="1"/>
    <xf numFmtId="165" fontId="10" fillId="0" borderId="6" xfId="1" applyNumberFormat="1" applyFont="1" applyBorder="1"/>
    <xf numFmtId="165" fontId="10" fillId="0" borderId="7" xfId="1" applyNumberFormat="1" applyFont="1" applyBorder="1"/>
    <xf numFmtId="0" fontId="10" fillId="0" borderId="0" xfId="0" applyFont="1" applyAlignment="1">
      <alignment horizontal="left" indent="1"/>
    </xf>
    <xf numFmtId="0" fontId="3" fillId="0" borderId="7" xfId="0" applyFont="1" applyBorder="1"/>
    <xf numFmtId="165" fontId="11" fillId="0" borderId="11" xfId="1" applyNumberFormat="1" applyFont="1" applyBorder="1"/>
    <xf numFmtId="164" fontId="9" fillId="7" borderId="0" xfId="0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/>
    </xf>
    <xf numFmtId="164" fontId="9" fillId="8" borderId="0" xfId="0" applyNumberFormat="1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12" fillId="5" borderId="0" xfId="0" applyFont="1" applyFill="1" applyAlignment="1">
      <alignment horizontal="left" vertical="center"/>
    </xf>
    <xf numFmtId="0" fontId="13" fillId="0" borderId="0" xfId="0" applyFont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 indent="1"/>
    </xf>
    <xf numFmtId="0" fontId="14" fillId="0" borderId="0" xfId="0" applyFont="1" applyAlignment="1">
      <alignment horizontal="left" indent="1"/>
    </xf>
    <xf numFmtId="166" fontId="14" fillId="0" borderId="0" xfId="0" applyNumberFormat="1" applyFont="1" applyAlignment="1">
      <alignment horizontal="left" indent="1"/>
    </xf>
    <xf numFmtId="0" fontId="0" fillId="0" borderId="0" xfId="0" applyAlignment="1">
      <alignment horizontal="right"/>
    </xf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0" fontId="16" fillId="9" borderId="0" xfId="0" applyFont="1" applyFill="1" applyAlignment="1">
      <alignment horizontal="left" vertical="center" indent="1"/>
    </xf>
    <xf numFmtId="165" fontId="15" fillId="0" borderId="0" xfId="1" quotePrefix="1" applyNumberFormat="1" applyFont="1" applyAlignment="1">
      <alignment horizontal="left" indent="1"/>
    </xf>
    <xf numFmtId="0" fontId="17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7" fontId="18" fillId="0" borderId="0" xfId="0" applyNumberFormat="1" applyFont="1" applyAlignment="1">
      <alignment horizontal="right" indent="1"/>
    </xf>
    <xf numFmtId="166" fontId="0" fillId="0" borderId="0" xfId="0" applyNumberFormat="1"/>
    <xf numFmtId="165" fontId="0" fillId="0" borderId="0" xfId="1" applyNumberFormat="1" applyFont="1"/>
    <xf numFmtId="0" fontId="2" fillId="3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5" fillId="0" borderId="0" xfId="0" applyFont="1" applyAlignment="1">
      <alignment horizontal="left" vertical="top" wrapText="1"/>
    </xf>
    <xf numFmtId="0" fontId="4" fillId="2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left" vertical="center" indent="1"/>
    </xf>
    <xf numFmtId="0" fontId="0" fillId="3" borderId="0" xfId="0" applyFill="1"/>
    <xf numFmtId="0" fontId="9" fillId="3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9" fillId="12" borderId="19" xfId="0" applyFont="1" applyFill="1" applyBorder="1" applyAlignment="1">
      <alignment horizontal="center" vertical="center"/>
    </xf>
    <xf numFmtId="0" fontId="20" fillId="0" borderId="0" xfId="0" applyFont="1" applyAlignment="1">
      <alignment horizontal="right" indent="1"/>
    </xf>
    <xf numFmtId="0" fontId="21" fillId="10" borderId="0" xfId="0" applyFont="1" applyFill="1"/>
    <xf numFmtId="0" fontId="4" fillId="10" borderId="0" xfId="0" applyFont="1" applyFill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71" fontId="14" fillId="0" borderId="21" xfId="0" applyNumberFormat="1" applyFont="1" applyBorder="1" applyAlignment="1">
      <alignment horizontal="center" vertical="center"/>
    </xf>
    <xf numFmtId="171" fontId="14" fillId="0" borderId="20" xfId="0" applyNumberFormat="1" applyFont="1" applyBorder="1" applyAlignment="1">
      <alignment horizontal="center" vertical="center"/>
    </xf>
    <xf numFmtId="171" fontId="19" fillId="12" borderId="19" xfId="0" applyNumberFormat="1" applyFont="1" applyFill="1" applyBorder="1" applyAlignment="1">
      <alignment horizontal="center" vertical="center"/>
    </xf>
    <xf numFmtId="0" fontId="3" fillId="0" borderId="22" xfId="0" applyFont="1" applyBorder="1"/>
    <xf numFmtId="0" fontId="0" fillId="0" borderId="22" xfId="0" applyBorder="1"/>
    <xf numFmtId="0" fontId="22" fillId="11" borderId="0" xfId="0" applyFont="1" applyFill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22" fillId="11" borderId="24" xfId="0" applyFont="1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22" fillId="11" borderId="0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Comma" xfId="1" builtinId="3"/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color theme="0" tint="-0.499984740745262"/>
      </font>
      <numFmt numFmtId="168" formatCode="\=\&gt;\ d/mmm/yyyy"/>
    </dxf>
    <dxf>
      <font>
        <b/>
        <i val="0"/>
        <color rgb="FF00B050"/>
      </font>
      <numFmt numFmtId="3" formatCode="#,##0"/>
    </dxf>
    <dxf>
      <font>
        <color rgb="FFFF0000"/>
      </font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1"/>
      </font>
      <fill>
        <patternFill>
          <bgColor rgb="FFCCFFCC"/>
        </patternFill>
      </fill>
    </dxf>
    <dxf>
      <font>
        <color rgb="FFFF0000"/>
      </font>
    </dxf>
    <dxf>
      <font>
        <color rgb="FF00B050"/>
      </font>
    </dxf>
    <dxf>
      <font>
        <color theme="0" tint="-0.24994659260841701"/>
      </font>
    </dxf>
    <dxf>
      <font>
        <color rgb="FFFF0000"/>
      </font>
    </dxf>
    <dxf>
      <font>
        <color rgb="FF00B050"/>
      </font>
    </dxf>
    <dxf>
      <font>
        <color theme="0" tint="-0.24994659260841701"/>
      </font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rgb="FFFF99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0"/>
        <color theme="0" tint="-0.249977111117893"/>
        <name val="Calibri"/>
        <family val="2"/>
        <scheme val="minor"/>
      </font>
      <numFmt numFmtId="167" formatCode="d/mmm/yyyy"/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5" formatCode="_ * #,##0_ ;_ * \-#,##0_ ;_ * &quot;-&quot;??_ ;_ @_ "/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relativeIndent="1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/mmm/yy"/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 patternType="solid"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color theme="0"/>
      </font>
      <fill>
        <patternFill patternType="solid">
          <bgColor rgb="FF0066FF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color theme="0"/>
      </font>
      <fill>
        <patternFill patternType="solid">
          <bgColor rgb="FF33CC33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color theme="0"/>
      </font>
      <fill>
        <patternFill patternType="solid">
          <bgColor rgb="FFFF0066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4" defaultTableStyle="TableStyleMedium2" defaultPivotStyle="PivotStyleLight16">
    <tableStyle name="Expenses Table Style " pivot="0" count="2" xr9:uid="{8DDA560D-DBAB-4CF3-B3E0-CBAC43D692AA}">
      <tableStyleElement type="wholeTable" dxfId="42"/>
      <tableStyleElement type="headerRow" dxfId="41"/>
    </tableStyle>
    <tableStyle name="Income Table Style" pivot="0" count="2" xr9:uid="{6F3B101E-2A14-4D65-B972-F12C84D7F755}">
      <tableStyleElement type="wholeTable" dxfId="40"/>
      <tableStyleElement type="headerRow" dxfId="39"/>
    </tableStyle>
    <tableStyle name="Savings Table Style  " pivot="0" count="2" xr9:uid="{BE5D27A5-4072-4321-B732-439E4FDBDCC5}">
      <tableStyleElement type="wholeTable" dxfId="38"/>
      <tableStyleElement type="headerRow" dxfId="37"/>
    </tableStyle>
    <tableStyle name="Tracking Table Style" pivot="0" count="3" xr9:uid="{FA4CF0C3-3562-4EBF-A313-5BC8C7141BB7}">
      <tableStyleElement type="wholeTable" dxfId="36"/>
      <tableStyleElement type="headerRow" dxfId="35"/>
      <tableStyleElement type="firstRowStripe" dxfId="34"/>
    </tableStyle>
  </tableStyles>
  <colors>
    <mruColors>
      <color rgb="FF00FFFF"/>
      <color rgb="FF0066FF"/>
      <color rgb="FFFF9999"/>
      <color rgb="FFFF7C80"/>
      <color rgb="FFFF0066"/>
      <color rgb="FFCCFFCC"/>
      <color rgb="FF000000"/>
      <color rgb="FF33CC33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4</xdr:row>
      <xdr:rowOff>57150</xdr:rowOff>
    </xdr:from>
    <xdr:to>
      <xdr:col>3</xdr:col>
      <xdr:colOff>563880</xdr:colOff>
      <xdr:row>9</xdr:row>
      <xdr:rowOff>26670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E32710F2-403A-0899-0F05-09DF51354540}"/>
            </a:ext>
          </a:extLst>
        </xdr:cNvPr>
        <xdr:cNvGrpSpPr/>
      </xdr:nvGrpSpPr>
      <xdr:grpSpPr>
        <a:xfrm>
          <a:off x="655320" y="1017270"/>
          <a:ext cx="1653540" cy="883920"/>
          <a:chOff x="655320" y="1028700"/>
          <a:chExt cx="1653540" cy="883920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5E52685F-F7B6-7577-67E1-7FDD3FD79958}"/>
              </a:ext>
            </a:extLst>
          </xdr:cNvPr>
          <xdr:cNvSpPr/>
        </xdr:nvSpPr>
        <xdr:spPr>
          <a:xfrm>
            <a:off x="655320" y="1028700"/>
            <a:ext cx="1653540" cy="883920"/>
          </a:xfrm>
          <a:prstGeom prst="roundRect">
            <a:avLst>
              <a:gd name="adj" fmla="val 6322"/>
            </a:avLst>
          </a:prstGeom>
          <a:solidFill>
            <a:schemeClr val="bg1"/>
          </a:solidFill>
          <a:ln w="6350">
            <a:solidFill>
              <a:schemeClr val="bg1">
                <a:lumMod val="85000"/>
              </a:schemeClr>
            </a:solidFill>
          </a:ln>
          <a:effectLst>
            <a:outerShdw blurRad="825500" dist="127000" dir="5400000" sx="95000" sy="95000" algn="ctr" rotWithShape="0">
              <a:prstClr val="black">
                <a:alpha val="15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ADA82C15-F93B-8F36-F492-2816518CA7A0}"/>
              </a:ext>
            </a:extLst>
          </xdr:cNvPr>
          <xdr:cNvSpPr txBox="1"/>
        </xdr:nvSpPr>
        <xdr:spPr>
          <a:xfrm>
            <a:off x="746760" y="1112520"/>
            <a:ext cx="1257300" cy="289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/>
              <a:t>Date of Today </a:t>
            </a:r>
          </a:p>
        </xdr:txBody>
      </xdr:sp>
      <xdr:sp macro="" textlink="Calculations!E8">
        <xdr:nvSpPr>
          <xdr:cNvPr id="4" name="TextBox 3">
            <a:extLst>
              <a:ext uri="{FF2B5EF4-FFF2-40B4-BE49-F238E27FC236}">
                <a16:creationId xmlns:a16="http://schemas.microsoft.com/office/drawing/2014/main" id="{73E60961-9755-4853-B2D9-3459F62B7070}"/>
              </a:ext>
            </a:extLst>
          </xdr:cNvPr>
          <xdr:cNvSpPr txBox="1"/>
        </xdr:nvSpPr>
        <xdr:spPr>
          <a:xfrm>
            <a:off x="746760" y="1440180"/>
            <a:ext cx="1257300" cy="289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1F23F2C-BCB5-4390-A56E-7C9C9637C332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31-Dec-23</a:t>
            </a:fld>
            <a:endParaRPr lang="en-IN" sz="1400" b="1"/>
          </a:p>
        </xdr:txBody>
      </xdr:sp>
    </xdr:grpSp>
    <xdr:clientData/>
  </xdr:twoCellAnchor>
  <xdr:twoCellAnchor>
    <xdr:from>
      <xdr:col>3</xdr:col>
      <xdr:colOff>807720</xdr:colOff>
      <xdr:row>4</xdr:row>
      <xdr:rowOff>57150</xdr:rowOff>
    </xdr:from>
    <xdr:to>
      <xdr:col>5</xdr:col>
      <xdr:colOff>868680</xdr:colOff>
      <xdr:row>9</xdr:row>
      <xdr:rowOff>26670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2266830-3C16-142D-FBB2-544CFC2CFEFC}"/>
            </a:ext>
          </a:extLst>
        </xdr:cNvPr>
        <xdr:cNvGrpSpPr/>
      </xdr:nvGrpSpPr>
      <xdr:grpSpPr>
        <a:xfrm>
          <a:off x="2552700" y="1017270"/>
          <a:ext cx="2255520" cy="883920"/>
          <a:chOff x="2552700" y="1021080"/>
          <a:chExt cx="2255520" cy="88392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10495590-8967-49D7-B056-145F0D676617}"/>
              </a:ext>
            </a:extLst>
          </xdr:cNvPr>
          <xdr:cNvSpPr/>
        </xdr:nvSpPr>
        <xdr:spPr>
          <a:xfrm>
            <a:off x="2552700" y="1021080"/>
            <a:ext cx="2255520" cy="883920"/>
          </a:xfrm>
          <a:prstGeom prst="roundRect">
            <a:avLst>
              <a:gd name="adj" fmla="val 6322"/>
            </a:avLst>
          </a:prstGeom>
          <a:solidFill>
            <a:schemeClr val="bg1"/>
          </a:solidFill>
          <a:ln w="6350">
            <a:solidFill>
              <a:schemeClr val="bg1">
                <a:lumMod val="85000"/>
              </a:schemeClr>
            </a:solidFill>
          </a:ln>
          <a:effectLst>
            <a:outerShdw blurRad="825500" dist="127000" dir="5400000" sx="95000" sy="95000" algn="ctr" rotWithShape="0">
              <a:prstClr val="black">
                <a:alpha val="15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F19DBA06-F5C8-4F30-9462-B5AB5DE5879C}"/>
              </a:ext>
            </a:extLst>
          </xdr:cNvPr>
          <xdr:cNvSpPr txBox="1"/>
        </xdr:nvSpPr>
        <xdr:spPr>
          <a:xfrm>
            <a:off x="2644140" y="1104900"/>
            <a:ext cx="1424940" cy="289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/>
              <a:t>Date of Last</a:t>
            </a:r>
            <a:r>
              <a:rPr lang="en-IN" sz="1100" b="1" baseline="0"/>
              <a:t> Record</a:t>
            </a:r>
            <a:r>
              <a:rPr lang="en-IN" sz="1100" b="1"/>
              <a:t> </a:t>
            </a:r>
          </a:p>
        </xdr:txBody>
      </xdr:sp>
      <xdr:sp macro="" textlink="Calculations!E9">
        <xdr:nvSpPr>
          <xdr:cNvPr id="7" name="TextBox 6">
            <a:extLst>
              <a:ext uri="{FF2B5EF4-FFF2-40B4-BE49-F238E27FC236}">
                <a16:creationId xmlns:a16="http://schemas.microsoft.com/office/drawing/2014/main" id="{30DFAEFB-F92D-4F04-9C78-D679E5CD7414}"/>
              </a:ext>
            </a:extLst>
          </xdr:cNvPr>
          <xdr:cNvSpPr txBox="1"/>
        </xdr:nvSpPr>
        <xdr:spPr>
          <a:xfrm>
            <a:off x="2667000" y="1394460"/>
            <a:ext cx="861060" cy="289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A9818D2-1AEC-479B-87D4-2A0BAC835027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3-Jan-23</a:t>
            </a:fld>
            <a:endParaRPr lang="en-IN" sz="1400" b="1"/>
          </a:p>
        </xdr:txBody>
      </xdr:sp>
      <xdr:sp macro="" textlink="Calculations!E10">
        <xdr:nvSpPr>
          <xdr:cNvPr id="8" name="TextBox 7">
            <a:extLst>
              <a:ext uri="{FF2B5EF4-FFF2-40B4-BE49-F238E27FC236}">
                <a16:creationId xmlns:a16="http://schemas.microsoft.com/office/drawing/2014/main" id="{12BB87AC-B698-499B-A2EB-49317B90C064}"/>
              </a:ext>
            </a:extLst>
          </xdr:cNvPr>
          <xdr:cNvSpPr txBox="1"/>
        </xdr:nvSpPr>
        <xdr:spPr>
          <a:xfrm>
            <a:off x="3383280" y="1432560"/>
            <a:ext cx="1165860" cy="289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6C6EA06-5084-4EB2-8CFD-53749A558877}" type="TxLink">
              <a:rPr lang="en-US" sz="105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(362days ago )</a:t>
            </a:fld>
            <a:endParaRPr lang="en-IN" sz="1200" b="1"/>
          </a:p>
        </xdr:txBody>
      </xdr:sp>
    </xdr:grpSp>
    <xdr:clientData/>
  </xdr:twoCellAnchor>
  <xdr:twoCellAnchor>
    <xdr:from>
      <xdr:col>6</xdr:col>
      <xdr:colOff>68580</xdr:colOff>
      <xdr:row>4</xdr:row>
      <xdr:rowOff>57150</xdr:rowOff>
    </xdr:from>
    <xdr:to>
      <xdr:col>6</xdr:col>
      <xdr:colOff>1729740</xdr:colOff>
      <xdr:row>9</xdr:row>
      <xdr:rowOff>26670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52799A97-199E-1689-42B2-6D5D3352DC28}"/>
            </a:ext>
          </a:extLst>
        </xdr:cNvPr>
        <xdr:cNvGrpSpPr/>
      </xdr:nvGrpSpPr>
      <xdr:grpSpPr>
        <a:xfrm>
          <a:off x="5105400" y="1017270"/>
          <a:ext cx="1661160" cy="883920"/>
          <a:chOff x="5105400" y="1013460"/>
          <a:chExt cx="1661160" cy="883920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9DE42CD3-0804-45DC-A406-4C29A6AFBB10}"/>
              </a:ext>
            </a:extLst>
          </xdr:cNvPr>
          <xdr:cNvSpPr/>
        </xdr:nvSpPr>
        <xdr:spPr>
          <a:xfrm>
            <a:off x="5105400" y="1013460"/>
            <a:ext cx="1661160" cy="883920"/>
          </a:xfrm>
          <a:prstGeom prst="roundRect">
            <a:avLst>
              <a:gd name="adj" fmla="val 6322"/>
            </a:avLst>
          </a:prstGeom>
          <a:solidFill>
            <a:schemeClr val="bg1"/>
          </a:solidFill>
          <a:ln w="6350">
            <a:solidFill>
              <a:schemeClr val="bg1">
                <a:lumMod val="85000"/>
              </a:schemeClr>
            </a:solidFill>
          </a:ln>
          <a:effectLst>
            <a:outerShdw blurRad="825500" dist="127000" dir="5400000" sx="95000" sy="95000" algn="ctr" rotWithShape="0">
              <a:prstClr val="black">
                <a:alpha val="15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DA14631D-56F0-4D60-A589-E07B6E0D10E8}"/>
              </a:ext>
            </a:extLst>
          </xdr:cNvPr>
          <xdr:cNvSpPr txBox="1"/>
        </xdr:nvSpPr>
        <xdr:spPr>
          <a:xfrm>
            <a:off x="5196840" y="1097280"/>
            <a:ext cx="1562100" cy="289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/>
              <a:t>N* of Tracked Records</a:t>
            </a:r>
          </a:p>
          <a:p>
            <a:r>
              <a:rPr lang="en-IN" sz="1100" b="1" baseline="0"/>
              <a:t> Record</a:t>
            </a:r>
            <a:r>
              <a:rPr lang="en-IN" sz="1100" b="1"/>
              <a:t> </a:t>
            </a:r>
          </a:p>
        </xdr:txBody>
      </xdr:sp>
      <xdr:sp macro="" textlink="Calculations!E11">
        <xdr:nvSpPr>
          <xdr:cNvPr id="14" name="TextBox 13">
            <a:extLst>
              <a:ext uri="{FF2B5EF4-FFF2-40B4-BE49-F238E27FC236}">
                <a16:creationId xmlns:a16="http://schemas.microsoft.com/office/drawing/2014/main" id="{83F34611-469C-467F-A569-29E89FEB803C}"/>
              </a:ext>
            </a:extLst>
          </xdr:cNvPr>
          <xdr:cNvSpPr txBox="1"/>
        </xdr:nvSpPr>
        <xdr:spPr>
          <a:xfrm>
            <a:off x="5227320" y="1424940"/>
            <a:ext cx="861060" cy="289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75A72E5-8BD0-4DEB-9D3B-940461D7E6C0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3</a:t>
            </a:fld>
            <a:endParaRPr lang="en-IN" sz="1400" b="1"/>
          </a:p>
        </xdr:txBody>
      </xdr:sp>
      <xdr:sp macro="" textlink="Calculations!E12">
        <xdr:nvSpPr>
          <xdr:cNvPr id="15" name="TextBox 14">
            <a:extLst>
              <a:ext uri="{FF2B5EF4-FFF2-40B4-BE49-F238E27FC236}">
                <a16:creationId xmlns:a16="http://schemas.microsoft.com/office/drawing/2014/main" id="{4519D8E6-25D4-40F7-A498-A53970DEA0F1}"/>
              </a:ext>
            </a:extLst>
          </xdr:cNvPr>
          <xdr:cNvSpPr txBox="1"/>
        </xdr:nvSpPr>
        <xdr:spPr>
          <a:xfrm>
            <a:off x="5554980" y="1447800"/>
            <a:ext cx="1165860" cy="289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C694E995-4642-4781-A088-403B6018CF64}" type="TxLink">
              <a:rPr lang="en-US" sz="105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( 2 this year )</a:t>
            </a:fld>
            <a:endParaRPr lang="en-IN" sz="1100" b="1"/>
          </a:p>
        </xdr:txBody>
      </xdr:sp>
    </xdr:grpSp>
    <xdr:clientData/>
  </xdr:twoCellAnchor>
  <xdr:twoCellAnchor>
    <xdr:from>
      <xdr:col>6</xdr:col>
      <xdr:colOff>2026920</xdr:colOff>
      <xdr:row>4</xdr:row>
      <xdr:rowOff>57150</xdr:rowOff>
    </xdr:from>
    <xdr:to>
      <xdr:col>9</xdr:col>
      <xdr:colOff>45720</xdr:colOff>
      <xdr:row>9</xdr:row>
      <xdr:rowOff>26670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EB2C4B88-D8BB-C77D-38B0-3EB621E9C336}"/>
            </a:ext>
          </a:extLst>
        </xdr:cNvPr>
        <xdr:cNvGrpSpPr/>
      </xdr:nvGrpSpPr>
      <xdr:grpSpPr>
        <a:xfrm>
          <a:off x="7063740" y="1017270"/>
          <a:ext cx="3360420" cy="883920"/>
          <a:chOff x="7063740" y="1005840"/>
          <a:chExt cx="3360420" cy="883920"/>
        </a:xfrm>
      </xdr:grpSpPr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7E928ABC-9B15-433D-BB07-B70686605882}"/>
              </a:ext>
            </a:extLst>
          </xdr:cNvPr>
          <xdr:cNvSpPr/>
        </xdr:nvSpPr>
        <xdr:spPr>
          <a:xfrm>
            <a:off x="7063740" y="1005840"/>
            <a:ext cx="3360420" cy="883920"/>
          </a:xfrm>
          <a:prstGeom prst="roundRect">
            <a:avLst>
              <a:gd name="adj" fmla="val 6322"/>
            </a:avLst>
          </a:prstGeom>
          <a:solidFill>
            <a:schemeClr val="bg1"/>
          </a:solidFill>
          <a:ln w="6350">
            <a:solidFill>
              <a:schemeClr val="bg1">
                <a:lumMod val="85000"/>
              </a:schemeClr>
            </a:solidFill>
          </a:ln>
          <a:effectLst>
            <a:outerShdw blurRad="825500" dist="127000" dir="5400000" sx="95000" sy="95000" algn="ctr" rotWithShape="0">
              <a:prstClr val="black">
                <a:alpha val="15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4159FD60-8601-4BD7-9BE1-6DAD01149BA0}"/>
              </a:ext>
            </a:extLst>
          </xdr:cNvPr>
          <xdr:cNvSpPr txBox="1"/>
        </xdr:nvSpPr>
        <xdr:spPr>
          <a:xfrm>
            <a:off x="7155180" y="1089660"/>
            <a:ext cx="1562100" cy="289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/>
              <a:t>Total Tracking Balance</a:t>
            </a:r>
          </a:p>
        </xdr:txBody>
      </xdr:sp>
      <xdr:sp macro="" textlink="Calculations!E13">
        <xdr:nvSpPr>
          <xdr:cNvPr id="18" name="TextBox 17">
            <a:extLst>
              <a:ext uri="{FF2B5EF4-FFF2-40B4-BE49-F238E27FC236}">
                <a16:creationId xmlns:a16="http://schemas.microsoft.com/office/drawing/2014/main" id="{EB51BA28-84A2-4A71-94B1-AD514EFE09C3}"/>
              </a:ext>
            </a:extLst>
          </xdr:cNvPr>
          <xdr:cNvSpPr txBox="1"/>
        </xdr:nvSpPr>
        <xdr:spPr>
          <a:xfrm>
            <a:off x="7185660" y="1417320"/>
            <a:ext cx="1127760" cy="289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B170015-B119-4996-B1D6-5856F3A41069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 3,497 </a:t>
            </a:fld>
            <a:endParaRPr lang="en-IN" sz="1400" b="1"/>
          </a:p>
        </xdr:txBody>
      </xdr:sp>
      <xdr:sp macro="" textlink="Calculations!E14">
        <xdr:nvSpPr>
          <xdr:cNvPr id="19" name="TextBox 18">
            <a:extLst>
              <a:ext uri="{FF2B5EF4-FFF2-40B4-BE49-F238E27FC236}">
                <a16:creationId xmlns:a16="http://schemas.microsoft.com/office/drawing/2014/main" id="{1488F15D-9F3E-4CF8-9D32-BB83AE21FC6B}"/>
              </a:ext>
            </a:extLst>
          </xdr:cNvPr>
          <xdr:cNvSpPr txBox="1"/>
        </xdr:nvSpPr>
        <xdr:spPr>
          <a:xfrm>
            <a:off x="7985760" y="1440180"/>
            <a:ext cx="2186940" cy="289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486BE53-85E2-425D-A858-A25C1B489837}" type="TxLink">
              <a:rPr lang="en-US" sz="105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 of tracked income to  be allocated</a:t>
            </a:fld>
            <a:endParaRPr lang="en-IN" sz="1050" b="1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1FB699-E40B-42A2-B526-5F926C55CC84}" name="Income" displayName="Income" ref="C9:C12" totalsRowShown="0" headerRowDxfId="2" dataDxfId="1">
  <autoFilter ref="C9:C12" xr:uid="{EA1FB699-E40B-42A2-B526-5F926C55CC84}">
    <filterColumn colId="0" hiddenButton="1"/>
  </autoFilter>
  <tableColumns count="1">
    <tableColumn id="1" xr3:uid="{20E249F5-B8A4-4B54-ACBA-9A1B5EF540A3}" name="Income" dataDxfId="0"/>
  </tableColumns>
  <tableStyleInfo name="Income Table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6277CE-EAC8-43BE-A64D-DC5435F399FE}" name="Expenses" displayName="Expenses" ref="C22:C25" totalsRowShown="0" headerRowDxfId="33" dataDxfId="32">
  <autoFilter ref="C22:C25" xr:uid="{746277CE-EAC8-43BE-A64D-DC5435F399FE}">
    <filterColumn colId="0" hiddenButton="1"/>
  </autoFilter>
  <tableColumns count="1">
    <tableColumn id="1" xr3:uid="{112FC9C9-E3E7-40A1-BB59-56A0A7F7ABAC}" name="Expenses" dataDxfId="31"/>
  </tableColumns>
  <tableStyleInfo name="Expenses Table Style 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B8F35BB-4BAD-4F57-AF1F-699B7B78A748}" name="Savings" displayName="Savings" ref="C35:C39" totalsRowShown="0" headerRowDxfId="30" dataDxfId="29">
  <autoFilter ref="C35:C39" xr:uid="{5B8F35BB-4BAD-4F57-AF1F-699B7B78A748}">
    <filterColumn colId="0" hiddenButton="1"/>
  </autoFilter>
  <tableColumns count="1">
    <tableColumn id="1" xr3:uid="{16C2C344-8DCB-45C9-856A-1D58A38BF594}" name="Savings" dataDxfId="28"/>
  </tableColumns>
  <tableStyleInfo name="Savings Table Style  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7A4863-F6BB-45F2-8792-0765CBCB23DA}" name="Tracking" displayName="Tracking" ref="C11:I14" totalsRowShown="0" headerRowDxfId="27" dataDxfId="26">
  <autoFilter ref="C11:I14" xr:uid="{677A4863-F6BB-45F2-8792-0765CBCB23DA}"/>
  <sortState xmlns:xlrd2="http://schemas.microsoft.com/office/spreadsheetml/2017/richdata2" ref="C12:H14">
    <sortCondition ref="C11:C14"/>
  </sortState>
  <tableColumns count="7">
    <tableColumn id="1" xr3:uid="{F2410552-6407-48BC-BBF5-5C15CCE97DC9}" name="Date" dataDxfId="25"/>
    <tableColumn id="2" xr3:uid="{EBF3FB3A-2902-4200-A7D2-B63CCFD29B27}" name="Type" dataDxfId="24"/>
    <tableColumn id="3" xr3:uid="{E1FBC8E5-DFE7-43CF-90CA-6E428AA56236}" name="Cateogry" dataDxfId="23"/>
    <tableColumn id="4" xr3:uid="{873C732C-F869-4966-A445-5A99AFAA51B8}" name="Amount " dataDxfId="22"/>
    <tableColumn id="5" xr3:uid="{F1610F0D-8144-4AF6-860A-6AA34E3427F9}" name="Details" dataDxfId="21"/>
    <tableColumn id="6" xr3:uid="{FE8F409E-9FE0-4682-9956-746ABA3734C2}" name="Balance" dataDxfId="20" dataCellStyle="Comma">
      <calculatedColumnFormula>SUMPRODUCT(Tracking[[Amount ]],--(Tracking[Date]&lt;=Tracking[[#This Row],[Date]]),(Tracking[Type]&lt;&gt;"Income")*(-1)+(Tracking[Type]="Income"))</calculatedColumnFormula>
    </tableColumn>
    <tableColumn id="7" xr3:uid="{3638E17F-A76B-451C-AEE1-4BE9C56C1952}" name="Effective Date" dataDxfId="19">
      <calculatedColumnFormula>(IF(AND(Tracking[[#This Row],[Type]]="Income",Shift_late_income_status ="Active",DAY(Tracking[[#This Row],[Date]])&gt;=shift_late_income_starting_day),DATE(YEAR(Tracking[[#This Row],[Date]]),MONTH(Tracking[[#This Row],[Date]])+1,1),Tracking[[#This Row],[Date]]))</calculatedColumnFormula>
    </tableColumn>
  </tableColumns>
  <tableStyleInfo name="Tracking Table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A74E-7B7A-459D-98E3-D149F858F8A7}">
  <dimension ref="A1:W24"/>
  <sheetViews>
    <sheetView showGridLines="0" topLeftCell="F1" workbookViewId="0">
      <selection sqref="A1:W3"/>
    </sheetView>
  </sheetViews>
  <sheetFormatPr defaultRowHeight="14.4" x14ac:dyDescent="0.3"/>
  <cols>
    <col min="1" max="1" width="3.77734375" customWidth="1"/>
    <col min="2" max="2" width="4.109375" customWidth="1"/>
    <col min="3" max="3" width="3.109375" customWidth="1"/>
    <col min="4" max="4" width="26.77734375" customWidth="1"/>
    <col min="5" max="5" width="21.44140625" customWidth="1"/>
    <col min="6" max="6" width="3" customWidth="1"/>
    <col min="7" max="7" width="61" customWidth="1"/>
    <col min="8" max="8" width="2.77734375" customWidth="1"/>
  </cols>
  <sheetData>
    <row r="1" spans="1:23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</row>
    <row r="2" spans="1:23" ht="28.2" customHeight="1" x14ac:dyDescent="0.3">
      <c r="A2" s="55" t="s">
        <v>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1:2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</row>
    <row r="6" spans="1:23" x14ac:dyDescent="0.3">
      <c r="C6" s="54" t="s">
        <v>3</v>
      </c>
      <c r="D6" s="54"/>
      <c r="E6" s="54"/>
      <c r="F6" s="54"/>
      <c r="G6" s="54"/>
      <c r="H6" s="54"/>
    </row>
    <row r="7" spans="1:23" x14ac:dyDescent="0.3">
      <c r="C7" s="3"/>
      <c r="H7" s="4"/>
    </row>
    <row r="8" spans="1:23" x14ac:dyDescent="0.3">
      <c r="C8" s="3"/>
      <c r="D8" s="8" t="s">
        <v>2</v>
      </c>
      <c r="E8" s="27">
        <v>2023</v>
      </c>
      <c r="G8" s="9" t="s">
        <v>4</v>
      </c>
      <c r="H8" s="4"/>
    </row>
    <row r="9" spans="1:23" x14ac:dyDescent="0.3">
      <c r="C9" s="5"/>
      <c r="D9" s="6"/>
      <c r="E9" s="6"/>
      <c r="F9" s="6"/>
      <c r="G9" s="6"/>
      <c r="H9" s="7"/>
    </row>
    <row r="12" spans="1:23" x14ac:dyDescent="0.3">
      <c r="C12" s="54" t="s">
        <v>34</v>
      </c>
      <c r="D12" s="54"/>
      <c r="E12" s="54"/>
      <c r="F12" s="54"/>
      <c r="G12" s="54"/>
      <c r="H12" s="54"/>
    </row>
    <row r="13" spans="1:23" x14ac:dyDescent="0.3">
      <c r="C13" s="3"/>
      <c r="H13" s="4"/>
    </row>
    <row r="14" spans="1:23" x14ac:dyDescent="0.3">
      <c r="C14" s="3"/>
      <c r="D14" s="45" t="s">
        <v>35</v>
      </c>
      <c r="H14" s="4"/>
    </row>
    <row r="15" spans="1:23" x14ac:dyDescent="0.3">
      <c r="C15" s="3"/>
      <c r="H15" s="4"/>
    </row>
    <row r="16" spans="1:23" x14ac:dyDescent="0.3">
      <c r="C16" s="3"/>
      <c r="D16" s="13" t="s">
        <v>36</v>
      </c>
      <c r="E16" s="27" t="s">
        <v>39</v>
      </c>
      <c r="G16" s="57" t="s">
        <v>38</v>
      </c>
      <c r="H16" s="4"/>
    </row>
    <row r="17" spans="3:8" x14ac:dyDescent="0.3">
      <c r="C17" s="46"/>
      <c r="G17" s="57"/>
      <c r="H17" s="47"/>
    </row>
    <row r="18" spans="3:8" x14ac:dyDescent="0.3">
      <c r="C18" s="46"/>
      <c r="D18" s="13" t="s">
        <v>37</v>
      </c>
      <c r="E18" s="27">
        <v>20</v>
      </c>
      <c r="G18" s="57"/>
      <c r="H18" s="47"/>
    </row>
    <row r="19" spans="3:8" x14ac:dyDescent="0.3">
      <c r="C19" s="46"/>
      <c r="H19" s="47"/>
    </row>
    <row r="20" spans="3:8" x14ac:dyDescent="0.3">
      <c r="C20" s="46"/>
      <c r="H20" s="47"/>
    </row>
    <row r="21" spans="3:8" x14ac:dyDescent="0.3">
      <c r="C21" s="46"/>
      <c r="H21" s="47"/>
    </row>
    <row r="22" spans="3:8" x14ac:dyDescent="0.3">
      <c r="C22" s="46"/>
      <c r="H22" s="47"/>
    </row>
    <row r="23" spans="3:8" x14ac:dyDescent="0.3">
      <c r="C23" s="46"/>
      <c r="H23" s="47"/>
    </row>
    <row r="24" spans="3:8" x14ac:dyDescent="0.3">
      <c r="C24" s="48"/>
      <c r="D24" s="49"/>
      <c r="E24" s="49"/>
      <c r="F24" s="49"/>
      <c r="G24" s="49"/>
      <c r="H24" s="50"/>
    </row>
  </sheetData>
  <mergeCells count="4">
    <mergeCell ref="C6:H6"/>
    <mergeCell ref="A2:W2"/>
    <mergeCell ref="C12:H12"/>
    <mergeCell ref="G16:G18"/>
  </mergeCells>
  <conditionalFormatting sqref="E18">
    <cfRule type="expression" dxfId="18" priority="1">
      <formula>Shift_late_income_status="inactive"</formula>
    </cfRule>
  </conditionalFormatting>
  <dataValidations count="1">
    <dataValidation type="list" allowBlank="1" showInputMessage="1" showErrorMessage="1" sqref="E16" xr:uid="{03BD1E0E-280B-4B72-BE4F-2D42B4B1482A}">
      <formula1>"Active,Inactive"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73D4-26D4-4049-80C6-2D3C078DC12E}">
  <dimension ref="A1:EN46"/>
  <sheetViews>
    <sheetView showGridLines="0" zoomScaleNormal="100" workbookViewId="0">
      <pane xSplit="4" topLeftCell="E1" activePane="topRight" state="frozen"/>
      <selection pane="topRight" activeCell="A12" sqref="A12:XFD20"/>
    </sheetView>
  </sheetViews>
  <sheetFormatPr defaultRowHeight="14.4" outlineLevelCol="1" x14ac:dyDescent="0.3"/>
  <cols>
    <col min="1" max="1" width="4.33203125" customWidth="1"/>
    <col min="2" max="2" width="4.21875" customWidth="1"/>
    <col min="3" max="3" width="25.44140625" customWidth="1"/>
    <col min="4" max="4" width="4.109375" customWidth="1"/>
    <col min="5" max="16" width="10.109375" customWidth="1" outlineLevel="1"/>
    <col min="17" max="17" width="8.88671875" customWidth="1"/>
    <col min="18" max="18" width="2.44140625" customWidth="1"/>
    <col min="19" max="30" width="10.109375" hidden="1" customWidth="1" outlineLevel="1"/>
    <col min="31" max="31" width="8.88671875" collapsed="1"/>
    <col min="32" max="32" width="2.88671875" customWidth="1"/>
    <col min="33" max="44" width="10.109375" hidden="1" customWidth="1" outlineLevel="1"/>
    <col min="45" max="45" width="8.88671875" collapsed="1"/>
    <col min="46" max="46" width="2.88671875" customWidth="1"/>
    <col min="47" max="58" width="10.109375" hidden="1" customWidth="1" outlineLevel="1"/>
    <col min="59" max="59" width="8.88671875" collapsed="1"/>
    <col min="60" max="60" width="2.88671875" customWidth="1"/>
    <col min="61" max="72" width="10.109375" hidden="1" customWidth="1" outlineLevel="1"/>
    <col min="73" max="73" width="8.88671875" collapsed="1"/>
    <col min="74" max="74" width="2.88671875" customWidth="1"/>
    <col min="75" max="86" width="10.109375" hidden="1" customWidth="1" outlineLevel="1"/>
    <col min="87" max="87" width="8.88671875" collapsed="1"/>
    <col min="88" max="88" width="2.88671875" customWidth="1"/>
    <col min="89" max="100" width="10.109375" hidden="1" customWidth="1" outlineLevel="1"/>
    <col min="101" max="101" width="8.88671875" collapsed="1"/>
    <col min="102" max="102" width="2.88671875" customWidth="1"/>
    <col min="103" max="114" width="10.109375" hidden="1" customWidth="1" outlineLevel="1"/>
    <col min="115" max="115" width="8.88671875" collapsed="1"/>
    <col min="116" max="116" width="2.88671875" customWidth="1"/>
    <col min="117" max="128" width="10.109375" hidden="1" customWidth="1" outlineLevel="1"/>
    <col min="129" max="129" width="8.88671875" collapsed="1"/>
    <col min="130" max="130" width="2.88671875" customWidth="1"/>
    <col min="131" max="142" width="10.109375" hidden="1" customWidth="1" outlineLevel="1"/>
    <col min="143" max="143" width="8.88671875" collapsed="1"/>
    <col min="144" max="144" width="2.88671875" customWidth="1"/>
  </cols>
  <sheetData>
    <row r="1" spans="1:144" ht="12.6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0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10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10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10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10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10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10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10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10"/>
    </row>
    <row r="2" spans="1:144" s="26" customFormat="1" ht="22.2" customHeight="1" x14ac:dyDescent="0.3">
      <c r="A2" s="30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36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36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36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36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36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36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36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36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36"/>
    </row>
    <row r="3" spans="1:14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10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10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10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10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10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10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10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10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10"/>
    </row>
    <row r="5" spans="1:144" ht="19.2" customHeight="1" x14ac:dyDescent="0.3">
      <c r="C5" s="12" t="s">
        <v>13</v>
      </c>
      <c r="E5" s="58">
        <f>Starting_Year</f>
        <v>2023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S5" s="58">
        <f>E5+1</f>
        <v>2024</v>
      </c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G5" s="58">
        <f t="shared" ref="AG5" si="0">S5+1</f>
        <v>2025</v>
      </c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U5" s="58">
        <f t="shared" ref="AU5" si="1">AG5+1</f>
        <v>2026</v>
      </c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I5" s="58">
        <f t="shared" ref="BI5" si="2">AU5+1</f>
        <v>2027</v>
      </c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W5" s="58">
        <f t="shared" ref="BW5" si="3">BI5+1</f>
        <v>2028</v>
      </c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K5" s="58">
        <f t="shared" ref="CK5" si="4">BW5+1</f>
        <v>2029</v>
      </c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Y5" s="58">
        <f t="shared" ref="CY5" si="5">CK5+1</f>
        <v>2030</v>
      </c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M5" s="58">
        <f t="shared" ref="DM5" si="6">CY5+1</f>
        <v>2031</v>
      </c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EA5" s="58">
        <f t="shared" ref="EA5" si="7">DM5+1</f>
        <v>2032</v>
      </c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</row>
    <row r="6" spans="1:144" x14ac:dyDescent="0.3">
      <c r="E6" s="33" t="str">
        <f ca="1">IF(E7=0,"Jan ✔","Jan")</f>
        <v>Jan ✔</v>
      </c>
      <c r="F6" s="33" t="str">
        <f ca="1">IF(F7=0,"Jan ✔","Jan")</f>
        <v>Jan ✔</v>
      </c>
      <c r="G6" s="33" t="str">
        <f ca="1">IF(G7=0,"Mar ✔","Mar")</f>
        <v>Mar ✔</v>
      </c>
      <c r="H6" s="33" t="str">
        <f ca="1">IF(H7=0,"Apr ✔","Apr")</f>
        <v>Apr ✔</v>
      </c>
      <c r="I6" s="33" t="str">
        <f ca="1">IF(I7=0,"MAY ✔","MAY")</f>
        <v>MAY ✔</v>
      </c>
      <c r="J6" s="33" t="str">
        <f ca="1">IF(J7=0,"JUN ✔","Jun")</f>
        <v>JUN ✔</v>
      </c>
      <c r="K6" s="33" t="str">
        <f ca="1">IF(K7=0,"Jul ✔","Jul")</f>
        <v>Jul ✔</v>
      </c>
      <c r="L6" s="33" t="str">
        <f ca="1">IF(L7=0,"Aug ✔","Aug")</f>
        <v>Aug ✔</v>
      </c>
      <c r="M6" s="33" t="str">
        <f ca="1">IF(M7=0,"Sep ✔","Sep")</f>
        <v>Sep ✔</v>
      </c>
      <c r="N6" s="33" t="str">
        <f ca="1">IF(N7=0,"Oct ✔","Oct")</f>
        <v>Oct ✔</v>
      </c>
      <c r="O6" s="33" t="str">
        <f ca="1">IF(O7=0,"Nov ✔","Nov")</f>
        <v>Nov ✔</v>
      </c>
      <c r="P6" s="33" t="str">
        <f ca="1">IF(P7=0,"Dec ✔","Dec")</f>
        <v>Dec ✔</v>
      </c>
      <c r="Q6" s="33" t="str">
        <f ca="1">IF(Q7=0,"Total✔","Total")</f>
        <v>Total✔</v>
      </c>
      <c r="S6" s="33" t="str">
        <f ca="1">IF(S7=0,"Jan ✔","Jan")</f>
        <v>Jan ✔</v>
      </c>
      <c r="T6" s="33" t="str">
        <f ca="1">IF(T7=0,"Jan ✔","Jan")</f>
        <v>Jan ✔</v>
      </c>
      <c r="U6" s="33" t="str">
        <f ca="1">IF(U7=0,"Mar ✔","Mar")</f>
        <v>Mar ✔</v>
      </c>
      <c r="V6" s="33" t="str">
        <f ca="1">IF(V7=0,"Apr ✔","Apr")</f>
        <v>Apr ✔</v>
      </c>
      <c r="W6" s="33" t="str">
        <f ca="1">IF(W7=0,"MAY ✔","MAY")</f>
        <v>MAY ✔</v>
      </c>
      <c r="X6" s="33" t="str">
        <f ca="1">IF(X7=0,"JUN ✔","Jun")</f>
        <v>JUN ✔</v>
      </c>
      <c r="Y6" s="33" t="str">
        <f ca="1">IF(Y7=0,"Jul ✔","Jul")</f>
        <v>Jul ✔</v>
      </c>
      <c r="Z6" s="33" t="str">
        <f ca="1">IF(Z7=0,"Aug ✔","Aug")</f>
        <v>Aug ✔</v>
      </c>
      <c r="AA6" s="33" t="str">
        <f ca="1">IF(AA7=0,"Sep ✔","Sep")</f>
        <v>Sep ✔</v>
      </c>
      <c r="AB6" s="33" t="str">
        <f ca="1">IF(AB7=0,"Oct ✔","Oct")</f>
        <v>Oct ✔</v>
      </c>
      <c r="AC6" s="33" t="str">
        <f ca="1">IF(AC7=0,"Nov ✔","Nov")</f>
        <v>Nov ✔</v>
      </c>
      <c r="AD6" s="33" t="str">
        <f ca="1">IF(AD7=0,"Dec ✔","Dec")</f>
        <v>Dec ✔</v>
      </c>
      <c r="AE6" s="33" t="str">
        <f ca="1">IF(AE7=0,"Total✔","Total")</f>
        <v>Total✔</v>
      </c>
      <c r="AG6" s="33" t="str">
        <f t="shared" ref="AG6:AH6" ca="1" si="8">IF(AG7=0,"Jan ✔","Jan")</f>
        <v>Jan ✔</v>
      </c>
      <c r="AH6" s="33" t="str">
        <f t="shared" ca="1" si="8"/>
        <v>Jan ✔</v>
      </c>
      <c r="AI6" s="33" t="str">
        <f t="shared" ref="AI6" ca="1" si="9">IF(AI7=0,"Mar ✔","Mar")</f>
        <v>Mar ✔</v>
      </c>
      <c r="AJ6" s="33" t="str">
        <f t="shared" ref="AJ6" ca="1" si="10">IF(AJ7=0,"Apr ✔","Apr")</f>
        <v>Apr ✔</v>
      </c>
      <c r="AK6" s="33" t="str">
        <f t="shared" ref="AK6" ca="1" si="11">IF(AK7=0,"MAY ✔","MAY")</f>
        <v>MAY ✔</v>
      </c>
      <c r="AL6" s="33" t="str">
        <f t="shared" ref="AL6" ca="1" si="12">IF(AL7=0,"JUN ✔","Jun")</f>
        <v>JUN ✔</v>
      </c>
      <c r="AM6" s="33" t="str">
        <f t="shared" ref="AM6" ca="1" si="13">IF(AM7=0,"Jul ✔","Jul")</f>
        <v>Jul ✔</v>
      </c>
      <c r="AN6" s="33" t="str">
        <f t="shared" ref="AN6" ca="1" si="14">IF(AN7=0,"Aug ✔","Aug")</f>
        <v>Aug ✔</v>
      </c>
      <c r="AO6" s="33" t="str">
        <f t="shared" ref="AO6" ca="1" si="15">IF(AO7=0,"Sep ✔","Sep")</f>
        <v>Sep ✔</v>
      </c>
      <c r="AP6" s="33" t="str">
        <f t="shared" ref="AP6" ca="1" si="16">IF(AP7=0,"Oct ✔","Oct")</f>
        <v>Oct ✔</v>
      </c>
      <c r="AQ6" s="33" t="str">
        <f t="shared" ref="AQ6" ca="1" si="17">IF(AQ7=0,"Nov ✔","Nov")</f>
        <v>Nov ✔</v>
      </c>
      <c r="AR6" s="33" t="str">
        <f t="shared" ref="AR6" ca="1" si="18">IF(AR7=0,"Dec ✔","Dec")</f>
        <v>Dec ✔</v>
      </c>
      <c r="AS6" s="33" t="str">
        <f t="shared" ref="AS6" ca="1" si="19">IF(AS7=0,"Total✔","Total")</f>
        <v>Total✔</v>
      </c>
      <c r="AU6" s="33" t="str">
        <f t="shared" ref="AU6:AV6" ca="1" si="20">IF(AU7=0,"Jan ✔","Jan")</f>
        <v>Jan ✔</v>
      </c>
      <c r="AV6" s="33" t="str">
        <f t="shared" ca="1" si="20"/>
        <v>Jan ✔</v>
      </c>
      <c r="AW6" s="33" t="str">
        <f t="shared" ref="AW6" ca="1" si="21">IF(AW7=0,"Mar ✔","Mar")</f>
        <v>Mar ✔</v>
      </c>
      <c r="AX6" s="33" t="str">
        <f t="shared" ref="AX6" ca="1" si="22">IF(AX7=0,"Apr ✔","Apr")</f>
        <v>Apr ✔</v>
      </c>
      <c r="AY6" s="33" t="str">
        <f t="shared" ref="AY6" ca="1" si="23">IF(AY7=0,"MAY ✔","MAY")</f>
        <v>MAY ✔</v>
      </c>
      <c r="AZ6" s="33" t="str">
        <f t="shared" ref="AZ6" ca="1" si="24">IF(AZ7=0,"JUN ✔","Jun")</f>
        <v>JUN ✔</v>
      </c>
      <c r="BA6" s="33" t="str">
        <f t="shared" ref="BA6" ca="1" si="25">IF(BA7=0,"Jul ✔","Jul")</f>
        <v>Jul ✔</v>
      </c>
      <c r="BB6" s="33" t="str">
        <f t="shared" ref="BB6" ca="1" si="26">IF(BB7=0,"Aug ✔","Aug")</f>
        <v>Aug ✔</v>
      </c>
      <c r="BC6" s="33" t="str">
        <f t="shared" ref="BC6" ca="1" si="27">IF(BC7=0,"Sep ✔","Sep")</f>
        <v>Sep ✔</v>
      </c>
      <c r="BD6" s="33" t="str">
        <f t="shared" ref="BD6" ca="1" si="28">IF(BD7=0,"Oct ✔","Oct")</f>
        <v>Oct ✔</v>
      </c>
      <c r="BE6" s="33" t="str">
        <f t="shared" ref="BE6" ca="1" si="29">IF(BE7=0,"Nov ✔","Nov")</f>
        <v>Nov ✔</v>
      </c>
      <c r="BF6" s="33" t="str">
        <f t="shared" ref="BF6" ca="1" si="30">IF(BF7=0,"Dec ✔","Dec")</f>
        <v>Dec ✔</v>
      </c>
      <c r="BG6" s="33" t="str">
        <f t="shared" ref="BG6" ca="1" si="31">IF(BG7=0,"Total✔","Total")</f>
        <v>Total✔</v>
      </c>
      <c r="BI6" s="33" t="str">
        <f t="shared" ref="BI6:BJ6" ca="1" si="32">IF(BI7=0,"Jan ✔","Jan")</f>
        <v>Jan ✔</v>
      </c>
      <c r="BJ6" s="33" t="str">
        <f t="shared" ca="1" si="32"/>
        <v>Jan ✔</v>
      </c>
      <c r="BK6" s="33" t="str">
        <f t="shared" ref="BK6" ca="1" si="33">IF(BK7=0,"Mar ✔","Mar")</f>
        <v>Mar ✔</v>
      </c>
      <c r="BL6" s="33" t="str">
        <f t="shared" ref="BL6" ca="1" si="34">IF(BL7=0,"Apr ✔","Apr")</f>
        <v>Apr ✔</v>
      </c>
      <c r="BM6" s="33" t="str">
        <f t="shared" ref="BM6" ca="1" si="35">IF(BM7=0,"MAY ✔","MAY")</f>
        <v>MAY ✔</v>
      </c>
      <c r="BN6" s="33" t="str">
        <f t="shared" ref="BN6" ca="1" si="36">IF(BN7=0,"JUN ✔","Jun")</f>
        <v>JUN ✔</v>
      </c>
      <c r="BO6" s="33" t="str">
        <f t="shared" ref="BO6" ca="1" si="37">IF(BO7=0,"Jul ✔","Jul")</f>
        <v>Jul ✔</v>
      </c>
      <c r="BP6" s="33" t="str">
        <f t="shared" ref="BP6" ca="1" si="38">IF(BP7=0,"Aug ✔","Aug")</f>
        <v>Aug ✔</v>
      </c>
      <c r="BQ6" s="33" t="str">
        <f t="shared" ref="BQ6" ca="1" si="39">IF(BQ7=0,"Sep ✔","Sep")</f>
        <v>Sep ✔</v>
      </c>
      <c r="BR6" s="33" t="str">
        <f t="shared" ref="BR6" ca="1" si="40">IF(BR7=0,"Oct ✔","Oct")</f>
        <v>Oct ✔</v>
      </c>
      <c r="BS6" s="33" t="str">
        <f t="shared" ref="BS6" ca="1" si="41">IF(BS7=0,"Nov ✔","Nov")</f>
        <v>Nov ✔</v>
      </c>
      <c r="BT6" s="33" t="str">
        <f t="shared" ref="BT6" ca="1" si="42">IF(BT7=0,"Dec ✔","Dec")</f>
        <v>Dec ✔</v>
      </c>
      <c r="BU6" s="33" t="str">
        <f t="shared" ref="BU6" ca="1" si="43">IF(BU7=0,"Total✔","Total")</f>
        <v>Total✔</v>
      </c>
      <c r="BW6" s="33" t="str">
        <f t="shared" ref="BW6:BX6" ca="1" si="44">IF(BW7=0,"Jan ✔","Jan")</f>
        <v>Jan ✔</v>
      </c>
      <c r="BX6" s="33" t="str">
        <f t="shared" ca="1" si="44"/>
        <v>Jan ✔</v>
      </c>
      <c r="BY6" s="33" t="str">
        <f t="shared" ref="BY6" ca="1" si="45">IF(BY7=0,"Mar ✔","Mar")</f>
        <v>Mar ✔</v>
      </c>
      <c r="BZ6" s="33" t="str">
        <f t="shared" ref="BZ6" ca="1" si="46">IF(BZ7=0,"Apr ✔","Apr")</f>
        <v>Apr ✔</v>
      </c>
      <c r="CA6" s="33" t="str">
        <f t="shared" ref="CA6" ca="1" si="47">IF(CA7=0,"MAY ✔","MAY")</f>
        <v>MAY ✔</v>
      </c>
      <c r="CB6" s="33" t="str">
        <f t="shared" ref="CB6" ca="1" si="48">IF(CB7=0,"JUN ✔","Jun")</f>
        <v>JUN ✔</v>
      </c>
      <c r="CC6" s="33" t="str">
        <f t="shared" ref="CC6" ca="1" si="49">IF(CC7=0,"Jul ✔","Jul")</f>
        <v>Jul ✔</v>
      </c>
      <c r="CD6" s="33" t="str">
        <f t="shared" ref="CD6" ca="1" si="50">IF(CD7=0,"Aug ✔","Aug")</f>
        <v>Aug ✔</v>
      </c>
      <c r="CE6" s="33" t="str">
        <f t="shared" ref="CE6" ca="1" si="51">IF(CE7=0,"Sep ✔","Sep")</f>
        <v>Sep ✔</v>
      </c>
      <c r="CF6" s="33" t="str">
        <f t="shared" ref="CF6" ca="1" si="52">IF(CF7=0,"Oct ✔","Oct")</f>
        <v>Oct ✔</v>
      </c>
      <c r="CG6" s="33" t="str">
        <f t="shared" ref="CG6" ca="1" si="53">IF(CG7=0,"Nov ✔","Nov")</f>
        <v>Nov ✔</v>
      </c>
      <c r="CH6" s="33" t="str">
        <f t="shared" ref="CH6" ca="1" si="54">IF(CH7=0,"Dec ✔","Dec")</f>
        <v>Dec ✔</v>
      </c>
      <c r="CI6" s="33" t="str">
        <f t="shared" ref="CI6" ca="1" si="55">IF(CI7=0,"Total✔","Total")</f>
        <v>Total✔</v>
      </c>
      <c r="CK6" s="33" t="str">
        <f t="shared" ref="CK6:CL6" ca="1" si="56">IF(CK7=0,"Jan ✔","Jan")</f>
        <v>Jan ✔</v>
      </c>
      <c r="CL6" s="33" t="str">
        <f t="shared" ca="1" si="56"/>
        <v>Jan ✔</v>
      </c>
      <c r="CM6" s="33" t="str">
        <f t="shared" ref="CM6" ca="1" si="57">IF(CM7=0,"Mar ✔","Mar")</f>
        <v>Mar ✔</v>
      </c>
      <c r="CN6" s="33" t="str">
        <f t="shared" ref="CN6" ca="1" si="58">IF(CN7=0,"Apr ✔","Apr")</f>
        <v>Apr ✔</v>
      </c>
      <c r="CO6" s="33" t="str">
        <f t="shared" ref="CO6" ca="1" si="59">IF(CO7=0,"MAY ✔","MAY")</f>
        <v>MAY ✔</v>
      </c>
      <c r="CP6" s="33" t="str">
        <f t="shared" ref="CP6" ca="1" si="60">IF(CP7=0,"JUN ✔","Jun")</f>
        <v>JUN ✔</v>
      </c>
      <c r="CQ6" s="33" t="str">
        <f t="shared" ref="CQ6" ca="1" si="61">IF(CQ7=0,"Jul ✔","Jul")</f>
        <v>Jul ✔</v>
      </c>
      <c r="CR6" s="33" t="str">
        <f t="shared" ref="CR6" ca="1" si="62">IF(CR7=0,"Aug ✔","Aug")</f>
        <v>Aug ✔</v>
      </c>
      <c r="CS6" s="33" t="str">
        <f t="shared" ref="CS6" ca="1" si="63">IF(CS7=0,"Sep ✔","Sep")</f>
        <v>Sep ✔</v>
      </c>
      <c r="CT6" s="33" t="str">
        <f t="shared" ref="CT6" ca="1" si="64">IF(CT7=0,"Oct ✔","Oct")</f>
        <v>Oct ✔</v>
      </c>
      <c r="CU6" s="33" t="str">
        <f t="shared" ref="CU6" ca="1" si="65">IF(CU7=0,"Nov ✔","Nov")</f>
        <v>Nov ✔</v>
      </c>
      <c r="CV6" s="33" t="str">
        <f t="shared" ref="CV6" ca="1" si="66">IF(CV7=0,"Dec ✔","Dec")</f>
        <v>Dec ✔</v>
      </c>
      <c r="CW6" s="33" t="str">
        <f t="shared" ref="CW6" ca="1" si="67">IF(CW7=0,"Total✔","Total")</f>
        <v>Total✔</v>
      </c>
      <c r="CY6" s="33" t="str">
        <f t="shared" ref="CY6:CZ6" ca="1" si="68">IF(CY7=0,"Jan ✔","Jan")</f>
        <v>Jan ✔</v>
      </c>
      <c r="CZ6" s="33" t="str">
        <f t="shared" ca="1" si="68"/>
        <v>Jan ✔</v>
      </c>
      <c r="DA6" s="33" t="str">
        <f t="shared" ref="DA6" ca="1" si="69">IF(DA7=0,"Mar ✔","Mar")</f>
        <v>Mar ✔</v>
      </c>
      <c r="DB6" s="33" t="str">
        <f t="shared" ref="DB6" ca="1" si="70">IF(DB7=0,"Apr ✔","Apr")</f>
        <v>Apr ✔</v>
      </c>
      <c r="DC6" s="33" t="str">
        <f t="shared" ref="DC6" ca="1" si="71">IF(DC7=0,"MAY ✔","MAY")</f>
        <v>MAY ✔</v>
      </c>
      <c r="DD6" s="33" t="str">
        <f t="shared" ref="DD6" ca="1" si="72">IF(DD7=0,"JUN ✔","Jun")</f>
        <v>JUN ✔</v>
      </c>
      <c r="DE6" s="33" t="str">
        <f t="shared" ref="DE6" ca="1" si="73">IF(DE7=0,"Jul ✔","Jul")</f>
        <v>Jul ✔</v>
      </c>
      <c r="DF6" s="33" t="str">
        <f t="shared" ref="DF6" ca="1" si="74">IF(DF7=0,"Aug ✔","Aug")</f>
        <v>Aug ✔</v>
      </c>
      <c r="DG6" s="33" t="str">
        <f t="shared" ref="DG6" ca="1" si="75">IF(DG7=0,"Sep ✔","Sep")</f>
        <v>Sep ✔</v>
      </c>
      <c r="DH6" s="33" t="str">
        <f t="shared" ref="DH6" ca="1" si="76">IF(DH7=0,"Oct ✔","Oct")</f>
        <v>Oct ✔</v>
      </c>
      <c r="DI6" s="33" t="str">
        <f t="shared" ref="DI6" ca="1" si="77">IF(DI7=0,"Nov ✔","Nov")</f>
        <v>Nov ✔</v>
      </c>
      <c r="DJ6" s="33" t="str">
        <f t="shared" ref="DJ6" ca="1" si="78">IF(DJ7=0,"Dec ✔","Dec")</f>
        <v>Dec ✔</v>
      </c>
      <c r="DK6" s="33" t="str">
        <f t="shared" ref="DK6" ca="1" si="79">IF(DK7=0,"Total✔","Total")</f>
        <v>Total✔</v>
      </c>
      <c r="DM6" s="33" t="str">
        <f t="shared" ref="DM6:DN6" ca="1" si="80">IF(DM7=0,"Jan ✔","Jan")</f>
        <v>Jan ✔</v>
      </c>
      <c r="DN6" s="33" t="str">
        <f t="shared" ca="1" si="80"/>
        <v>Jan ✔</v>
      </c>
      <c r="DO6" s="33" t="str">
        <f t="shared" ref="DO6" ca="1" si="81">IF(DO7=0,"Mar ✔","Mar")</f>
        <v>Mar ✔</v>
      </c>
      <c r="DP6" s="33" t="str">
        <f t="shared" ref="DP6" ca="1" si="82">IF(DP7=0,"Apr ✔","Apr")</f>
        <v>Apr ✔</v>
      </c>
      <c r="DQ6" s="33" t="str">
        <f t="shared" ref="DQ6" ca="1" si="83">IF(DQ7=0,"MAY ✔","MAY")</f>
        <v>MAY ✔</v>
      </c>
      <c r="DR6" s="33" t="str">
        <f t="shared" ref="DR6" ca="1" si="84">IF(DR7=0,"JUN ✔","Jun")</f>
        <v>JUN ✔</v>
      </c>
      <c r="DS6" s="33" t="str">
        <f t="shared" ref="DS6" ca="1" si="85">IF(DS7=0,"Jul ✔","Jul")</f>
        <v>Jul ✔</v>
      </c>
      <c r="DT6" s="33" t="str">
        <f t="shared" ref="DT6" ca="1" si="86">IF(DT7=0,"Aug ✔","Aug")</f>
        <v>Aug ✔</v>
      </c>
      <c r="DU6" s="33" t="str">
        <f t="shared" ref="DU6" ca="1" si="87">IF(DU7=0,"Sep ✔","Sep")</f>
        <v>Sep ✔</v>
      </c>
      <c r="DV6" s="33" t="str">
        <f t="shared" ref="DV6" ca="1" si="88">IF(DV7=0,"Oct ✔","Oct")</f>
        <v>Oct ✔</v>
      </c>
      <c r="DW6" s="33" t="str">
        <f t="shared" ref="DW6" ca="1" si="89">IF(DW7=0,"Nov ✔","Nov")</f>
        <v>Nov ✔</v>
      </c>
      <c r="DX6" s="33" t="str">
        <f t="shared" ref="DX6" ca="1" si="90">IF(DX7=0,"Dec ✔","Dec")</f>
        <v>Dec ✔</v>
      </c>
      <c r="DY6" s="33" t="str">
        <f t="shared" ref="DY6" ca="1" si="91">IF(DY7=0,"Total✔","Total")</f>
        <v>Total✔</v>
      </c>
      <c r="EA6" s="33" t="str">
        <f t="shared" ref="EA6:EB6" ca="1" si="92">IF(EA7=0,"Jan ✔","Jan")</f>
        <v>Jan ✔</v>
      </c>
      <c r="EB6" s="33" t="str">
        <f t="shared" ca="1" si="92"/>
        <v>Jan ✔</v>
      </c>
      <c r="EC6" s="33" t="str">
        <f t="shared" ref="EC6" ca="1" si="93">IF(EC7=0,"Mar ✔","Mar")</f>
        <v>Mar ✔</v>
      </c>
      <c r="ED6" s="33" t="str">
        <f t="shared" ref="ED6" ca="1" si="94">IF(ED7=0,"Apr ✔","Apr")</f>
        <v>Apr ✔</v>
      </c>
      <c r="EE6" s="33" t="str">
        <f t="shared" ref="EE6" ca="1" si="95">IF(EE7=0,"MAY ✔","MAY")</f>
        <v>MAY ✔</v>
      </c>
      <c r="EF6" s="33" t="str">
        <f t="shared" ref="EF6" ca="1" si="96">IF(EF7=0,"JUN ✔","Jun")</f>
        <v>JUN ✔</v>
      </c>
      <c r="EG6" s="33" t="str">
        <f t="shared" ref="EG6" ca="1" si="97">IF(EG7=0,"Jul ✔","Jul")</f>
        <v>Jul ✔</v>
      </c>
      <c r="EH6" s="33" t="str">
        <f t="shared" ref="EH6" ca="1" si="98">IF(EH7=0,"Aug ✔","Aug")</f>
        <v>Aug ✔</v>
      </c>
      <c r="EI6" s="33" t="str">
        <f t="shared" ref="EI6" ca="1" si="99">IF(EI7=0,"Sep ✔","Sep")</f>
        <v>Sep ✔</v>
      </c>
      <c r="EJ6" s="33" t="str">
        <f t="shared" ref="EJ6" ca="1" si="100">IF(EJ7=0,"Oct ✔","Oct")</f>
        <v>Oct ✔</v>
      </c>
      <c r="EK6" s="33" t="str">
        <f t="shared" ref="EK6" ca="1" si="101">IF(EK7=0,"Nov ✔","Nov")</f>
        <v>Nov ✔</v>
      </c>
      <c r="EL6" s="33" t="str">
        <f t="shared" ref="EL6" ca="1" si="102">IF(EL7=0,"Dec ✔","Dec")</f>
        <v>Dec ✔</v>
      </c>
      <c r="EM6" s="33" t="str">
        <f t="shared" ref="EM6" ca="1" si="103">IF(EM7=0,"Total✔","Total")</f>
        <v>Total✔</v>
      </c>
    </row>
    <row r="7" spans="1:144" x14ac:dyDescent="0.3">
      <c r="C7" s="32" t="s">
        <v>25</v>
      </c>
      <c r="E7" s="34">
        <f ca="1">E20-(E33+E46)</f>
        <v>0</v>
      </c>
      <c r="F7" s="34">
        <f ca="1">F20-(F33+F46)</f>
        <v>0</v>
      </c>
      <c r="G7" s="34">
        <f t="shared" ref="G7:Q7" ca="1" si="104">G20-(G33+G46)</f>
        <v>0</v>
      </c>
      <c r="H7" s="34">
        <f t="shared" ca="1" si="104"/>
        <v>0</v>
      </c>
      <c r="I7" s="34">
        <f t="shared" ca="1" si="104"/>
        <v>0</v>
      </c>
      <c r="J7" s="34">
        <f t="shared" ca="1" si="104"/>
        <v>0</v>
      </c>
      <c r="K7" s="34">
        <f t="shared" ca="1" si="104"/>
        <v>0</v>
      </c>
      <c r="L7" s="34">
        <f t="shared" ca="1" si="104"/>
        <v>0</v>
      </c>
      <c r="M7" s="34">
        <f t="shared" ca="1" si="104"/>
        <v>0</v>
      </c>
      <c r="N7" s="34">
        <f t="shared" ca="1" si="104"/>
        <v>0</v>
      </c>
      <c r="O7" s="34">
        <f t="shared" ca="1" si="104"/>
        <v>0</v>
      </c>
      <c r="P7" s="34">
        <f t="shared" ca="1" si="104"/>
        <v>0</v>
      </c>
      <c r="Q7" s="35">
        <f t="shared" ca="1" si="104"/>
        <v>0</v>
      </c>
      <c r="S7" s="34">
        <f ca="1">S20-(S33+S46)</f>
        <v>0</v>
      </c>
      <c r="T7" s="34">
        <f ca="1">T20-(T33+T46)</f>
        <v>0</v>
      </c>
      <c r="U7" s="34">
        <f t="shared" ref="U7:AE7" ca="1" si="105">U20-(U33+U46)</f>
        <v>0</v>
      </c>
      <c r="V7" s="34">
        <f t="shared" ca="1" si="105"/>
        <v>0</v>
      </c>
      <c r="W7" s="34">
        <f t="shared" ca="1" si="105"/>
        <v>0</v>
      </c>
      <c r="X7" s="34">
        <f t="shared" ca="1" si="105"/>
        <v>0</v>
      </c>
      <c r="Y7" s="34">
        <f t="shared" ca="1" si="105"/>
        <v>0</v>
      </c>
      <c r="Z7" s="34">
        <f t="shared" ca="1" si="105"/>
        <v>0</v>
      </c>
      <c r="AA7" s="34">
        <f t="shared" ca="1" si="105"/>
        <v>0</v>
      </c>
      <c r="AB7" s="34">
        <f t="shared" ca="1" si="105"/>
        <v>0</v>
      </c>
      <c r="AC7" s="34">
        <f t="shared" ca="1" si="105"/>
        <v>0</v>
      </c>
      <c r="AD7" s="34">
        <f t="shared" ca="1" si="105"/>
        <v>0</v>
      </c>
      <c r="AE7" s="35">
        <f t="shared" ca="1" si="105"/>
        <v>0</v>
      </c>
      <c r="AG7" s="34">
        <f t="shared" ref="AG7:AS7" ca="1" si="106">AG20-(AG33+AG46)</f>
        <v>0</v>
      </c>
      <c r="AH7" s="34">
        <f t="shared" ca="1" si="106"/>
        <v>0</v>
      </c>
      <c r="AI7" s="34">
        <f t="shared" ca="1" si="106"/>
        <v>0</v>
      </c>
      <c r="AJ7" s="34">
        <f t="shared" ca="1" si="106"/>
        <v>0</v>
      </c>
      <c r="AK7" s="34">
        <f t="shared" ca="1" si="106"/>
        <v>0</v>
      </c>
      <c r="AL7" s="34">
        <f t="shared" ca="1" si="106"/>
        <v>0</v>
      </c>
      <c r="AM7" s="34">
        <f t="shared" ca="1" si="106"/>
        <v>0</v>
      </c>
      <c r="AN7" s="34">
        <f t="shared" ca="1" si="106"/>
        <v>0</v>
      </c>
      <c r="AO7" s="34">
        <f t="shared" ca="1" si="106"/>
        <v>0</v>
      </c>
      <c r="AP7" s="34">
        <f t="shared" ca="1" si="106"/>
        <v>0</v>
      </c>
      <c r="AQ7" s="34">
        <f t="shared" ca="1" si="106"/>
        <v>0</v>
      </c>
      <c r="AR7" s="34">
        <f t="shared" ca="1" si="106"/>
        <v>0</v>
      </c>
      <c r="AS7" s="35">
        <f t="shared" ca="1" si="106"/>
        <v>0</v>
      </c>
      <c r="AU7" s="34">
        <f t="shared" ref="AU7:BG7" ca="1" si="107">AU20-(AU33+AU46)</f>
        <v>0</v>
      </c>
      <c r="AV7" s="34">
        <f t="shared" ca="1" si="107"/>
        <v>0</v>
      </c>
      <c r="AW7" s="34">
        <f t="shared" ca="1" si="107"/>
        <v>0</v>
      </c>
      <c r="AX7" s="34">
        <f t="shared" ca="1" si="107"/>
        <v>0</v>
      </c>
      <c r="AY7" s="34">
        <f t="shared" ca="1" si="107"/>
        <v>0</v>
      </c>
      <c r="AZ7" s="34">
        <f t="shared" ca="1" si="107"/>
        <v>0</v>
      </c>
      <c r="BA7" s="34">
        <f t="shared" ca="1" si="107"/>
        <v>0</v>
      </c>
      <c r="BB7" s="34">
        <f t="shared" ca="1" si="107"/>
        <v>0</v>
      </c>
      <c r="BC7" s="34">
        <f t="shared" ca="1" si="107"/>
        <v>0</v>
      </c>
      <c r="BD7" s="34">
        <f t="shared" ca="1" si="107"/>
        <v>0</v>
      </c>
      <c r="BE7" s="34">
        <f t="shared" ca="1" si="107"/>
        <v>0</v>
      </c>
      <c r="BF7" s="34">
        <f t="shared" ca="1" si="107"/>
        <v>0</v>
      </c>
      <c r="BG7" s="35">
        <f t="shared" ca="1" si="107"/>
        <v>0</v>
      </c>
      <c r="BI7" s="34">
        <f t="shared" ref="BI7:BU7" ca="1" si="108">BI20-(BI33+BI46)</f>
        <v>0</v>
      </c>
      <c r="BJ7" s="34">
        <f t="shared" ca="1" si="108"/>
        <v>0</v>
      </c>
      <c r="BK7" s="34">
        <f t="shared" ca="1" si="108"/>
        <v>0</v>
      </c>
      <c r="BL7" s="34">
        <f t="shared" ca="1" si="108"/>
        <v>0</v>
      </c>
      <c r="BM7" s="34">
        <f t="shared" ca="1" si="108"/>
        <v>0</v>
      </c>
      <c r="BN7" s="34">
        <f t="shared" ca="1" si="108"/>
        <v>0</v>
      </c>
      <c r="BO7" s="34">
        <f t="shared" ca="1" si="108"/>
        <v>0</v>
      </c>
      <c r="BP7" s="34">
        <f t="shared" ca="1" si="108"/>
        <v>0</v>
      </c>
      <c r="BQ7" s="34">
        <f t="shared" ca="1" si="108"/>
        <v>0</v>
      </c>
      <c r="BR7" s="34">
        <f t="shared" ca="1" si="108"/>
        <v>0</v>
      </c>
      <c r="BS7" s="34">
        <f t="shared" ca="1" si="108"/>
        <v>0</v>
      </c>
      <c r="BT7" s="34">
        <f t="shared" ca="1" si="108"/>
        <v>0</v>
      </c>
      <c r="BU7" s="35">
        <f t="shared" ca="1" si="108"/>
        <v>0</v>
      </c>
      <c r="BW7" s="34">
        <f t="shared" ref="BW7:CI7" ca="1" si="109">BW20-(BW33+BW46)</f>
        <v>0</v>
      </c>
      <c r="BX7" s="34">
        <f t="shared" ca="1" si="109"/>
        <v>0</v>
      </c>
      <c r="BY7" s="34">
        <f t="shared" ca="1" si="109"/>
        <v>0</v>
      </c>
      <c r="BZ7" s="34">
        <f t="shared" ca="1" si="109"/>
        <v>0</v>
      </c>
      <c r="CA7" s="34">
        <f t="shared" ca="1" si="109"/>
        <v>0</v>
      </c>
      <c r="CB7" s="34">
        <f t="shared" ca="1" si="109"/>
        <v>0</v>
      </c>
      <c r="CC7" s="34">
        <f t="shared" ca="1" si="109"/>
        <v>0</v>
      </c>
      <c r="CD7" s="34">
        <f t="shared" ca="1" si="109"/>
        <v>0</v>
      </c>
      <c r="CE7" s="34">
        <f t="shared" ca="1" si="109"/>
        <v>0</v>
      </c>
      <c r="CF7" s="34">
        <f t="shared" ca="1" si="109"/>
        <v>0</v>
      </c>
      <c r="CG7" s="34">
        <f t="shared" ca="1" si="109"/>
        <v>0</v>
      </c>
      <c r="CH7" s="34">
        <f t="shared" ca="1" si="109"/>
        <v>0</v>
      </c>
      <c r="CI7" s="35">
        <f t="shared" ca="1" si="109"/>
        <v>0</v>
      </c>
      <c r="CK7" s="34">
        <f t="shared" ref="CK7:CW7" ca="1" si="110">CK20-(CK33+CK46)</f>
        <v>0</v>
      </c>
      <c r="CL7" s="34">
        <f t="shared" ca="1" si="110"/>
        <v>0</v>
      </c>
      <c r="CM7" s="34">
        <f t="shared" ca="1" si="110"/>
        <v>0</v>
      </c>
      <c r="CN7" s="34">
        <f t="shared" ca="1" si="110"/>
        <v>0</v>
      </c>
      <c r="CO7" s="34">
        <f t="shared" ca="1" si="110"/>
        <v>0</v>
      </c>
      <c r="CP7" s="34">
        <f t="shared" ca="1" si="110"/>
        <v>0</v>
      </c>
      <c r="CQ7" s="34">
        <f t="shared" ca="1" si="110"/>
        <v>0</v>
      </c>
      <c r="CR7" s="34">
        <f t="shared" ca="1" si="110"/>
        <v>0</v>
      </c>
      <c r="CS7" s="34">
        <f t="shared" ca="1" si="110"/>
        <v>0</v>
      </c>
      <c r="CT7" s="34">
        <f t="shared" ca="1" si="110"/>
        <v>0</v>
      </c>
      <c r="CU7" s="34">
        <f t="shared" ca="1" si="110"/>
        <v>0</v>
      </c>
      <c r="CV7" s="34">
        <f t="shared" ca="1" si="110"/>
        <v>0</v>
      </c>
      <c r="CW7" s="35">
        <f t="shared" ca="1" si="110"/>
        <v>0</v>
      </c>
      <c r="CY7" s="34">
        <f t="shared" ref="CY7:DK7" ca="1" si="111">CY20-(CY33+CY46)</f>
        <v>0</v>
      </c>
      <c r="CZ7" s="34">
        <f t="shared" ca="1" si="111"/>
        <v>0</v>
      </c>
      <c r="DA7" s="34">
        <f t="shared" ca="1" si="111"/>
        <v>0</v>
      </c>
      <c r="DB7" s="34">
        <f t="shared" ca="1" si="111"/>
        <v>0</v>
      </c>
      <c r="DC7" s="34">
        <f t="shared" ca="1" si="111"/>
        <v>0</v>
      </c>
      <c r="DD7" s="34">
        <f t="shared" ca="1" si="111"/>
        <v>0</v>
      </c>
      <c r="DE7" s="34">
        <f t="shared" ca="1" si="111"/>
        <v>0</v>
      </c>
      <c r="DF7" s="34">
        <f t="shared" ca="1" si="111"/>
        <v>0</v>
      </c>
      <c r="DG7" s="34">
        <f t="shared" ca="1" si="111"/>
        <v>0</v>
      </c>
      <c r="DH7" s="34">
        <f t="shared" ca="1" si="111"/>
        <v>0</v>
      </c>
      <c r="DI7" s="34">
        <f t="shared" ca="1" si="111"/>
        <v>0</v>
      </c>
      <c r="DJ7" s="34">
        <f t="shared" ca="1" si="111"/>
        <v>0</v>
      </c>
      <c r="DK7" s="35">
        <f t="shared" ca="1" si="111"/>
        <v>0</v>
      </c>
      <c r="DM7" s="34">
        <f t="shared" ref="DM7:DY7" ca="1" si="112">DM20-(DM33+DM46)</f>
        <v>0</v>
      </c>
      <c r="DN7" s="34">
        <f t="shared" ca="1" si="112"/>
        <v>0</v>
      </c>
      <c r="DO7" s="34">
        <f t="shared" ca="1" si="112"/>
        <v>0</v>
      </c>
      <c r="DP7" s="34">
        <f t="shared" ca="1" si="112"/>
        <v>0</v>
      </c>
      <c r="DQ7" s="34">
        <f t="shared" ca="1" si="112"/>
        <v>0</v>
      </c>
      <c r="DR7" s="34">
        <f t="shared" ca="1" si="112"/>
        <v>0</v>
      </c>
      <c r="DS7" s="34">
        <f t="shared" ca="1" si="112"/>
        <v>0</v>
      </c>
      <c r="DT7" s="34">
        <f t="shared" ca="1" si="112"/>
        <v>0</v>
      </c>
      <c r="DU7" s="34">
        <f t="shared" ca="1" si="112"/>
        <v>0</v>
      </c>
      <c r="DV7" s="34">
        <f t="shared" ca="1" si="112"/>
        <v>0</v>
      </c>
      <c r="DW7" s="34">
        <f t="shared" ca="1" si="112"/>
        <v>0</v>
      </c>
      <c r="DX7" s="34">
        <f t="shared" ca="1" si="112"/>
        <v>0</v>
      </c>
      <c r="DY7" s="35">
        <f t="shared" ca="1" si="112"/>
        <v>0</v>
      </c>
      <c r="EA7" s="34">
        <f t="shared" ref="EA7:EM7" ca="1" si="113">EA20-(EA33+EA46)</f>
        <v>0</v>
      </c>
      <c r="EB7" s="34">
        <f t="shared" ca="1" si="113"/>
        <v>0</v>
      </c>
      <c r="EC7" s="34">
        <f t="shared" ca="1" si="113"/>
        <v>0</v>
      </c>
      <c r="ED7" s="34">
        <f t="shared" ca="1" si="113"/>
        <v>0</v>
      </c>
      <c r="EE7" s="34">
        <f t="shared" ca="1" si="113"/>
        <v>0</v>
      </c>
      <c r="EF7" s="34">
        <f t="shared" ca="1" si="113"/>
        <v>0</v>
      </c>
      <c r="EG7" s="34">
        <f t="shared" ca="1" si="113"/>
        <v>0</v>
      </c>
      <c r="EH7" s="34">
        <f t="shared" ca="1" si="113"/>
        <v>0</v>
      </c>
      <c r="EI7" s="34">
        <f t="shared" ca="1" si="113"/>
        <v>0</v>
      </c>
      <c r="EJ7" s="34">
        <f t="shared" ca="1" si="113"/>
        <v>0</v>
      </c>
      <c r="EK7" s="34">
        <f t="shared" ca="1" si="113"/>
        <v>0</v>
      </c>
      <c r="EL7" s="34">
        <f t="shared" ca="1" si="113"/>
        <v>0</v>
      </c>
      <c r="EM7" s="35">
        <f t="shared" ca="1" si="113"/>
        <v>0</v>
      </c>
    </row>
    <row r="9" spans="1:144" x14ac:dyDescent="0.3">
      <c r="C9" s="13" t="s">
        <v>7</v>
      </c>
      <c r="E9" s="16">
        <f>DATE(E$5,1,1)</f>
        <v>44927</v>
      </c>
      <c r="F9" s="16">
        <f>DATE(F$5,1,1)</f>
        <v>1</v>
      </c>
      <c r="G9" s="16">
        <f>DATE(E$5,3,1)</f>
        <v>44986</v>
      </c>
      <c r="H9" s="16">
        <f>DATE(E$5,4,1)</f>
        <v>45017</v>
      </c>
      <c r="I9" s="16">
        <f>DATE(E$5,5,1)</f>
        <v>45047</v>
      </c>
      <c r="J9" s="16">
        <f>DATE(E$5,6,1)</f>
        <v>45078</v>
      </c>
      <c r="K9" s="16">
        <f>DATE(E$5,7,1)</f>
        <v>45108</v>
      </c>
      <c r="L9" s="16">
        <f>DATE(E$5,8,1)</f>
        <v>45139</v>
      </c>
      <c r="M9" s="16">
        <f>DATE(E$5,9,1)</f>
        <v>45170</v>
      </c>
      <c r="N9" s="16">
        <f>DATE(E$5,10,1)</f>
        <v>45200</v>
      </c>
      <c r="O9" s="16">
        <f>DATE(E$5,11,1)</f>
        <v>45231</v>
      </c>
      <c r="P9" s="16">
        <f>DATE(E$5,12,1)</f>
        <v>45261</v>
      </c>
      <c r="Q9" s="15">
        <f>E$5</f>
        <v>2023</v>
      </c>
      <c r="S9" s="16">
        <f>DATE(S$5,1,1)</f>
        <v>45292</v>
      </c>
      <c r="T9" s="16">
        <f>DATE(T$5,1,1)</f>
        <v>1</v>
      </c>
      <c r="U9" s="16">
        <f>DATE(S$5,3,1)</f>
        <v>45352</v>
      </c>
      <c r="V9" s="16">
        <f>DATE(S$5,4,1)</f>
        <v>45383</v>
      </c>
      <c r="W9" s="16">
        <f>DATE(S$5,5,1)</f>
        <v>45413</v>
      </c>
      <c r="X9" s="16">
        <f>DATE(S$5,6,1)</f>
        <v>45444</v>
      </c>
      <c r="Y9" s="16">
        <f>DATE(S$5,7,1)</f>
        <v>45474</v>
      </c>
      <c r="Z9" s="16">
        <f>DATE(S$5,8,1)</f>
        <v>45505</v>
      </c>
      <c r="AA9" s="16">
        <f>DATE(S$5,9,1)</f>
        <v>45536</v>
      </c>
      <c r="AB9" s="16">
        <f>DATE(S$5,10,1)</f>
        <v>45566</v>
      </c>
      <c r="AC9" s="16">
        <f>DATE(S$5,11,1)</f>
        <v>45597</v>
      </c>
      <c r="AD9" s="16">
        <f>DATE(S$5,12,1)</f>
        <v>45627</v>
      </c>
      <c r="AE9" s="15">
        <f>S$5</f>
        <v>2024</v>
      </c>
      <c r="AG9" s="16">
        <f t="shared" ref="AG9:AH9" si="114">DATE(AG$5,1,1)</f>
        <v>45658</v>
      </c>
      <c r="AH9" s="16">
        <f t="shared" si="114"/>
        <v>1</v>
      </c>
      <c r="AI9" s="16">
        <f t="shared" ref="AI9" si="115">DATE(AG$5,3,1)</f>
        <v>45717</v>
      </c>
      <c r="AJ9" s="16">
        <f t="shared" ref="AJ9" si="116">DATE(AG$5,4,1)</f>
        <v>45748</v>
      </c>
      <c r="AK9" s="16">
        <f t="shared" ref="AK9" si="117">DATE(AG$5,5,1)</f>
        <v>45778</v>
      </c>
      <c r="AL9" s="16">
        <f t="shared" ref="AL9" si="118">DATE(AG$5,6,1)</f>
        <v>45809</v>
      </c>
      <c r="AM9" s="16">
        <f t="shared" ref="AM9" si="119">DATE(AG$5,7,1)</f>
        <v>45839</v>
      </c>
      <c r="AN9" s="16">
        <f t="shared" ref="AN9" si="120">DATE(AG$5,8,1)</f>
        <v>45870</v>
      </c>
      <c r="AO9" s="16">
        <f t="shared" ref="AO9" si="121">DATE(AG$5,9,1)</f>
        <v>45901</v>
      </c>
      <c r="AP9" s="16">
        <f t="shared" ref="AP9" si="122">DATE(AG$5,10,1)</f>
        <v>45931</v>
      </c>
      <c r="AQ9" s="16">
        <f t="shared" ref="AQ9" si="123">DATE(AG$5,11,1)</f>
        <v>45962</v>
      </c>
      <c r="AR9" s="16">
        <f t="shared" ref="AR9" si="124">DATE(AG$5,12,1)</f>
        <v>45992</v>
      </c>
      <c r="AS9" s="15">
        <f t="shared" ref="AS9" si="125">AG$5</f>
        <v>2025</v>
      </c>
      <c r="AU9" s="16">
        <f t="shared" ref="AU9:AV9" si="126">DATE(AU$5,1,1)</f>
        <v>46023</v>
      </c>
      <c r="AV9" s="16">
        <f t="shared" si="126"/>
        <v>1</v>
      </c>
      <c r="AW9" s="16">
        <f t="shared" ref="AW9" si="127">DATE(AU$5,3,1)</f>
        <v>46082</v>
      </c>
      <c r="AX9" s="16">
        <f t="shared" ref="AX9" si="128">DATE(AU$5,4,1)</f>
        <v>46113</v>
      </c>
      <c r="AY9" s="16">
        <f t="shared" ref="AY9" si="129">DATE(AU$5,5,1)</f>
        <v>46143</v>
      </c>
      <c r="AZ9" s="16">
        <f t="shared" ref="AZ9" si="130">DATE(AU$5,6,1)</f>
        <v>46174</v>
      </c>
      <c r="BA9" s="16">
        <f t="shared" ref="BA9" si="131">DATE(AU$5,7,1)</f>
        <v>46204</v>
      </c>
      <c r="BB9" s="16">
        <f t="shared" ref="BB9" si="132">DATE(AU$5,8,1)</f>
        <v>46235</v>
      </c>
      <c r="BC9" s="16">
        <f t="shared" ref="BC9" si="133">DATE(AU$5,9,1)</f>
        <v>46266</v>
      </c>
      <c r="BD9" s="16">
        <f t="shared" ref="BD9" si="134">DATE(AU$5,10,1)</f>
        <v>46296</v>
      </c>
      <c r="BE9" s="16">
        <f t="shared" ref="BE9" si="135">DATE(AU$5,11,1)</f>
        <v>46327</v>
      </c>
      <c r="BF9" s="16">
        <f t="shared" ref="BF9" si="136">DATE(AU$5,12,1)</f>
        <v>46357</v>
      </c>
      <c r="BG9" s="15">
        <f t="shared" ref="BG9" si="137">AU$5</f>
        <v>2026</v>
      </c>
      <c r="BI9" s="16">
        <f t="shared" ref="BI9:BJ9" si="138">DATE(BI$5,1,1)</f>
        <v>46388</v>
      </c>
      <c r="BJ9" s="16">
        <f t="shared" si="138"/>
        <v>1</v>
      </c>
      <c r="BK9" s="16">
        <f t="shared" ref="BK9" si="139">DATE(BI$5,3,1)</f>
        <v>46447</v>
      </c>
      <c r="BL9" s="16">
        <f t="shared" ref="BL9" si="140">DATE(BI$5,4,1)</f>
        <v>46478</v>
      </c>
      <c r="BM9" s="16">
        <f t="shared" ref="BM9" si="141">DATE(BI$5,5,1)</f>
        <v>46508</v>
      </c>
      <c r="BN9" s="16">
        <f t="shared" ref="BN9" si="142">DATE(BI$5,6,1)</f>
        <v>46539</v>
      </c>
      <c r="BO9" s="16">
        <f t="shared" ref="BO9" si="143">DATE(BI$5,7,1)</f>
        <v>46569</v>
      </c>
      <c r="BP9" s="16">
        <f t="shared" ref="BP9" si="144">DATE(BI$5,8,1)</f>
        <v>46600</v>
      </c>
      <c r="BQ9" s="16">
        <f t="shared" ref="BQ9" si="145">DATE(BI$5,9,1)</f>
        <v>46631</v>
      </c>
      <c r="BR9" s="16">
        <f t="shared" ref="BR9" si="146">DATE(BI$5,10,1)</f>
        <v>46661</v>
      </c>
      <c r="BS9" s="16">
        <f t="shared" ref="BS9" si="147">DATE(BI$5,11,1)</f>
        <v>46692</v>
      </c>
      <c r="BT9" s="16">
        <f t="shared" ref="BT9" si="148">DATE(BI$5,12,1)</f>
        <v>46722</v>
      </c>
      <c r="BU9" s="15">
        <f t="shared" ref="BU9" si="149">BI$5</f>
        <v>2027</v>
      </c>
      <c r="BW9" s="16">
        <f t="shared" ref="BW9:BX9" si="150">DATE(BW$5,1,1)</f>
        <v>46753</v>
      </c>
      <c r="BX9" s="16">
        <f t="shared" si="150"/>
        <v>1</v>
      </c>
      <c r="BY9" s="16">
        <f t="shared" ref="BY9" si="151">DATE(BW$5,3,1)</f>
        <v>46813</v>
      </c>
      <c r="BZ9" s="16">
        <f t="shared" ref="BZ9" si="152">DATE(BW$5,4,1)</f>
        <v>46844</v>
      </c>
      <c r="CA9" s="16">
        <f t="shared" ref="CA9" si="153">DATE(BW$5,5,1)</f>
        <v>46874</v>
      </c>
      <c r="CB9" s="16">
        <f t="shared" ref="CB9" si="154">DATE(BW$5,6,1)</f>
        <v>46905</v>
      </c>
      <c r="CC9" s="16">
        <f t="shared" ref="CC9" si="155">DATE(BW$5,7,1)</f>
        <v>46935</v>
      </c>
      <c r="CD9" s="16">
        <f t="shared" ref="CD9" si="156">DATE(BW$5,8,1)</f>
        <v>46966</v>
      </c>
      <c r="CE9" s="16">
        <f t="shared" ref="CE9" si="157">DATE(BW$5,9,1)</f>
        <v>46997</v>
      </c>
      <c r="CF9" s="16">
        <f t="shared" ref="CF9" si="158">DATE(BW$5,10,1)</f>
        <v>47027</v>
      </c>
      <c r="CG9" s="16">
        <f t="shared" ref="CG9" si="159">DATE(BW$5,11,1)</f>
        <v>47058</v>
      </c>
      <c r="CH9" s="16">
        <f t="shared" ref="CH9" si="160">DATE(BW$5,12,1)</f>
        <v>47088</v>
      </c>
      <c r="CI9" s="15">
        <f t="shared" ref="CI9" si="161">BW$5</f>
        <v>2028</v>
      </c>
      <c r="CK9" s="16">
        <f t="shared" ref="CK9:CL9" si="162">DATE(CK$5,1,1)</f>
        <v>47119</v>
      </c>
      <c r="CL9" s="16">
        <f t="shared" si="162"/>
        <v>1</v>
      </c>
      <c r="CM9" s="16">
        <f t="shared" ref="CM9" si="163">DATE(CK$5,3,1)</f>
        <v>47178</v>
      </c>
      <c r="CN9" s="16">
        <f t="shared" ref="CN9" si="164">DATE(CK$5,4,1)</f>
        <v>47209</v>
      </c>
      <c r="CO9" s="16">
        <f t="shared" ref="CO9" si="165">DATE(CK$5,5,1)</f>
        <v>47239</v>
      </c>
      <c r="CP9" s="16">
        <f t="shared" ref="CP9" si="166">DATE(CK$5,6,1)</f>
        <v>47270</v>
      </c>
      <c r="CQ9" s="16">
        <f t="shared" ref="CQ9" si="167">DATE(CK$5,7,1)</f>
        <v>47300</v>
      </c>
      <c r="CR9" s="16">
        <f t="shared" ref="CR9" si="168">DATE(CK$5,8,1)</f>
        <v>47331</v>
      </c>
      <c r="CS9" s="16">
        <f t="shared" ref="CS9" si="169">DATE(CK$5,9,1)</f>
        <v>47362</v>
      </c>
      <c r="CT9" s="16">
        <f t="shared" ref="CT9" si="170">DATE(CK$5,10,1)</f>
        <v>47392</v>
      </c>
      <c r="CU9" s="16">
        <f t="shared" ref="CU9" si="171">DATE(CK$5,11,1)</f>
        <v>47423</v>
      </c>
      <c r="CV9" s="16">
        <f t="shared" ref="CV9" si="172">DATE(CK$5,12,1)</f>
        <v>47453</v>
      </c>
      <c r="CW9" s="15">
        <f t="shared" ref="CW9" si="173">CK$5</f>
        <v>2029</v>
      </c>
      <c r="CY9" s="16">
        <f t="shared" ref="CY9:CZ9" si="174">DATE(CY$5,1,1)</f>
        <v>47484</v>
      </c>
      <c r="CZ9" s="16">
        <f t="shared" si="174"/>
        <v>1</v>
      </c>
      <c r="DA9" s="16">
        <f t="shared" ref="DA9" si="175">DATE(CY$5,3,1)</f>
        <v>47543</v>
      </c>
      <c r="DB9" s="16">
        <f t="shared" ref="DB9" si="176">DATE(CY$5,4,1)</f>
        <v>47574</v>
      </c>
      <c r="DC9" s="16">
        <f t="shared" ref="DC9" si="177">DATE(CY$5,5,1)</f>
        <v>47604</v>
      </c>
      <c r="DD9" s="16">
        <f t="shared" ref="DD9" si="178">DATE(CY$5,6,1)</f>
        <v>47635</v>
      </c>
      <c r="DE9" s="16">
        <f t="shared" ref="DE9" si="179">DATE(CY$5,7,1)</f>
        <v>47665</v>
      </c>
      <c r="DF9" s="16">
        <f t="shared" ref="DF9" si="180">DATE(CY$5,8,1)</f>
        <v>47696</v>
      </c>
      <c r="DG9" s="16">
        <f t="shared" ref="DG9" si="181">DATE(CY$5,9,1)</f>
        <v>47727</v>
      </c>
      <c r="DH9" s="16">
        <f t="shared" ref="DH9" si="182">DATE(CY$5,10,1)</f>
        <v>47757</v>
      </c>
      <c r="DI9" s="16">
        <f t="shared" ref="DI9" si="183">DATE(CY$5,11,1)</f>
        <v>47788</v>
      </c>
      <c r="DJ9" s="16">
        <f t="shared" ref="DJ9" si="184">DATE(CY$5,12,1)</f>
        <v>47818</v>
      </c>
      <c r="DK9" s="15">
        <f t="shared" ref="DK9" si="185">CY$5</f>
        <v>2030</v>
      </c>
      <c r="DM9" s="16">
        <f t="shared" ref="DM9:DN9" si="186">DATE(DM$5,1,1)</f>
        <v>47849</v>
      </c>
      <c r="DN9" s="16">
        <f t="shared" si="186"/>
        <v>1</v>
      </c>
      <c r="DO9" s="16">
        <f t="shared" ref="DO9" si="187">DATE(DM$5,3,1)</f>
        <v>47908</v>
      </c>
      <c r="DP9" s="16">
        <f t="shared" ref="DP9" si="188">DATE(DM$5,4,1)</f>
        <v>47939</v>
      </c>
      <c r="DQ9" s="16">
        <f t="shared" ref="DQ9" si="189">DATE(DM$5,5,1)</f>
        <v>47969</v>
      </c>
      <c r="DR9" s="16">
        <f t="shared" ref="DR9" si="190">DATE(DM$5,6,1)</f>
        <v>48000</v>
      </c>
      <c r="DS9" s="16">
        <f t="shared" ref="DS9" si="191">DATE(DM$5,7,1)</f>
        <v>48030</v>
      </c>
      <c r="DT9" s="16">
        <f t="shared" ref="DT9" si="192">DATE(DM$5,8,1)</f>
        <v>48061</v>
      </c>
      <c r="DU9" s="16">
        <f t="shared" ref="DU9" si="193">DATE(DM$5,9,1)</f>
        <v>48092</v>
      </c>
      <c r="DV9" s="16">
        <f t="shared" ref="DV9" si="194">DATE(DM$5,10,1)</f>
        <v>48122</v>
      </c>
      <c r="DW9" s="16">
        <f t="shared" ref="DW9" si="195">DATE(DM$5,11,1)</f>
        <v>48153</v>
      </c>
      <c r="DX9" s="16">
        <f t="shared" ref="DX9" si="196">DATE(DM$5,12,1)</f>
        <v>48183</v>
      </c>
      <c r="DY9" s="15">
        <f t="shared" ref="DY9" si="197">DM$5</f>
        <v>2031</v>
      </c>
      <c r="EA9" s="16">
        <f t="shared" ref="EA9:EB9" si="198">DATE(EA$5,1,1)</f>
        <v>48214</v>
      </c>
      <c r="EB9" s="16">
        <f t="shared" si="198"/>
        <v>1</v>
      </c>
      <c r="EC9" s="16">
        <f t="shared" ref="EC9" si="199">DATE(EA$5,3,1)</f>
        <v>48274</v>
      </c>
      <c r="ED9" s="16">
        <f t="shared" ref="ED9" si="200">DATE(EA$5,4,1)</f>
        <v>48305</v>
      </c>
      <c r="EE9" s="16">
        <f t="shared" ref="EE9" si="201">DATE(EA$5,5,1)</f>
        <v>48335</v>
      </c>
      <c r="EF9" s="16">
        <f t="shared" ref="EF9" si="202">DATE(EA$5,6,1)</f>
        <v>48366</v>
      </c>
      <c r="EG9" s="16">
        <f t="shared" ref="EG9" si="203">DATE(EA$5,7,1)</f>
        <v>48396</v>
      </c>
      <c r="EH9" s="16">
        <f t="shared" ref="EH9" si="204">DATE(EA$5,8,1)</f>
        <v>48427</v>
      </c>
      <c r="EI9" s="16">
        <f t="shared" ref="EI9" si="205">DATE(EA$5,9,1)</f>
        <v>48458</v>
      </c>
      <c r="EJ9" s="16">
        <f t="shared" ref="EJ9" si="206">DATE(EA$5,10,1)</f>
        <v>48488</v>
      </c>
      <c r="EK9" s="16">
        <f t="shared" ref="EK9" si="207">DATE(EA$5,11,1)</f>
        <v>48519</v>
      </c>
      <c r="EL9" s="16">
        <f t="shared" ref="EL9" si="208">DATE(EA$5,12,1)</f>
        <v>48549</v>
      </c>
      <c r="EM9" s="15">
        <f t="shared" ref="EM9" si="209">EA$5</f>
        <v>2032</v>
      </c>
    </row>
    <row r="10" spans="1:144" x14ac:dyDescent="0.3">
      <c r="C10" s="20" t="s">
        <v>10</v>
      </c>
      <c r="E10" s="17">
        <v>3500</v>
      </c>
      <c r="F10" s="17">
        <v>3500</v>
      </c>
      <c r="G10" s="17">
        <v>3500</v>
      </c>
      <c r="H10" s="17">
        <v>4500</v>
      </c>
      <c r="I10" s="17">
        <v>4500</v>
      </c>
      <c r="J10" s="17">
        <v>4500</v>
      </c>
      <c r="K10" s="17">
        <v>4500</v>
      </c>
      <c r="L10" s="17">
        <v>4500</v>
      </c>
      <c r="M10" s="17">
        <v>4500</v>
      </c>
      <c r="N10" s="17">
        <v>4500</v>
      </c>
      <c r="O10" s="17">
        <v>4500</v>
      </c>
      <c r="P10" s="17">
        <v>4500</v>
      </c>
      <c r="Q10" s="22">
        <f>SUM(E10:P10)</f>
        <v>51000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22">
        <f>SUM(S10:AD10)</f>
        <v>0</v>
      </c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22">
        <f t="shared" ref="AS10:AS19" si="210">SUM(AG10:AR10)</f>
        <v>0</v>
      </c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22">
        <f t="shared" ref="BG10:BG19" si="211">SUM(AU10:BF10)</f>
        <v>0</v>
      </c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22">
        <f t="shared" ref="BU10:BU19" si="212">SUM(BI10:BT10)</f>
        <v>0</v>
      </c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22">
        <f t="shared" ref="CI10:CI19" si="213">SUM(BW10:CH10)</f>
        <v>0</v>
      </c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22">
        <f t="shared" ref="CW10:CW19" si="214">SUM(CK10:CV10)</f>
        <v>0</v>
      </c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22">
        <f t="shared" ref="DK10:DK19" si="215">SUM(CY10:DJ10)</f>
        <v>0</v>
      </c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22">
        <f t="shared" ref="DY10:DY19" si="216">SUM(DM10:DX10)</f>
        <v>0</v>
      </c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22">
        <f t="shared" ref="EM10:EM19" si="217">SUM(EA10:EL10)</f>
        <v>0</v>
      </c>
    </row>
    <row r="11" spans="1:144" x14ac:dyDescent="0.3">
      <c r="C11" s="20" t="s">
        <v>12</v>
      </c>
      <c r="E11" s="17">
        <v>1000</v>
      </c>
      <c r="F11" s="17">
        <v>1000</v>
      </c>
      <c r="G11" s="17">
        <v>1000</v>
      </c>
      <c r="H11" s="17">
        <v>1000</v>
      </c>
      <c r="I11" s="17">
        <v>1000</v>
      </c>
      <c r="J11" s="17">
        <v>1000</v>
      </c>
      <c r="K11" s="17">
        <v>1000</v>
      </c>
      <c r="L11" s="17">
        <v>1000</v>
      </c>
      <c r="M11" s="17">
        <v>1000</v>
      </c>
      <c r="N11" s="17">
        <v>1000</v>
      </c>
      <c r="O11" s="17">
        <v>1000</v>
      </c>
      <c r="P11" s="17">
        <v>1000</v>
      </c>
      <c r="Q11" s="22">
        <f t="shared" ref="Q11:Q19" si="218">SUM(E11:P11)</f>
        <v>12000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22">
        <f t="shared" ref="AE11:AE19" si="219">SUM(S11:AD11)</f>
        <v>0</v>
      </c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22">
        <f t="shared" si="210"/>
        <v>0</v>
      </c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22">
        <f t="shared" si="211"/>
        <v>0</v>
      </c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2">
        <f t="shared" si="212"/>
        <v>0</v>
      </c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22">
        <f t="shared" si="213"/>
        <v>0</v>
      </c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22">
        <f t="shared" si="214"/>
        <v>0</v>
      </c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22">
        <f t="shared" si="215"/>
        <v>0</v>
      </c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22">
        <f t="shared" si="216"/>
        <v>0</v>
      </c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22">
        <f t="shared" si="217"/>
        <v>0</v>
      </c>
    </row>
    <row r="12" spans="1:144" ht="13.2" customHeight="1" x14ac:dyDescent="0.3">
      <c r="C12" s="20" t="s">
        <v>11</v>
      </c>
      <c r="E12" s="17">
        <v>150</v>
      </c>
      <c r="F12" s="17">
        <v>50</v>
      </c>
      <c r="G12" s="17">
        <v>100</v>
      </c>
      <c r="H12" s="17">
        <v>150</v>
      </c>
      <c r="I12" s="17">
        <v>50</v>
      </c>
      <c r="J12" s="17">
        <v>100</v>
      </c>
      <c r="K12" s="17">
        <v>150</v>
      </c>
      <c r="L12" s="17">
        <v>50</v>
      </c>
      <c r="M12" s="17">
        <v>100</v>
      </c>
      <c r="N12" s="17">
        <v>150</v>
      </c>
      <c r="O12" s="17">
        <v>50</v>
      </c>
      <c r="P12" s="17">
        <v>100</v>
      </c>
      <c r="Q12" s="22">
        <f t="shared" si="218"/>
        <v>1200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22">
        <f t="shared" si="219"/>
        <v>0</v>
      </c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22">
        <f t="shared" si="210"/>
        <v>0</v>
      </c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22">
        <f t="shared" si="211"/>
        <v>0</v>
      </c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22">
        <f t="shared" si="212"/>
        <v>0</v>
      </c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22">
        <f t="shared" si="213"/>
        <v>0</v>
      </c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22">
        <f t="shared" si="214"/>
        <v>0</v>
      </c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22">
        <f t="shared" si="215"/>
        <v>0</v>
      </c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22">
        <f t="shared" si="216"/>
        <v>0</v>
      </c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22">
        <f t="shared" si="217"/>
        <v>0</v>
      </c>
    </row>
    <row r="13" spans="1:144" ht="14.4" hidden="1" customHeight="1" x14ac:dyDescent="0.3">
      <c r="C13" s="20" t="s">
        <v>8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22">
        <f t="shared" si="218"/>
        <v>0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22">
        <f t="shared" si="219"/>
        <v>0</v>
      </c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22">
        <f t="shared" si="210"/>
        <v>0</v>
      </c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22">
        <f t="shared" si="211"/>
        <v>0</v>
      </c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22">
        <f t="shared" si="212"/>
        <v>0</v>
      </c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22">
        <f t="shared" si="213"/>
        <v>0</v>
      </c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22">
        <f t="shared" si="214"/>
        <v>0</v>
      </c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22">
        <f t="shared" si="215"/>
        <v>0</v>
      </c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22">
        <f t="shared" si="216"/>
        <v>0</v>
      </c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22">
        <f t="shared" si="217"/>
        <v>0</v>
      </c>
    </row>
    <row r="14" spans="1:144" ht="14.4" hidden="1" customHeight="1" x14ac:dyDescent="0.3">
      <c r="C14" s="20" t="s">
        <v>8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22">
        <f t="shared" si="218"/>
        <v>0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22">
        <f t="shared" si="219"/>
        <v>0</v>
      </c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22">
        <f t="shared" si="210"/>
        <v>0</v>
      </c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22">
        <f t="shared" si="211"/>
        <v>0</v>
      </c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22">
        <f t="shared" si="212"/>
        <v>0</v>
      </c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22">
        <f t="shared" si="213"/>
        <v>0</v>
      </c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22">
        <f t="shared" si="214"/>
        <v>0</v>
      </c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22">
        <f t="shared" si="215"/>
        <v>0</v>
      </c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22">
        <f t="shared" si="216"/>
        <v>0</v>
      </c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22">
        <f t="shared" si="217"/>
        <v>0</v>
      </c>
    </row>
    <row r="15" spans="1:144" ht="14.4" hidden="1" customHeight="1" x14ac:dyDescent="0.3">
      <c r="C15" s="20" t="s">
        <v>8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22">
        <f t="shared" si="218"/>
        <v>0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22">
        <f t="shared" si="219"/>
        <v>0</v>
      </c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22">
        <f t="shared" si="210"/>
        <v>0</v>
      </c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22">
        <f t="shared" si="211"/>
        <v>0</v>
      </c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22">
        <f t="shared" si="212"/>
        <v>0</v>
      </c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22">
        <f t="shared" si="213"/>
        <v>0</v>
      </c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22">
        <f t="shared" si="214"/>
        <v>0</v>
      </c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22">
        <f t="shared" si="215"/>
        <v>0</v>
      </c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22">
        <f t="shared" si="216"/>
        <v>0</v>
      </c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22">
        <f t="shared" si="217"/>
        <v>0</v>
      </c>
    </row>
    <row r="16" spans="1:144" ht="14.4" hidden="1" customHeight="1" x14ac:dyDescent="0.3">
      <c r="C16" s="20" t="s">
        <v>8</v>
      </c>
      <c r="E16" s="18"/>
      <c r="F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2">
        <f t="shared" si="218"/>
        <v>0</v>
      </c>
      <c r="S16" s="18"/>
      <c r="T16" s="18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22">
        <f t="shared" si="219"/>
        <v>0</v>
      </c>
      <c r="AG16" s="18"/>
      <c r="AH16" s="18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>
        <f t="shared" si="210"/>
        <v>0</v>
      </c>
      <c r="AU16" s="18"/>
      <c r="AV16" s="18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22">
        <f t="shared" si="211"/>
        <v>0</v>
      </c>
      <c r="BI16" s="18"/>
      <c r="BJ16" s="18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22">
        <f t="shared" si="212"/>
        <v>0</v>
      </c>
      <c r="BW16" s="18"/>
      <c r="BX16" s="18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22">
        <f t="shared" si="213"/>
        <v>0</v>
      </c>
      <c r="CK16" s="18"/>
      <c r="CL16" s="18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22">
        <f t="shared" si="214"/>
        <v>0</v>
      </c>
      <c r="CY16" s="18"/>
      <c r="CZ16" s="18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22">
        <f t="shared" si="215"/>
        <v>0</v>
      </c>
      <c r="DM16" s="18"/>
      <c r="DN16" s="18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22">
        <f t="shared" si="216"/>
        <v>0</v>
      </c>
      <c r="EA16" s="18"/>
      <c r="EB16" s="18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22">
        <f t="shared" si="217"/>
        <v>0</v>
      </c>
    </row>
    <row r="17" spans="1:143" ht="14.4" hidden="1" customHeight="1" x14ac:dyDescent="0.3">
      <c r="C17" s="20" t="s">
        <v>8</v>
      </c>
      <c r="E17" s="18"/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2">
        <f t="shared" si="218"/>
        <v>0</v>
      </c>
      <c r="S17" s="18"/>
      <c r="T17" s="18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2">
        <f t="shared" si="219"/>
        <v>0</v>
      </c>
      <c r="AG17" s="18"/>
      <c r="AH17" s="18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>
        <f t="shared" si="210"/>
        <v>0</v>
      </c>
      <c r="AU17" s="18"/>
      <c r="AV17" s="18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22">
        <f t="shared" si="211"/>
        <v>0</v>
      </c>
      <c r="BI17" s="18"/>
      <c r="BJ17" s="18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22">
        <f t="shared" si="212"/>
        <v>0</v>
      </c>
      <c r="BW17" s="18"/>
      <c r="BX17" s="18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22">
        <f t="shared" si="213"/>
        <v>0</v>
      </c>
      <c r="CK17" s="18"/>
      <c r="CL17" s="18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22">
        <f t="shared" si="214"/>
        <v>0</v>
      </c>
      <c r="CY17" s="18"/>
      <c r="CZ17" s="18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22">
        <f t="shared" si="215"/>
        <v>0</v>
      </c>
      <c r="DM17" s="18"/>
      <c r="DN17" s="18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22">
        <f t="shared" si="216"/>
        <v>0</v>
      </c>
      <c r="EA17" s="18"/>
      <c r="EB17" s="18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22">
        <f t="shared" si="217"/>
        <v>0</v>
      </c>
    </row>
    <row r="18" spans="1:143" ht="14.4" hidden="1" customHeight="1" x14ac:dyDescent="0.3">
      <c r="C18" s="20" t="s">
        <v>8</v>
      </c>
      <c r="E18" s="18"/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2">
        <f t="shared" si="218"/>
        <v>0</v>
      </c>
      <c r="S18" s="18"/>
      <c r="T18" s="18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22">
        <f t="shared" si="219"/>
        <v>0</v>
      </c>
      <c r="AG18" s="18"/>
      <c r="AH18" s="18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>
        <f t="shared" si="210"/>
        <v>0</v>
      </c>
      <c r="AU18" s="18"/>
      <c r="AV18" s="18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22">
        <f t="shared" si="211"/>
        <v>0</v>
      </c>
      <c r="BI18" s="18"/>
      <c r="BJ18" s="18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22">
        <f t="shared" si="212"/>
        <v>0</v>
      </c>
      <c r="BW18" s="18"/>
      <c r="BX18" s="18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22">
        <f t="shared" si="213"/>
        <v>0</v>
      </c>
      <c r="CK18" s="18"/>
      <c r="CL18" s="18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22">
        <f t="shared" si="214"/>
        <v>0</v>
      </c>
      <c r="CY18" s="18"/>
      <c r="CZ18" s="18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22">
        <f t="shared" si="215"/>
        <v>0</v>
      </c>
      <c r="DM18" s="18"/>
      <c r="DN18" s="18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22">
        <f t="shared" si="216"/>
        <v>0</v>
      </c>
      <c r="EA18" s="18"/>
      <c r="EB18" s="18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22">
        <f t="shared" si="217"/>
        <v>0</v>
      </c>
    </row>
    <row r="19" spans="1:143" ht="14.4" hidden="1" customHeight="1" x14ac:dyDescent="0.3">
      <c r="C19" s="20" t="s">
        <v>8</v>
      </c>
      <c r="E19" s="18"/>
      <c r="F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2">
        <f t="shared" si="218"/>
        <v>0</v>
      </c>
      <c r="S19" s="18"/>
      <c r="T19" s="18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2">
        <f t="shared" si="219"/>
        <v>0</v>
      </c>
      <c r="AG19" s="18"/>
      <c r="AH19" s="18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>
        <f t="shared" si="210"/>
        <v>0</v>
      </c>
      <c r="AU19" s="18"/>
      <c r="AV19" s="18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22">
        <f t="shared" si="211"/>
        <v>0</v>
      </c>
      <c r="BI19" s="18"/>
      <c r="BJ19" s="18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22">
        <f t="shared" si="212"/>
        <v>0</v>
      </c>
      <c r="BW19" s="18"/>
      <c r="BX19" s="18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22">
        <f t="shared" si="213"/>
        <v>0</v>
      </c>
      <c r="CK19" s="18"/>
      <c r="CL19" s="18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22">
        <f t="shared" si="214"/>
        <v>0</v>
      </c>
      <c r="CY19" s="18"/>
      <c r="CZ19" s="18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22">
        <f t="shared" si="215"/>
        <v>0</v>
      </c>
      <c r="DM19" s="18"/>
      <c r="DN19" s="18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22">
        <f t="shared" si="216"/>
        <v>0</v>
      </c>
      <c r="EA19" s="18"/>
      <c r="EB19" s="18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22">
        <f t="shared" si="217"/>
        <v>0</v>
      </c>
    </row>
    <row r="20" spans="1:143" x14ac:dyDescent="0.3">
      <c r="C20" s="14" t="s">
        <v>9</v>
      </c>
      <c r="E20" s="21">
        <f t="shared" ref="E20:Q20" ca="1" si="220">SUM(INDIRECT(ADDRESS(income_min_row,COLUMN()) &amp;":"&amp; ADDRESS(income_max_row,COLUMN())))</f>
        <v>4650</v>
      </c>
      <c r="F20" s="21">
        <f t="shared" ca="1" si="220"/>
        <v>4550</v>
      </c>
      <c r="G20" s="21">
        <f t="shared" ca="1" si="220"/>
        <v>4600</v>
      </c>
      <c r="H20" s="21">
        <f t="shared" ca="1" si="220"/>
        <v>5650</v>
      </c>
      <c r="I20" s="21">
        <f t="shared" ca="1" si="220"/>
        <v>5550</v>
      </c>
      <c r="J20" s="21">
        <f t="shared" ca="1" si="220"/>
        <v>5600</v>
      </c>
      <c r="K20" s="21">
        <f t="shared" ca="1" si="220"/>
        <v>5650</v>
      </c>
      <c r="L20" s="21">
        <f t="shared" ca="1" si="220"/>
        <v>5550</v>
      </c>
      <c r="M20" s="21">
        <f t="shared" ca="1" si="220"/>
        <v>5600</v>
      </c>
      <c r="N20" s="21">
        <f t="shared" ca="1" si="220"/>
        <v>5650</v>
      </c>
      <c r="O20" s="21">
        <f t="shared" ca="1" si="220"/>
        <v>5550</v>
      </c>
      <c r="P20" s="21">
        <f t="shared" ca="1" si="220"/>
        <v>5600</v>
      </c>
      <c r="Q20" s="21">
        <f t="shared" ca="1" si="220"/>
        <v>64200</v>
      </c>
      <c r="S20" s="21">
        <f t="shared" ref="S20:CD20" ca="1" si="221">SUM(INDIRECT(ADDRESS(income_min_row,COLUMN()) &amp;":"&amp; ADDRESS(income_max_row,COLUMN())))</f>
        <v>0</v>
      </c>
      <c r="T20" s="21">
        <f t="shared" ca="1" si="221"/>
        <v>0</v>
      </c>
      <c r="U20" s="21">
        <f t="shared" ca="1" si="221"/>
        <v>0</v>
      </c>
      <c r="V20" s="21">
        <f t="shared" ca="1" si="221"/>
        <v>0</v>
      </c>
      <c r="W20" s="21">
        <f t="shared" ca="1" si="221"/>
        <v>0</v>
      </c>
      <c r="X20" s="21">
        <f t="shared" ca="1" si="221"/>
        <v>0</v>
      </c>
      <c r="Y20" s="21">
        <f t="shared" ca="1" si="221"/>
        <v>0</v>
      </c>
      <c r="Z20" s="21">
        <f t="shared" ca="1" si="221"/>
        <v>0</v>
      </c>
      <c r="AA20" s="21">
        <f t="shared" ca="1" si="221"/>
        <v>0</v>
      </c>
      <c r="AB20" s="21">
        <f t="shared" ca="1" si="221"/>
        <v>0</v>
      </c>
      <c r="AC20" s="21">
        <f t="shared" ca="1" si="221"/>
        <v>0</v>
      </c>
      <c r="AD20" s="21">
        <f t="shared" ca="1" si="221"/>
        <v>0</v>
      </c>
      <c r="AE20" s="21">
        <f t="shared" ca="1" si="221"/>
        <v>0</v>
      </c>
      <c r="AG20" s="21">
        <f t="shared" ca="1" si="221"/>
        <v>0</v>
      </c>
      <c r="AH20" s="21">
        <f t="shared" ca="1" si="221"/>
        <v>0</v>
      </c>
      <c r="AI20" s="21">
        <f t="shared" ca="1" si="221"/>
        <v>0</v>
      </c>
      <c r="AJ20" s="21">
        <f t="shared" ca="1" si="221"/>
        <v>0</v>
      </c>
      <c r="AK20" s="21">
        <f t="shared" ca="1" si="221"/>
        <v>0</v>
      </c>
      <c r="AL20" s="21">
        <f t="shared" ca="1" si="221"/>
        <v>0</v>
      </c>
      <c r="AM20" s="21">
        <f t="shared" ca="1" si="221"/>
        <v>0</v>
      </c>
      <c r="AN20" s="21">
        <f t="shared" ca="1" si="221"/>
        <v>0</v>
      </c>
      <c r="AO20" s="21">
        <f t="shared" ca="1" si="221"/>
        <v>0</v>
      </c>
      <c r="AP20" s="21">
        <f t="shared" ca="1" si="221"/>
        <v>0</v>
      </c>
      <c r="AQ20" s="21">
        <f t="shared" ca="1" si="221"/>
        <v>0</v>
      </c>
      <c r="AR20" s="21">
        <f t="shared" ca="1" si="221"/>
        <v>0</v>
      </c>
      <c r="AS20" s="21">
        <f t="shared" ca="1" si="221"/>
        <v>0</v>
      </c>
      <c r="AU20" s="21">
        <f t="shared" ca="1" si="221"/>
        <v>0</v>
      </c>
      <c r="AV20" s="21">
        <f t="shared" ca="1" si="221"/>
        <v>0</v>
      </c>
      <c r="AW20" s="21">
        <f t="shared" ca="1" si="221"/>
        <v>0</v>
      </c>
      <c r="AX20" s="21">
        <f t="shared" ca="1" si="221"/>
        <v>0</v>
      </c>
      <c r="AY20" s="21">
        <f t="shared" ca="1" si="221"/>
        <v>0</v>
      </c>
      <c r="AZ20" s="21">
        <f t="shared" ca="1" si="221"/>
        <v>0</v>
      </c>
      <c r="BA20" s="21">
        <f t="shared" ca="1" si="221"/>
        <v>0</v>
      </c>
      <c r="BB20" s="21">
        <f t="shared" ca="1" si="221"/>
        <v>0</v>
      </c>
      <c r="BC20" s="21">
        <f t="shared" ca="1" si="221"/>
        <v>0</v>
      </c>
      <c r="BD20" s="21">
        <f t="shared" ca="1" si="221"/>
        <v>0</v>
      </c>
      <c r="BE20" s="21">
        <f t="shared" ca="1" si="221"/>
        <v>0</v>
      </c>
      <c r="BF20" s="21">
        <f t="shared" ca="1" si="221"/>
        <v>0</v>
      </c>
      <c r="BG20" s="21">
        <f t="shared" ca="1" si="221"/>
        <v>0</v>
      </c>
      <c r="BI20" s="21">
        <f t="shared" ca="1" si="221"/>
        <v>0</v>
      </c>
      <c r="BJ20" s="21">
        <f t="shared" ca="1" si="221"/>
        <v>0</v>
      </c>
      <c r="BK20" s="21">
        <f t="shared" ca="1" si="221"/>
        <v>0</v>
      </c>
      <c r="BL20" s="21">
        <f t="shared" ca="1" si="221"/>
        <v>0</v>
      </c>
      <c r="BM20" s="21">
        <f t="shared" ca="1" si="221"/>
        <v>0</v>
      </c>
      <c r="BN20" s="21">
        <f t="shared" ca="1" si="221"/>
        <v>0</v>
      </c>
      <c r="BO20" s="21">
        <f t="shared" ca="1" si="221"/>
        <v>0</v>
      </c>
      <c r="BP20" s="21">
        <f t="shared" ca="1" si="221"/>
        <v>0</v>
      </c>
      <c r="BQ20" s="21">
        <f t="shared" ca="1" si="221"/>
        <v>0</v>
      </c>
      <c r="BR20" s="21">
        <f t="shared" ca="1" si="221"/>
        <v>0</v>
      </c>
      <c r="BS20" s="21">
        <f t="shared" ca="1" si="221"/>
        <v>0</v>
      </c>
      <c r="BT20" s="21">
        <f t="shared" ca="1" si="221"/>
        <v>0</v>
      </c>
      <c r="BU20" s="21">
        <f t="shared" ca="1" si="221"/>
        <v>0</v>
      </c>
      <c r="BW20" s="21">
        <f t="shared" ca="1" si="221"/>
        <v>0</v>
      </c>
      <c r="BX20" s="21">
        <f t="shared" ca="1" si="221"/>
        <v>0</v>
      </c>
      <c r="BY20" s="21">
        <f t="shared" ca="1" si="221"/>
        <v>0</v>
      </c>
      <c r="BZ20" s="21">
        <f t="shared" ca="1" si="221"/>
        <v>0</v>
      </c>
      <c r="CA20" s="21">
        <f t="shared" ca="1" si="221"/>
        <v>0</v>
      </c>
      <c r="CB20" s="21">
        <f t="shared" ca="1" si="221"/>
        <v>0</v>
      </c>
      <c r="CC20" s="21">
        <f t="shared" ca="1" si="221"/>
        <v>0</v>
      </c>
      <c r="CD20" s="21">
        <f t="shared" ca="1" si="221"/>
        <v>0</v>
      </c>
      <c r="CE20" s="21">
        <f t="shared" ref="CE20:EM20" ca="1" si="222">SUM(INDIRECT(ADDRESS(income_min_row,COLUMN()) &amp;":"&amp; ADDRESS(income_max_row,COLUMN())))</f>
        <v>0</v>
      </c>
      <c r="CF20" s="21">
        <f t="shared" ca="1" si="222"/>
        <v>0</v>
      </c>
      <c r="CG20" s="21">
        <f t="shared" ca="1" si="222"/>
        <v>0</v>
      </c>
      <c r="CH20" s="21">
        <f t="shared" ca="1" si="222"/>
        <v>0</v>
      </c>
      <c r="CI20" s="21">
        <f t="shared" ca="1" si="222"/>
        <v>0</v>
      </c>
      <c r="CK20" s="21">
        <f t="shared" ca="1" si="222"/>
        <v>0</v>
      </c>
      <c r="CL20" s="21">
        <f t="shared" ca="1" si="222"/>
        <v>0</v>
      </c>
      <c r="CM20" s="21">
        <f t="shared" ca="1" si="222"/>
        <v>0</v>
      </c>
      <c r="CN20" s="21">
        <f t="shared" ca="1" si="222"/>
        <v>0</v>
      </c>
      <c r="CO20" s="21">
        <f t="shared" ca="1" si="222"/>
        <v>0</v>
      </c>
      <c r="CP20" s="21">
        <f t="shared" ca="1" si="222"/>
        <v>0</v>
      </c>
      <c r="CQ20" s="21">
        <f t="shared" ca="1" si="222"/>
        <v>0</v>
      </c>
      <c r="CR20" s="21">
        <f t="shared" ca="1" si="222"/>
        <v>0</v>
      </c>
      <c r="CS20" s="21">
        <f t="shared" ca="1" si="222"/>
        <v>0</v>
      </c>
      <c r="CT20" s="21">
        <f t="shared" ca="1" si="222"/>
        <v>0</v>
      </c>
      <c r="CU20" s="21">
        <f t="shared" ca="1" si="222"/>
        <v>0</v>
      </c>
      <c r="CV20" s="21">
        <f t="shared" ca="1" si="222"/>
        <v>0</v>
      </c>
      <c r="CW20" s="21">
        <f t="shared" ca="1" si="222"/>
        <v>0</v>
      </c>
      <c r="CY20" s="21">
        <f t="shared" ca="1" si="222"/>
        <v>0</v>
      </c>
      <c r="CZ20" s="21">
        <f t="shared" ca="1" si="222"/>
        <v>0</v>
      </c>
      <c r="DA20" s="21">
        <f t="shared" ca="1" si="222"/>
        <v>0</v>
      </c>
      <c r="DB20" s="21">
        <f t="shared" ca="1" si="222"/>
        <v>0</v>
      </c>
      <c r="DC20" s="21">
        <f t="shared" ca="1" si="222"/>
        <v>0</v>
      </c>
      <c r="DD20" s="21">
        <f t="shared" ca="1" si="222"/>
        <v>0</v>
      </c>
      <c r="DE20" s="21">
        <f t="shared" ca="1" si="222"/>
        <v>0</v>
      </c>
      <c r="DF20" s="21">
        <f t="shared" ca="1" si="222"/>
        <v>0</v>
      </c>
      <c r="DG20" s="21">
        <f t="shared" ca="1" si="222"/>
        <v>0</v>
      </c>
      <c r="DH20" s="21">
        <f t="shared" ca="1" si="222"/>
        <v>0</v>
      </c>
      <c r="DI20" s="21">
        <f t="shared" ca="1" si="222"/>
        <v>0</v>
      </c>
      <c r="DJ20" s="21">
        <f t="shared" ca="1" si="222"/>
        <v>0</v>
      </c>
      <c r="DK20" s="21">
        <f t="shared" ca="1" si="222"/>
        <v>0</v>
      </c>
      <c r="DM20" s="21">
        <f t="shared" ca="1" si="222"/>
        <v>0</v>
      </c>
      <c r="DN20" s="21">
        <f t="shared" ca="1" si="222"/>
        <v>0</v>
      </c>
      <c r="DO20" s="21">
        <f t="shared" ca="1" si="222"/>
        <v>0</v>
      </c>
      <c r="DP20" s="21">
        <f t="shared" ca="1" si="222"/>
        <v>0</v>
      </c>
      <c r="DQ20" s="21">
        <f t="shared" ca="1" si="222"/>
        <v>0</v>
      </c>
      <c r="DR20" s="21">
        <f t="shared" ca="1" si="222"/>
        <v>0</v>
      </c>
      <c r="DS20" s="21">
        <f t="shared" ca="1" si="222"/>
        <v>0</v>
      </c>
      <c r="DT20" s="21">
        <f t="shared" ca="1" si="222"/>
        <v>0</v>
      </c>
      <c r="DU20" s="21">
        <f t="shared" ca="1" si="222"/>
        <v>0</v>
      </c>
      <c r="DV20" s="21">
        <f t="shared" ca="1" si="222"/>
        <v>0</v>
      </c>
      <c r="DW20" s="21">
        <f t="shared" ca="1" si="222"/>
        <v>0</v>
      </c>
      <c r="DX20" s="21">
        <f t="shared" ca="1" si="222"/>
        <v>0</v>
      </c>
      <c r="DY20" s="21">
        <f t="shared" ca="1" si="222"/>
        <v>0</v>
      </c>
      <c r="EA20" s="21">
        <f t="shared" ca="1" si="222"/>
        <v>0</v>
      </c>
      <c r="EB20" s="21">
        <f t="shared" ca="1" si="222"/>
        <v>0</v>
      </c>
      <c r="EC20" s="21">
        <f t="shared" ca="1" si="222"/>
        <v>0</v>
      </c>
      <c r="ED20" s="21">
        <f t="shared" ca="1" si="222"/>
        <v>0</v>
      </c>
      <c r="EE20" s="21">
        <f t="shared" ca="1" si="222"/>
        <v>0</v>
      </c>
      <c r="EF20" s="21">
        <f t="shared" ca="1" si="222"/>
        <v>0</v>
      </c>
      <c r="EG20" s="21">
        <f t="shared" ca="1" si="222"/>
        <v>0</v>
      </c>
      <c r="EH20" s="21">
        <f t="shared" ca="1" si="222"/>
        <v>0</v>
      </c>
      <c r="EI20" s="21">
        <f t="shared" ca="1" si="222"/>
        <v>0</v>
      </c>
      <c r="EJ20" s="21">
        <f t="shared" ca="1" si="222"/>
        <v>0</v>
      </c>
      <c r="EK20" s="21">
        <f t="shared" ca="1" si="222"/>
        <v>0</v>
      </c>
      <c r="EL20" s="21">
        <f t="shared" ca="1" si="222"/>
        <v>0</v>
      </c>
      <c r="EM20" s="21">
        <f t="shared" ca="1" si="222"/>
        <v>0</v>
      </c>
    </row>
    <row r="22" spans="1:143" x14ac:dyDescent="0.3">
      <c r="C22" s="13" t="s">
        <v>14</v>
      </c>
      <c r="E22" s="23">
        <f>DATE(E$5,1,1)</f>
        <v>44927</v>
      </c>
      <c r="F22" s="23">
        <f>DATE(F$5,1,1)</f>
        <v>1</v>
      </c>
      <c r="G22" s="23">
        <f>DATE(E$5,3,1)</f>
        <v>44986</v>
      </c>
      <c r="H22" s="23">
        <f>DATE(E$5,4,1)</f>
        <v>45017</v>
      </c>
      <c r="I22" s="23">
        <f>DATE(E$5,5,1)</f>
        <v>45047</v>
      </c>
      <c r="J22" s="23">
        <f>DATE(E$5,6,1)</f>
        <v>45078</v>
      </c>
      <c r="K22" s="23">
        <f>DATE(E$5,7,1)</f>
        <v>45108</v>
      </c>
      <c r="L22" s="23">
        <f>DATE(E$5,8,1)</f>
        <v>45139</v>
      </c>
      <c r="M22" s="23">
        <f>DATE(E$5,9,1)</f>
        <v>45170</v>
      </c>
      <c r="N22" s="23">
        <f>DATE(E$5,10,1)</f>
        <v>45200</v>
      </c>
      <c r="O22" s="23">
        <f>DATE(E$5,11,1)</f>
        <v>45231</v>
      </c>
      <c r="P22" s="23">
        <f>DATE(E$5,12,1)</f>
        <v>45261</v>
      </c>
      <c r="Q22" s="24">
        <f>E$5</f>
        <v>2023</v>
      </c>
      <c r="S22" s="23">
        <f>DATE(S$5,1,1)</f>
        <v>45292</v>
      </c>
      <c r="T22" s="23">
        <f>DATE(T$5,1,1)</f>
        <v>1</v>
      </c>
      <c r="U22" s="23">
        <f>DATE(S$5,3,1)</f>
        <v>45352</v>
      </c>
      <c r="V22" s="23">
        <f>DATE(S$5,4,1)</f>
        <v>45383</v>
      </c>
      <c r="W22" s="23">
        <f>DATE(S$5,5,1)</f>
        <v>45413</v>
      </c>
      <c r="X22" s="23">
        <f>DATE(S$5,6,1)</f>
        <v>45444</v>
      </c>
      <c r="Y22" s="23">
        <f>DATE(S$5,7,1)</f>
        <v>45474</v>
      </c>
      <c r="Z22" s="23">
        <f>DATE(S$5,8,1)</f>
        <v>45505</v>
      </c>
      <c r="AA22" s="23">
        <f>DATE(S$5,9,1)</f>
        <v>45536</v>
      </c>
      <c r="AB22" s="23">
        <f>DATE(S$5,10,1)</f>
        <v>45566</v>
      </c>
      <c r="AC22" s="23">
        <f>DATE(S$5,11,1)</f>
        <v>45597</v>
      </c>
      <c r="AD22" s="23">
        <f>DATE(S$5,12,1)</f>
        <v>45627</v>
      </c>
      <c r="AE22" s="24">
        <f>S$5</f>
        <v>2024</v>
      </c>
      <c r="AG22" s="23">
        <f t="shared" ref="AG22:AH22" si="223">DATE(AG$5,1,1)</f>
        <v>45658</v>
      </c>
      <c r="AH22" s="23">
        <f t="shared" si="223"/>
        <v>1</v>
      </c>
      <c r="AI22" s="23">
        <f t="shared" ref="AI22" si="224">DATE(AG$5,3,1)</f>
        <v>45717</v>
      </c>
      <c r="AJ22" s="23">
        <f t="shared" ref="AJ22" si="225">DATE(AG$5,4,1)</f>
        <v>45748</v>
      </c>
      <c r="AK22" s="23">
        <f t="shared" ref="AK22" si="226">DATE(AG$5,5,1)</f>
        <v>45778</v>
      </c>
      <c r="AL22" s="23">
        <f t="shared" ref="AL22" si="227">DATE(AG$5,6,1)</f>
        <v>45809</v>
      </c>
      <c r="AM22" s="23">
        <f t="shared" ref="AM22" si="228">DATE(AG$5,7,1)</f>
        <v>45839</v>
      </c>
      <c r="AN22" s="23">
        <f t="shared" ref="AN22" si="229">DATE(AG$5,8,1)</f>
        <v>45870</v>
      </c>
      <c r="AO22" s="23">
        <f t="shared" ref="AO22" si="230">DATE(AG$5,9,1)</f>
        <v>45901</v>
      </c>
      <c r="AP22" s="23">
        <f t="shared" ref="AP22" si="231">DATE(AG$5,10,1)</f>
        <v>45931</v>
      </c>
      <c r="AQ22" s="23">
        <f t="shared" ref="AQ22" si="232">DATE(AG$5,11,1)</f>
        <v>45962</v>
      </c>
      <c r="AR22" s="23">
        <f t="shared" ref="AR22" si="233">DATE(AG$5,12,1)</f>
        <v>45992</v>
      </c>
      <c r="AS22" s="24">
        <f t="shared" ref="AS22" si="234">AG$5</f>
        <v>2025</v>
      </c>
      <c r="AU22" s="23">
        <f t="shared" ref="AU22:AV22" si="235">DATE(AU$5,1,1)</f>
        <v>46023</v>
      </c>
      <c r="AV22" s="23">
        <f t="shared" si="235"/>
        <v>1</v>
      </c>
      <c r="AW22" s="23">
        <f t="shared" ref="AW22" si="236">DATE(AU$5,3,1)</f>
        <v>46082</v>
      </c>
      <c r="AX22" s="23">
        <f t="shared" ref="AX22" si="237">DATE(AU$5,4,1)</f>
        <v>46113</v>
      </c>
      <c r="AY22" s="23">
        <f t="shared" ref="AY22" si="238">DATE(AU$5,5,1)</f>
        <v>46143</v>
      </c>
      <c r="AZ22" s="23">
        <f t="shared" ref="AZ22" si="239">DATE(AU$5,6,1)</f>
        <v>46174</v>
      </c>
      <c r="BA22" s="23">
        <f t="shared" ref="BA22" si="240">DATE(AU$5,7,1)</f>
        <v>46204</v>
      </c>
      <c r="BB22" s="23">
        <f t="shared" ref="BB22" si="241">DATE(AU$5,8,1)</f>
        <v>46235</v>
      </c>
      <c r="BC22" s="23">
        <f t="shared" ref="BC22" si="242">DATE(AU$5,9,1)</f>
        <v>46266</v>
      </c>
      <c r="BD22" s="23">
        <f t="shared" ref="BD22" si="243">DATE(AU$5,10,1)</f>
        <v>46296</v>
      </c>
      <c r="BE22" s="23">
        <f t="shared" ref="BE22" si="244">DATE(AU$5,11,1)</f>
        <v>46327</v>
      </c>
      <c r="BF22" s="23">
        <f t="shared" ref="BF22" si="245">DATE(AU$5,12,1)</f>
        <v>46357</v>
      </c>
      <c r="BG22" s="24">
        <f t="shared" ref="BG22" si="246">AU$5</f>
        <v>2026</v>
      </c>
      <c r="BI22" s="23">
        <f t="shared" ref="BI22:BJ22" si="247">DATE(BI$5,1,1)</f>
        <v>46388</v>
      </c>
      <c r="BJ22" s="23">
        <f t="shared" si="247"/>
        <v>1</v>
      </c>
      <c r="BK22" s="23">
        <f t="shared" ref="BK22" si="248">DATE(BI$5,3,1)</f>
        <v>46447</v>
      </c>
      <c r="BL22" s="23">
        <f t="shared" ref="BL22" si="249">DATE(BI$5,4,1)</f>
        <v>46478</v>
      </c>
      <c r="BM22" s="23">
        <f t="shared" ref="BM22" si="250">DATE(BI$5,5,1)</f>
        <v>46508</v>
      </c>
      <c r="BN22" s="23">
        <f t="shared" ref="BN22" si="251">DATE(BI$5,6,1)</f>
        <v>46539</v>
      </c>
      <c r="BO22" s="23">
        <f t="shared" ref="BO22" si="252">DATE(BI$5,7,1)</f>
        <v>46569</v>
      </c>
      <c r="BP22" s="23">
        <f t="shared" ref="BP22" si="253">DATE(BI$5,8,1)</f>
        <v>46600</v>
      </c>
      <c r="BQ22" s="23">
        <f t="shared" ref="BQ22" si="254">DATE(BI$5,9,1)</f>
        <v>46631</v>
      </c>
      <c r="BR22" s="23">
        <f t="shared" ref="BR22" si="255">DATE(BI$5,10,1)</f>
        <v>46661</v>
      </c>
      <c r="BS22" s="23">
        <f t="shared" ref="BS22" si="256">DATE(BI$5,11,1)</f>
        <v>46692</v>
      </c>
      <c r="BT22" s="23">
        <f t="shared" ref="BT22" si="257">DATE(BI$5,12,1)</f>
        <v>46722</v>
      </c>
      <c r="BU22" s="24">
        <f t="shared" ref="BU22" si="258">BI$5</f>
        <v>2027</v>
      </c>
      <c r="BW22" s="23">
        <f t="shared" ref="BW22:BX22" si="259">DATE(BW$5,1,1)</f>
        <v>46753</v>
      </c>
      <c r="BX22" s="23">
        <f t="shared" si="259"/>
        <v>1</v>
      </c>
      <c r="BY22" s="23">
        <f t="shared" ref="BY22" si="260">DATE(BW$5,3,1)</f>
        <v>46813</v>
      </c>
      <c r="BZ22" s="23">
        <f t="shared" ref="BZ22" si="261">DATE(BW$5,4,1)</f>
        <v>46844</v>
      </c>
      <c r="CA22" s="23">
        <f t="shared" ref="CA22" si="262">DATE(BW$5,5,1)</f>
        <v>46874</v>
      </c>
      <c r="CB22" s="23">
        <f t="shared" ref="CB22" si="263">DATE(BW$5,6,1)</f>
        <v>46905</v>
      </c>
      <c r="CC22" s="23">
        <f t="shared" ref="CC22" si="264">DATE(BW$5,7,1)</f>
        <v>46935</v>
      </c>
      <c r="CD22" s="23">
        <f t="shared" ref="CD22" si="265">DATE(BW$5,8,1)</f>
        <v>46966</v>
      </c>
      <c r="CE22" s="23">
        <f t="shared" ref="CE22" si="266">DATE(BW$5,9,1)</f>
        <v>46997</v>
      </c>
      <c r="CF22" s="23">
        <f t="shared" ref="CF22" si="267">DATE(BW$5,10,1)</f>
        <v>47027</v>
      </c>
      <c r="CG22" s="23">
        <f t="shared" ref="CG22" si="268">DATE(BW$5,11,1)</f>
        <v>47058</v>
      </c>
      <c r="CH22" s="23">
        <f t="shared" ref="CH22" si="269">DATE(BW$5,12,1)</f>
        <v>47088</v>
      </c>
      <c r="CI22" s="24">
        <f t="shared" ref="CI22" si="270">BW$5</f>
        <v>2028</v>
      </c>
      <c r="CK22" s="23">
        <f t="shared" ref="CK22:CL22" si="271">DATE(CK$5,1,1)</f>
        <v>47119</v>
      </c>
      <c r="CL22" s="23">
        <f t="shared" si="271"/>
        <v>1</v>
      </c>
      <c r="CM22" s="23">
        <f t="shared" ref="CM22" si="272">DATE(CK$5,3,1)</f>
        <v>47178</v>
      </c>
      <c r="CN22" s="23">
        <f t="shared" ref="CN22" si="273">DATE(CK$5,4,1)</f>
        <v>47209</v>
      </c>
      <c r="CO22" s="23">
        <f t="shared" ref="CO22" si="274">DATE(CK$5,5,1)</f>
        <v>47239</v>
      </c>
      <c r="CP22" s="23">
        <f t="shared" ref="CP22" si="275">DATE(CK$5,6,1)</f>
        <v>47270</v>
      </c>
      <c r="CQ22" s="23">
        <f t="shared" ref="CQ22" si="276">DATE(CK$5,7,1)</f>
        <v>47300</v>
      </c>
      <c r="CR22" s="23">
        <f t="shared" ref="CR22" si="277">DATE(CK$5,8,1)</f>
        <v>47331</v>
      </c>
      <c r="CS22" s="23">
        <f t="shared" ref="CS22" si="278">DATE(CK$5,9,1)</f>
        <v>47362</v>
      </c>
      <c r="CT22" s="23">
        <f t="shared" ref="CT22" si="279">DATE(CK$5,10,1)</f>
        <v>47392</v>
      </c>
      <c r="CU22" s="23">
        <f t="shared" ref="CU22" si="280">DATE(CK$5,11,1)</f>
        <v>47423</v>
      </c>
      <c r="CV22" s="23">
        <f t="shared" ref="CV22" si="281">DATE(CK$5,12,1)</f>
        <v>47453</v>
      </c>
      <c r="CW22" s="24">
        <f t="shared" ref="CW22" si="282">CK$5</f>
        <v>2029</v>
      </c>
      <c r="CY22" s="23">
        <f t="shared" ref="CY22:CZ22" si="283">DATE(CY$5,1,1)</f>
        <v>47484</v>
      </c>
      <c r="CZ22" s="23">
        <f t="shared" si="283"/>
        <v>1</v>
      </c>
      <c r="DA22" s="23">
        <f t="shared" ref="DA22" si="284">DATE(CY$5,3,1)</f>
        <v>47543</v>
      </c>
      <c r="DB22" s="23">
        <f t="shared" ref="DB22" si="285">DATE(CY$5,4,1)</f>
        <v>47574</v>
      </c>
      <c r="DC22" s="23">
        <f t="shared" ref="DC22" si="286">DATE(CY$5,5,1)</f>
        <v>47604</v>
      </c>
      <c r="DD22" s="23">
        <f t="shared" ref="DD22" si="287">DATE(CY$5,6,1)</f>
        <v>47635</v>
      </c>
      <c r="DE22" s="23">
        <f t="shared" ref="DE22" si="288">DATE(CY$5,7,1)</f>
        <v>47665</v>
      </c>
      <c r="DF22" s="23">
        <f t="shared" ref="DF22" si="289">DATE(CY$5,8,1)</f>
        <v>47696</v>
      </c>
      <c r="DG22" s="23">
        <f t="shared" ref="DG22" si="290">DATE(CY$5,9,1)</f>
        <v>47727</v>
      </c>
      <c r="DH22" s="23">
        <f t="shared" ref="DH22" si="291">DATE(CY$5,10,1)</f>
        <v>47757</v>
      </c>
      <c r="DI22" s="23">
        <f t="shared" ref="DI22" si="292">DATE(CY$5,11,1)</f>
        <v>47788</v>
      </c>
      <c r="DJ22" s="23">
        <f t="shared" ref="DJ22" si="293">DATE(CY$5,12,1)</f>
        <v>47818</v>
      </c>
      <c r="DK22" s="24">
        <f t="shared" ref="DK22" si="294">CY$5</f>
        <v>2030</v>
      </c>
      <c r="DM22" s="23">
        <f t="shared" ref="DM22:DN22" si="295">DATE(DM$5,1,1)</f>
        <v>47849</v>
      </c>
      <c r="DN22" s="23">
        <f t="shared" si="295"/>
        <v>1</v>
      </c>
      <c r="DO22" s="23">
        <f t="shared" ref="DO22" si="296">DATE(DM$5,3,1)</f>
        <v>47908</v>
      </c>
      <c r="DP22" s="23">
        <f t="shared" ref="DP22" si="297">DATE(DM$5,4,1)</f>
        <v>47939</v>
      </c>
      <c r="DQ22" s="23">
        <f t="shared" ref="DQ22" si="298">DATE(DM$5,5,1)</f>
        <v>47969</v>
      </c>
      <c r="DR22" s="23">
        <f t="shared" ref="DR22" si="299">DATE(DM$5,6,1)</f>
        <v>48000</v>
      </c>
      <c r="DS22" s="23">
        <f t="shared" ref="DS22" si="300">DATE(DM$5,7,1)</f>
        <v>48030</v>
      </c>
      <c r="DT22" s="23">
        <f t="shared" ref="DT22" si="301">DATE(DM$5,8,1)</f>
        <v>48061</v>
      </c>
      <c r="DU22" s="23">
        <f t="shared" ref="DU22" si="302">DATE(DM$5,9,1)</f>
        <v>48092</v>
      </c>
      <c r="DV22" s="23">
        <f t="shared" ref="DV22" si="303">DATE(DM$5,10,1)</f>
        <v>48122</v>
      </c>
      <c r="DW22" s="23">
        <f t="shared" ref="DW22" si="304">DATE(DM$5,11,1)</f>
        <v>48153</v>
      </c>
      <c r="DX22" s="23">
        <f t="shared" ref="DX22" si="305">DATE(DM$5,12,1)</f>
        <v>48183</v>
      </c>
      <c r="DY22" s="24">
        <f t="shared" ref="DY22" si="306">DM$5</f>
        <v>2031</v>
      </c>
      <c r="EA22" s="23">
        <f t="shared" ref="EA22:EB22" si="307">DATE(EA$5,1,1)</f>
        <v>48214</v>
      </c>
      <c r="EB22" s="23">
        <f t="shared" si="307"/>
        <v>1</v>
      </c>
      <c r="EC22" s="23">
        <f t="shared" ref="EC22" si="308">DATE(EA$5,3,1)</f>
        <v>48274</v>
      </c>
      <c r="ED22" s="23">
        <f t="shared" ref="ED22" si="309">DATE(EA$5,4,1)</f>
        <v>48305</v>
      </c>
      <c r="EE22" s="23">
        <f t="shared" ref="EE22" si="310">DATE(EA$5,5,1)</f>
        <v>48335</v>
      </c>
      <c r="EF22" s="23">
        <f t="shared" ref="EF22" si="311">DATE(EA$5,6,1)</f>
        <v>48366</v>
      </c>
      <c r="EG22" s="23">
        <f t="shared" ref="EG22" si="312">DATE(EA$5,7,1)</f>
        <v>48396</v>
      </c>
      <c r="EH22" s="23">
        <f t="shared" ref="EH22" si="313">DATE(EA$5,8,1)</f>
        <v>48427</v>
      </c>
      <c r="EI22" s="23">
        <f t="shared" ref="EI22" si="314">DATE(EA$5,9,1)</f>
        <v>48458</v>
      </c>
      <c r="EJ22" s="23">
        <f t="shared" ref="EJ22" si="315">DATE(EA$5,10,1)</f>
        <v>48488</v>
      </c>
      <c r="EK22" s="23">
        <f t="shared" ref="EK22" si="316">DATE(EA$5,11,1)</f>
        <v>48519</v>
      </c>
      <c r="EL22" s="23">
        <f t="shared" ref="EL22" si="317">DATE(EA$5,12,1)</f>
        <v>48549</v>
      </c>
      <c r="EM22" s="24">
        <f t="shared" ref="EM22" si="318">EA$5</f>
        <v>2032</v>
      </c>
    </row>
    <row r="23" spans="1:143" x14ac:dyDescent="0.3">
      <c r="C23" s="20" t="s">
        <v>15</v>
      </c>
      <c r="E23" s="17">
        <v>2900</v>
      </c>
      <c r="F23" s="17">
        <v>2900</v>
      </c>
      <c r="G23" s="17">
        <v>3050</v>
      </c>
      <c r="H23" s="17">
        <v>3800</v>
      </c>
      <c r="I23" s="17">
        <v>2900</v>
      </c>
      <c r="J23" s="17">
        <v>3050</v>
      </c>
      <c r="K23" s="17">
        <v>2900</v>
      </c>
      <c r="L23" s="17">
        <v>4100</v>
      </c>
      <c r="M23" s="17">
        <v>3050</v>
      </c>
      <c r="N23" s="17">
        <v>2900</v>
      </c>
      <c r="O23" s="17">
        <v>2900</v>
      </c>
      <c r="P23" s="17">
        <v>3350</v>
      </c>
      <c r="Q23" s="22">
        <f>SUM(E23:P23)</f>
        <v>37800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22">
        <f>SUM(S23:AD23)</f>
        <v>0</v>
      </c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22">
        <f t="shared" ref="AS23:AS32" si="319">SUM(AG23:AR23)</f>
        <v>0</v>
      </c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22">
        <f t="shared" ref="BG23:BG32" si="320">SUM(AU23:BF23)</f>
        <v>0</v>
      </c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22">
        <f t="shared" ref="BU23:BU32" si="321">SUM(BI23:BT23)</f>
        <v>0</v>
      </c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22">
        <f t="shared" ref="CI23:CI32" si="322">SUM(BW23:CH23)</f>
        <v>0</v>
      </c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22">
        <f t="shared" ref="CW23:CW32" si="323">SUM(CK23:CV23)</f>
        <v>0</v>
      </c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22">
        <f t="shared" ref="DK23:DK32" si="324">SUM(CY23:DJ23)</f>
        <v>0</v>
      </c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22">
        <f t="shared" ref="DY23:DY32" si="325">SUM(DM23:DX23)</f>
        <v>0</v>
      </c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22">
        <f t="shared" ref="EM23:EM32" si="326">SUM(EA23:EL23)</f>
        <v>0</v>
      </c>
    </row>
    <row r="24" spans="1:143" x14ac:dyDescent="0.3">
      <c r="C24" s="20" t="s">
        <v>16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 t="s">
        <v>26</v>
      </c>
      <c r="Q24" s="22">
        <f t="shared" ref="Q24:Q32" si="327">SUM(E24:P24)</f>
        <v>0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22">
        <f t="shared" ref="AE24:AE32" si="328">SUM(S24:AD24)</f>
        <v>0</v>
      </c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22">
        <f t="shared" si="319"/>
        <v>0</v>
      </c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22">
        <f t="shared" si="320"/>
        <v>0</v>
      </c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22">
        <f t="shared" si="321"/>
        <v>0</v>
      </c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22">
        <f t="shared" si="322"/>
        <v>0</v>
      </c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22">
        <f t="shared" si="323"/>
        <v>0</v>
      </c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22">
        <f t="shared" si="324"/>
        <v>0</v>
      </c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22">
        <f t="shared" si="325"/>
        <v>0</v>
      </c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22">
        <f t="shared" si="326"/>
        <v>0</v>
      </c>
    </row>
    <row r="25" spans="1:143" x14ac:dyDescent="0.3">
      <c r="C25" s="20" t="s">
        <v>17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22">
        <f t="shared" si="327"/>
        <v>0</v>
      </c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22">
        <f t="shared" si="328"/>
        <v>0</v>
      </c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22">
        <f t="shared" si="319"/>
        <v>0</v>
      </c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22">
        <f t="shared" si="320"/>
        <v>0</v>
      </c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22">
        <f t="shared" si="321"/>
        <v>0</v>
      </c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22">
        <f t="shared" si="322"/>
        <v>0</v>
      </c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2">
        <f t="shared" si="323"/>
        <v>0</v>
      </c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22">
        <f t="shared" si="324"/>
        <v>0</v>
      </c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22">
        <f t="shared" si="325"/>
        <v>0</v>
      </c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22">
        <f t="shared" si="326"/>
        <v>0</v>
      </c>
    </row>
    <row r="26" spans="1:143" ht="14.4" hidden="1" customHeight="1" x14ac:dyDescent="0.3">
      <c r="A26" t="s">
        <v>1</v>
      </c>
      <c r="C26" s="20" t="s">
        <v>18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22">
        <f t="shared" si="327"/>
        <v>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22">
        <f t="shared" si="328"/>
        <v>0</v>
      </c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22">
        <f t="shared" si="319"/>
        <v>0</v>
      </c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22">
        <f t="shared" si="320"/>
        <v>0</v>
      </c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22">
        <f t="shared" si="321"/>
        <v>0</v>
      </c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22">
        <f t="shared" si="322"/>
        <v>0</v>
      </c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22">
        <f t="shared" si="323"/>
        <v>0</v>
      </c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22">
        <f t="shared" si="324"/>
        <v>0</v>
      </c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22">
        <f t="shared" si="325"/>
        <v>0</v>
      </c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22">
        <f t="shared" si="326"/>
        <v>0</v>
      </c>
    </row>
    <row r="27" spans="1:143" ht="14.4" hidden="1" customHeight="1" x14ac:dyDescent="0.3">
      <c r="C27" s="20" t="s">
        <v>18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2">
        <f t="shared" si="327"/>
        <v>0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22">
        <f t="shared" si="328"/>
        <v>0</v>
      </c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22">
        <f t="shared" si="319"/>
        <v>0</v>
      </c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22">
        <f t="shared" si="320"/>
        <v>0</v>
      </c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22">
        <f t="shared" si="321"/>
        <v>0</v>
      </c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22">
        <f t="shared" si="322"/>
        <v>0</v>
      </c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22">
        <f t="shared" si="323"/>
        <v>0</v>
      </c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22">
        <f t="shared" si="324"/>
        <v>0</v>
      </c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22">
        <f t="shared" si="325"/>
        <v>0</v>
      </c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22">
        <f t="shared" si="326"/>
        <v>0</v>
      </c>
    </row>
    <row r="28" spans="1:143" ht="14.4" hidden="1" customHeight="1" x14ac:dyDescent="0.3">
      <c r="C28" s="20" t="s">
        <v>18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22">
        <f t="shared" si="327"/>
        <v>0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22">
        <f t="shared" si="328"/>
        <v>0</v>
      </c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22">
        <f t="shared" si="319"/>
        <v>0</v>
      </c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22">
        <f t="shared" si="320"/>
        <v>0</v>
      </c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22">
        <f t="shared" si="321"/>
        <v>0</v>
      </c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22">
        <f t="shared" si="322"/>
        <v>0</v>
      </c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22">
        <f t="shared" si="323"/>
        <v>0</v>
      </c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22">
        <f t="shared" si="324"/>
        <v>0</v>
      </c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22">
        <f t="shared" si="325"/>
        <v>0</v>
      </c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22">
        <f t="shared" si="326"/>
        <v>0</v>
      </c>
    </row>
    <row r="29" spans="1:143" ht="14.4" hidden="1" customHeight="1" x14ac:dyDescent="0.3">
      <c r="C29" s="20" t="s">
        <v>18</v>
      </c>
      <c r="E29" s="18"/>
      <c r="F29" s="18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2">
        <f t="shared" si="327"/>
        <v>0</v>
      </c>
      <c r="S29" s="18"/>
      <c r="T29" s="18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22">
        <f t="shared" si="328"/>
        <v>0</v>
      </c>
      <c r="AG29" s="18"/>
      <c r="AH29" s="18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>
        <f t="shared" si="319"/>
        <v>0</v>
      </c>
      <c r="AU29" s="18"/>
      <c r="AV29" s="18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22">
        <f t="shared" si="320"/>
        <v>0</v>
      </c>
      <c r="BI29" s="18"/>
      <c r="BJ29" s="18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22">
        <f t="shared" si="321"/>
        <v>0</v>
      </c>
      <c r="BW29" s="18"/>
      <c r="BX29" s="18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22">
        <f t="shared" si="322"/>
        <v>0</v>
      </c>
      <c r="CK29" s="18"/>
      <c r="CL29" s="18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22">
        <f t="shared" si="323"/>
        <v>0</v>
      </c>
      <c r="CY29" s="18"/>
      <c r="CZ29" s="18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22">
        <f t="shared" si="324"/>
        <v>0</v>
      </c>
      <c r="DM29" s="18"/>
      <c r="DN29" s="18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22">
        <f t="shared" si="325"/>
        <v>0</v>
      </c>
      <c r="EA29" s="18"/>
      <c r="EB29" s="18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22">
        <f t="shared" si="326"/>
        <v>0</v>
      </c>
    </row>
    <row r="30" spans="1:143" ht="14.4" hidden="1" customHeight="1" x14ac:dyDescent="0.3">
      <c r="C30" s="20" t="s">
        <v>18</v>
      </c>
      <c r="E30" s="18"/>
      <c r="F30" s="1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2">
        <f t="shared" si="327"/>
        <v>0</v>
      </c>
      <c r="S30" s="18"/>
      <c r="T30" s="18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22">
        <f t="shared" si="328"/>
        <v>0</v>
      </c>
      <c r="AG30" s="18"/>
      <c r="AH30" s="18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>
        <f t="shared" si="319"/>
        <v>0</v>
      </c>
      <c r="AU30" s="18"/>
      <c r="AV30" s="18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22">
        <f t="shared" si="320"/>
        <v>0</v>
      </c>
      <c r="BI30" s="18"/>
      <c r="BJ30" s="18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22">
        <f t="shared" si="321"/>
        <v>0</v>
      </c>
      <c r="BW30" s="18"/>
      <c r="BX30" s="18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22">
        <f t="shared" si="322"/>
        <v>0</v>
      </c>
      <c r="CK30" s="18"/>
      <c r="CL30" s="18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22">
        <f t="shared" si="323"/>
        <v>0</v>
      </c>
      <c r="CY30" s="18"/>
      <c r="CZ30" s="18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22">
        <f t="shared" si="324"/>
        <v>0</v>
      </c>
      <c r="DM30" s="18"/>
      <c r="DN30" s="18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22">
        <f t="shared" si="325"/>
        <v>0</v>
      </c>
      <c r="EA30" s="18"/>
      <c r="EB30" s="18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22">
        <f t="shared" si="326"/>
        <v>0</v>
      </c>
    </row>
    <row r="31" spans="1:143" ht="14.4" hidden="1" customHeight="1" x14ac:dyDescent="0.3">
      <c r="C31" s="20" t="s">
        <v>18</v>
      </c>
      <c r="E31" s="18"/>
      <c r="F31" s="18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2">
        <f t="shared" si="327"/>
        <v>0</v>
      </c>
      <c r="S31" s="18"/>
      <c r="T31" s="18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2">
        <f t="shared" si="328"/>
        <v>0</v>
      </c>
      <c r="AG31" s="18"/>
      <c r="AH31" s="18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>
        <f t="shared" si="319"/>
        <v>0</v>
      </c>
      <c r="AU31" s="18"/>
      <c r="AV31" s="18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22">
        <f t="shared" si="320"/>
        <v>0</v>
      </c>
      <c r="BI31" s="18"/>
      <c r="BJ31" s="18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22">
        <f t="shared" si="321"/>
        <v>0</v>
      </c>
      <c r="BW31" s="18"/>
      <c r="BX31" s="18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22">
        <f t="shared" si="322"/>
        <v>0</v>
      </c>
      <c r="CK31" s="18"/>
      <c r="CL31" s="18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22">
        <f t="shared" si="323"/>
        <v>0</v>
      </c>
      <c r="CY31" s="18"/>
      <c r="CZ31" s="18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22">
        <f t="shared" si="324"/>
        <v>0</v>
      </c>
      <c r="DM31" s="18"/>
      <c r="DN31" s="18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22">
        <f t="shared" si="325"/>
        <v>0</v>
      </c>
      <c r="EA31" s="18"/>
      <c r="EB31" s="18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22">
        <f t="shared" si="326"/>
        <v>0</v>
      </c>
    </row>
    <row r="32" spans="1:143" ht="14.4" hidden="1" customHeight="1" x14ac:dyDescent="0.3">
      <c r="C32" s="20" t="s">
        <v>18</v>
      </c>
      <c r="E32" s="18"/>
      <c r="F32" s="18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2">
        <f t="shared" si="327"/>
        <v>0</v>
      </c>
      <c r="S32" s="18"/>
      <c r="T32" s="18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2">
        <f t="shared" si="328"/>
        <v>0</v>
      </c>
      <c r="AG32" s="18"/>
      <c r="AH32" s="18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>
        <f t="shared" si="319"/>
        <v>0</v>
      </c>
      <c r="AU32" s="18"/>
      <c r="AV32" s="18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22">
        <f t="shared" si="320"/>
        <v>0</v>
      </c>
      <c r="BI32" s="18"/>
      <c r="BJ32" s="18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22">
        <f t="shared" si="321"/>
        <v>0</v>
      </c>
      <c r="BW32" s="18"/>
      <c r="BX32" s="18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22">
        <f t="shared" si="322"/>
        <v>0</v>
      </c>
      <c r="CK32" s="18"/>
      <c r="CL32" s="18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22">
        <f t="shared" si="323"/>
        <v>0</v>
      </c>
      <c r="CY32" s="18"/>
      <c r="CZ32" s="18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22">
        <f t="shared" si="324"/>
        <v>0</v>
      </c>
      <c r="DM32" s="18"/>
      <c r="DN32" s="18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22">
        <f t="shared" si="325"/>
        <v>0</v>
      </c>
      <c r="EA32" s="18"/>
      <c r="EB32" s="18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22">
        <f t="shared" si="326"/>
        <v>0</v>
      </c>
    </row>
    <row r="33" spans="3:143" x14ac:dyDescent="0.3">
      <c r="C33" s="14" t="s">
        <v>9</v>
      </c>
      <c r="E33" s="21">
        <f t="shared" ref="E33:Q33" ca="1" si="329">SUM(INDIRECT(ADDRESS(expenses_min_row,COLUMN()) &amp;":"&amp; ADDRESS(expenses_max_row,COLUMN())))</f>
        <v>2900</v>
      </c>
      <c r="F33" s="21">
        <f t="shared" ca="1" si="329"/>
        <v>2900</v>
      </c>
      <c r="G33" s="21">
        <f t="shared" ca="1" si="329"/>
        <v>3050</v>
      </c>
      <c r="H33" s="21">
        <f t="shared" ca="1" si="329"/>
        <v>3800</v>
      </c>
      <c r="I33" s="21">
        <f t="shared" ca="1" si="329"/>
        <v>2900</v>
      </c>
      <c r="J33" s="21">
        <f t="shared" ca="1" si="329"/>
        <v>3050</v>
      </c>
      <c r="K33" s="21">
        <f t="shared" ca="1" si="329"/>
        <v>2900</v>
      </c>
      <c r="L33" s="21">
        <f t="shared" ca="1" si="329"/>
        <v>4100</v>
      </c>
      <c r="M33" s="21">
        <f t="shared" ca="1" si="329"/>
        <v>3050</v>
      </c>
      <c r="N33" s="21">
        <f t="shared" ca="1" si="329"/>
        <v>2900</v>
      </c>
      <c r="O33" s="21">
        <f t="shared" ca="1" si="329"/>
        <v>2900</v>
      </c>
      <c r="P33" s="21">
        <f t="shared" ca="1" si="329"/>
        <v>3350</v>
      </c>
      <c r="Q33" s="21">
        <f t="shared" ca="1" si="329"/>
        <v>37800</v>
      </c>
      <c r="S33" s="21">
        <f t="shared" ref="S33:CD33" ca="1" si="330">SUM(INDIRECT(ADDRESS(expenses_min_row,COLUMN()) &amp;":"&amp; ADDRESS(expenses_max_row,COLUMN())))</f>
        <v>0</v>
      </c>
      <c r="T33" s="21">
        <f t="shared" ca="1" si="330"/>
        <v>0</v>
      </c>
      <c r="U33" s="21">
        <f t="shared" ca="1" si="330"/>
        <v>0</v>
      </c>
      <c r="V33" s="21">
        <f t="shared" ca="1" si="330"/>
        <v>0</v>
      </c>
      <c r="W33" s="21">
        <f t="shared" ca="1" si="330"/>
        <v>0</v>
      </c>
      <c r="X33" s="21">
        <f t="shared" ca="1" si="330"/>
        <v>0</v>
      </c>
      <c r="Y33" s="21">
        <f t="shared" ca="1" si="330"/>
        <v>0</v>
      </c>
      <c r="Z33" s="21">
        <f t="shared" ca="1" si="330"/>
        <v>0</v>
      </c>
      <c r="AA33" s="21">
        <f t="shared" ca="1" si="330"/>
        <v>0</v>
      </c>
      <c r="AB33" s="21">
        <f t="shared" ca="1" si="330"/>
        <v>0</v>
      </c>
      <c r="AC33" s="21">
        <f t="shared" ca="1" si="330"/>
        <v>0</v>
      </c>
      <c r="AD33" s="21">
        <f t="shared" ca="1" si="330"/>
        <v>0</v>
      </c>
      <c r="AE33" s="21">
        <f t="shared" ca="1" si="330"/>
        <v>0</v>
      </c>
      <c r="AG33" s="21">
        <f t="shared" ca="1" si="330"/>
        <v>0</v>
      </c>
      <c r="AH33" s="21">
        <f t="shared" ca="1" si="330"/>
        <v>0</v>
      </c>
      <c r="AI33" s="21">
        <f t="shared" ca="1" si="330"/>
        <v>0</v>
      </c>
      <c r="AJ33" s="21">
        <f t="shared" ca="1" si="330"/>
        <v>0</v>
      </c>
      <c r="AK33" s="21">
        <f t="shared" ca="1" si="330"/>
        <v>0</v>
      </c>
      <c r="AL33" s="21">
        <f t="shared" ca="1" si="330"/>
        <v>0</v>
      </c>
      <c r="AM33" s="21">
        <f t="shared" ca="1" si="330"/>
        <v>0</v>
      </c>
      <c r="AN33" s="21">
        <f t="shared" ca="1" si="330"/>
        <v>0</v>
      </c>
      <c r="AO33" s="21">
        <f t="shared" ca="1" si="330"/>
        <v>0</v>
      </c>
      <c r="AP33" s="21">
        <f t="shared" ca="1" si="330"/>
        <v>0</v>
      </c>
      <c r="AQ33" s="21">
        <f t="shared" ca="1" si="330"/>
        <v>0</v>
      </c>
      <c r="AR33" s="21">
        <f t="shared" ca="1" si="330"/>
        <v>0</v>
      </c>
      <c r="AS33" s="21">
        <f t="shared" ca="1" si="330"/>
        <v>0</v>
      </c>
      <c r="AU33" s="21">
        <f t="shared" ca="1" si="330"/>
        <v>0</v>
      </c>
      <c r="AV33" s="21">
        <f t="shared" ca="1" si="330"/>
        <v>0</v>
      </c>
      <c r="AW33" s="21">
        <f t="shared" ca="1" si="330"/>
        <v>0</v>
      </c>
      <c r="AX33" s="21">
        <f t="shared" ca="1" si="330"/>
        <v>0</v>
      </c>
      <c r="AY33" s="21">
        <f t="shared" ca="1" si="330"/>
        <v>0</v>
      </c>
      <c r="AZ33" s="21">
        <f t="shared" ca="1" si="330"/>
        <v>0</v>
      </c>
      <c r="BA33" s="21">
        <f t="shared" ca="1" si="330"/>
        <v>0</v>
      </c>
      <c r="BB33" s="21">
        <f t="shared" ca="1" si="330"/>
        <v>0</v>
      </c>
      <c r="BC33" s="21">
        <f t="shared" ca="1" si="330"/>
        <v>0</v>
      </c>
      <c r="BD33" s="21">
        <f t="shared" ca="1" si="330"/>
        <v>0</v>
      </c>
      <c r="BE33" s="21">
        <f t="shared" ca="1" si="330"/>
        <v>0</v>
      </c>
      <c r="BF33" s="21">
        <f t="shared" ca="1" si="330"/>
        <v>0</v>
      </c>
      <c r="BG33" s="21">
        <f t="shared" ca="1" si="330"/>
        <v>0</v>
      </c>
      <c r="BI33" s="21">
        <f t="shared" ca="1" si="330"/>
        <v>0</v>
      </c>
      <c r="BJ33" s="21">
        <f t="shared" ca="1" si="330"/>
        <v>0</v>
      </c>
      <c r="BK33" s="21">
        <f t="shared" ca="1" si="330"/>
        <v>0</v>
      </c>
      <c r="BL33" s="21">
        <f t="shared" ca="1" si="330"/>
        <v>0</v>
      </c>
      <c r="BM33" s="21">
        <f t="shared" ca="1" si="330"/>
        <v>0</v>
      </c>
      <c r="BN33" s="21">
        <f t="shared" ca="1" si="330"/>
        <v>0</v>
      </c>
      <c r="BO33" s="21">
        <f t="shared" ca="1" si="330"/>
        <v>0</v>
      </c>
      <c r="BP33" s="21">
        <f t="shared" ca="1" si="330"/>
        <v>0</v>
      </c>
      <c r="BQ33" s="21">
        <f t="shared" ca="1" si="330"/>
        <v>0</v>
      </c>
      <c r="BR33" s="21">
        <f t="shared" ca="1" si="330"/>
        <v>0</v>
      </c>
      <c r="BS33" s="21">
        <f t="shared" ca="1" si="330"/>
        <v>0</v>
      </c>
      <c r="BT33" s="21">
        <f t="shared" ca="1" si="330"/>
        <v>0</v>
      </c>
      <c r="BU33" s="21">
        <f t="shared" ca="1" si="330"/>
        <v>0</v>
      </c>
      <c r="BW33" s="21">
        <f t="shared" ca="1" si="330"/>
        <v>0</v>
      </c>
      <c r="BX33" s="21">
        <f t="shared" ca="1" si="330"/>
        <v>0</v>
      </c>
      <c r="BY33" s="21">
        <f t="shared" ca="1" si="330"/>
        <v>0</v>
      </c>
      <c r="BZ33" s="21">
        <f t="shared" ca="1" si="330"/>
        <v>0</v>
      </c>
      <c r="CA33" s="21">
        <f t="shared" ca="1" si="330"/>
        <v>0</v>
      </c>
      <c r="CB33" s="21">
        <f t="shared" ca="1" si="330"/>
        <v>0</v>
      </c>
      <c r="CC33" s="21">
        <f t="shared" ca="1" si="330"/>
        <v>0</v>
      </c>
      <c r="CD33" s="21">
        <f t="shared" ca="1" si="330"/>
        <v>0</v>
      </c>
      <c r="CE33" s="21">
        <f t="shared" ref="CE33:EM33" ca="1" si="331">SUM(INDIRECT(ADDRESS(expenses_min_row,COLUMN()) &amp;":"&amp; ADDRESS(expenses_max_row,COLUMN())))</f>
        <v>0</v>
      </c>
      <c r="CF33" s="21">
        <f t="shared" ca="1" si="331"/>
        <v>0</v>
      </c>
      <c r="CG33" s="21">
        <f t="shared" ca="1" si="331"/>
        <v>0</v>
      </c>
      <c r="CH33" s="21">
        <f t="shared" ca="1" si="331"/>
        <v>0</v>
      </c>
      <c r="CI33" s="21">
        <f t="shared" ca="1" si="331"/>
        <v>0</v>
      </c>
      <c r="CK33" s="21">
        <f t="shared" ca="1" si="331"/>
        <v>0</v>
      </c>
      <c r="CL33" s="21">
        <f t="shared" ca="1" si="331"/>
        <v>0</v>
      </c>
      <c r="CM33" s="21">
        <f t="shared" ca="1" si="331"/>
        <v>0</v>
      </c>
      <c r="CN33" s="21">
        <f t="shared" ca="1" si="331"/>
        <v>0</v>
      </c>
      <c r="CO33" s="21">
        <f t="shared" ca="1" si="331"/>
        <v>0</v>
      </c>
      <c r="CP33" s="21">
        <f t="shared" ca="1" si="331"/>
        <v>0</v>
      </c>
      <c r="CQ33" s="21">
        <f t="shared" ca="1" si="331"/>
        <v>0</v>
      </c>
      <c r="CR33" s="21">
        <f t="shared" ca="1" si="331"/>
        <v>0</v>
      </c>
      <c r="CS33" s="21">
        <f t="shared" ca="1" si="331"/>
        <v>0</v>
      </c>
      <c r="CT33" s="21">
        <f t="shared" ca="1" si="331"/>
        <v>0</v>
      </c>
      <c r="CU33" s="21">
        <f t="shared" ca="1" si="331"/>
        <v>0</v>
      </c>
      <c r="CV33" s="21">
        <f t="shared" ca="1" si="331"/>
        <v>0</v>
      </c>
      <c r="CW33" s="21">
        <f t="shared" ca="1" si="331"/>
        <v>0</v>
      </c>
      <c r="CY33" s="21">
        <f t="shared" ca="1" si="331"/>
        <v>0</v>
      </c>
      <c r="CZ33" s="21">
        <f t="shared" ca="1" si="331"/>
        <v>0</v>
      </c>
      <c r="DA33" s="21">
        <f t="shared" ca="1" si="331"/>
        <v>0</v>
      </c>
      <c r="DB33" s="21">
        <f t="shared" ca="1" si="331"/>
        <v>0</v>
      </c>
      <c r="DC33" s="21">
        <f t="shared" ca="1" si="331"/>
        <v>0</v>
      </c>
      <c r="DD33" s="21">
        <f t="shared" ca="1" si="331"/>
        <v>0</v>
      </c>
      <c r="DE33" s="21">
        <f t="shared" ca="1" si="331"/>
        <v>0</v>
      </c>
      <c r="DF33" s="21">
        <f t="shared" ca="1" si="331"/>
        <v>0</v>
      </c>
      <c r="DG33" s="21">
        <f t="shared" ca="1" si="331"/>
        <v>0</v>
      </c>
      <c r="DH33" s="21">
        <f t="shared" ca="1" si="331"/>
        <v>0</v>
      </c>
      <c r="DI33" s="21">
        <f t="shared" ca="1" si="331"/>
        <v>0</v>
      </c>
      <c r="DJ33" s="21">
        <f t="shared" ca="1" si="331"/>
        <v>0</v>
      </c>
      <c r="DK33" s="21">
        <f t="shared" ca="1" si="331"/>
        <v>0</v>
      </c>
      <c r="DM33" s="21">
        <f t="shared" ca="1" si="331"/>
        <v>0</v>
      </c>
      <c r="DN33" s="21">
        <f t="shared" ca="1" si="331"/>
        <v>0</v>
      </c>
      <c r="DO33" s="21">
        <f t="shared" ca="1" si="331"/>
        <v>0</v>
      </c>
      <c r="DP33" s="21">
        <f t="shared" ca="1" si="331"/>
        <v>0</v>
      </c>
      <c r="DQ33" s="21">
        <f t="shared" ca="1" si="331"/>
        <v>0</v>
      </c>
      <c r="DR33" s="21">
        <f t="shared" ca="1" si="331"/>
        <v>0</v>
      </c>
      <c r="DS33" s="21">
        <f t="shared" ca="1" si="331"/>
        <v>0</v>
      </c>
      <c r="DT33" s="21">
        <f t="shared" ca="1" si="331"/>
        <v>0</v>
      </c>
      <c r="DU33" s="21">
        <f t="shared" ca="1" si="331"/>
        <v>0</v>
      </c>
      <c r="DV33" s="21">
        <f t="shared" ca="1" si="331"/>
        <v>0</v>
      </c>
      <c r="DW33" s="21">
        <f t="shared" ca="1" si="331"/>
        <v>0</v>
      </c>
      <c r="DX33" s="21">
        <f t="shared" ca="1" si="331"/>
        <v>0</v>
      </c>
      <c r="DY33" s="21">
        <f t="shared" ca="1" si="331"/>
        <v>0</v>
      </c>
      <c r="EA33" s="21">
        <f t="shared" ca="1" si="331"/>
        <v>0</v>
      </c>
      <c r="EB33" s="21">
        <f t="shared" ca="1" si="331"/>
        <v>0</v>
      </c>
      <c r="EC33" s="21">
        <f t="shared" ca="1" si="331"/>
        <v>0</v>
      </c>
      <c r="ED33" s="21">
        <f t="shared" ca="1" si="331"/>
        <v>0</v>
      </c>
      <c r="EE33" s="21">
        <f t="shared" ca="1" si="331"/>
        <v>0</v>
      </c>
      <c r="EF33" s="21">
        <f t="shared" ca="1" si="331"/>
        <v>0</v>
      </c>
      <c r="EG33" s="21">
        <f t="shared" ca="1" si="331"/>
        <v>0</v>
      </c>
      <c r="EH33" s="21">
        <f t="shared" ca="1" si="331"/>
        <v>0</v>
      </c>
      <c r="EI33" s="21">
        <f t="shared" ca="1" si="331"/>
        <v>0</v>
      </c>
      <c r="EJ33" s="21">
        <f t="shared" ca="1" si="331"/>
        <v>0</v>
      </c>
      <c r="EK33" s="21">
        <f t="shared" ca="1" si="331"/>
        <v>0</v>
      </c>
      <c r="EL33" s="21">
        <f t="shared" ca="1" si="331"/>
        <v>0</v>
      </c>
      <c r="EM33" s="21">
        <f t="shared" ca="1" si="331"/>
        <v>0</v>
      </c>
    </row>
    <row r="35" spans="3:143" x14ac:dyDescent="0.3">
      <c r="C35" s="13" t="s">
        <v>19</v>
      </c>
      <c r="E35" s="28">
        <f>DATE(E$5,1,1)</f>
        <v>44927</v>
      </c>
      <c r="F35" s="28">
        <f>DATE(F$5,1,1)</f>
        <v>1</v>
      </c>
      <c r="G35" s="28">
        <f>DATE(E$5,3,1)</f>
        <v>44986</v>
      </c>
      <c r="H35" s="28">
        <f>DATE(E$5,4,1)</f>
        <v>45017</v>
      </c>
      <c r="I35" s="28">
        <f>DATE(E$5,5,1)</f>
        <v>45047</v>
      </c>
      <c r="J35" s="28">
        <f>DATE(E$5,6,1)</f>
        <v>45078</v>
      </c>
      <c r="K35" s="28">
        <f>DATE(E$5,7,1)</f>
        <v>45108</v>
      </c>
      <c r="L35" s="28">
        <f>DATE(E$5,8,1)</f>
        <v>45139</v>
      </c>
      <c r="M35" s="28">
        <f>DATE(E$5,9,1)</f>
        <v>45170</v>
      </c>
      <c r="N35" s="28">
        <f>DATE(E$5,10,1)</f>
        <v>45200</v>
      </c>
      <c r="O35" s="28">
        <f>DATE(E$5,11,1)</f>
        <v>45231</v>
      </c>
      <c r="P35" s="28">
        <f>DATE(E$5,12,1)</f>
        <v>45261</v>
      </c>
      <c r="Q35" s="29">
        <f>E$5</f>
        <v>2023</v>
      </c>
      <c r="S35" s="28">
        <f>DATE(S$5,1,1)</f>
        <v>45292</v>
      </c>
      <c r="T35" s="28">
        <f>DATE(T$5,1,1)</f>
        <v>1</v>
      </c>
      <c r="U35" s="28">
        <f>DATE(S$5,3,1)</f>
        <v>45352</v>
      </c>
      <c r="V35" s="28">
        <f>DATE(S$5,4,1)</f>
        <v>45383</v>
      </c>
      <c r="W35" s="28">
        <f>DATE(S$5,5,1)</f>
        <v>45413</v>
      </c>
      <c r="X35" s="28">
        <f>DATE(S$5,6,1)</f>
        <v>45444</v>
      </c>
      <c r="Y35" s="28">
        <f>DATE(S$5,7,1)</f>
        <v>45474</v>
      </c>
      <c r="Z35" s="28">
        <f>DATE(S$5,8,1)</f>
        <v>45505</v>
      </c>
      <c r="AA35" s="28">
        <f>DATE(S$5,9,1)</f>
        <v>45536</v>
      </c>
      <c r="AB35" s="28">
        <f>DATE(S$5,10,1)</f>
        <v>45566</v>
      </c>
      <c r="AC35" s="28">
        <f>DATE(S$5,11,1)</f>
        <v>45597</v>
      </c>
      <c r="AD35" s="28">
        <f>DATE(S$5,12,1)</f>
        <v>45627</v>
      </c>
      <c r="AE35" s="29">
        <f>S$5</f>
        <v>2024</v>
      </c>
      <c r="AG35" s="28">
        <f t="shared" ref="AG35:AH35" si="332">DATE(AG$5,1,1)</f>
        <v>45658</v>
      </c>
      <c r="AH35" s="28">
        <f t="shared" si="332"/>
        <v>1</v>
      </c>
      <c r="AI35" s="28">
        <f t="shared" ref="AI35" si="333">DATE(AG$5,3,1)</f>
        <v>45717</v>
      </c>
      <c r="AJ35" s="28">
        <f t="shared" ref="AJ35" si="334">DATE(AG$5,4,1)</f>
        <v>45748</v>
      </c>
      <c r="AK35" s="28">
        <f t="shared" ref="AK35" si="335">DATE(AG$5,5,1)</f>
        <v>45778</v>
      </c>
      <c r="AL35" s="28">
        <f t="shared" ref="AL35" si="336">DATE(AG$5,6,1)</f>
        <v>45809</v>
      </c>
      <c r="AM35" s="28">
        <f t="shared" ref="AM35" si="337">DATE(AG$5,7,1)</f>
        <v>45839</v>
      </c>
      <c r="AN35" s="28">
        <f t="shared" ref="AN35" si="338">DATE(AG$5,8,1)</f>
        <v>45870</v>
      </c>
      <c r="AO35" s="28">
        <f t="shared" ref="AO35" si="339">DATE(AG$5,9,1)</f>
        <v>45901</v>
      </c>
      <c r="AP35" s="28">
        <f t="shared" ref="AP35" si="340">DATE(AG$5,10,1)</f>
        <v>45931</v>
      </c>
      <c r="AQ35" s="28">
        <f t="shared" ref="AQ35" si="341">DATE(AG$5,11,1)</f>
        <v>45962</v>
      </c>
      <c r="AR35" s="28">
        <f t="shared" ref="AR35" si="342">DATE(AG$5,12,1)</f>
        <v>45992</v>
      </c>
      <c r="AS35" s="29">
        <f t="shared" ref="AS35" si="343">AG$5</f>
        <v>2025</v>
      </c>
      <c r="AU35" s="28">
        <f t="shared" ref="AU35:AV35" si="344">DATE(AU$5,1,1)</f>
        <v>46023</v>
      </c>
      <c r="AV35" s="28">
        <f t="shared" si="344"/>
        <v>1</v>
      </c>
      <c r="AW35" s="28">
        <f t="shared" ref="AW35" si="345">DATE(AU$5,3,1)</f>
        <v>46082</v>
      </c>
      <c r="AX35" s="28">
        <f t="shared" ref="AX35" si="346">DATE(AU$5,4,1)</f>
        <v>46113</v>
      </c>
      <c r="AY35" s="28">
        <f t="shared" ref="AY35" si="347">DATE(AU$5,5,1)</f>
        <v>46143</v>
      </c>
      <c r="AZ35" s="28">
        <f t="shared" ref="AZ35" si="348">DATE(AU$5,6,1)</f>
        <v>46174</v>
      </c>
      <c r="BA35" s="28">
        <f t="shared" ref="BA35" si="349">DATE(AU$5,7,1)</f>
        <v>46204</v>
      </c>
      <c r="BB35" s="28">
        <f t="shared" ref="BB35" si="350">DATE(AU$5,8,1)</f>
        <v>46235</v>
      </c>
      <c r="BC35" s="28">
        <f t="shared" ref="BC35" si="351">DATE(AU$5,9,1)</f>
        <v>46266</v>
      </c>
      <c r="BD35" s="28">
        <f t="shared" ref="BD35" si="352">DATE(AU$5,10,1)</f>
        <v>46296</v>
      </c>
      <c r="BE35" s="28">
        <f t="shared" ref="BE35" si="353">DATE(AU$5,11,1)</f>
        <v>46327</v>
      </c>
      <c r="BF35" s="28">
        <f t="shared" ref="BF35" si="354">DATE(AU$5,12,1)</f>
        <v>46357</v>
      </c>
      <c r="BG35" s="29">
        <f t="shared" ref="BG35" si="355">AU$5</f>
        <v>2026</v>
      </c>
      <c r="BI35" s="28">
        <f t="shared" ref="BI35:BJ35" si="356">DATE(BI$5,1,1)</f>
        <v>46388</v>
      </c>
      <c r="BJ35" s="28">
        <f t="shared" si="356"/>
        <v>1</v>
      </c>
      <c r="BK35" s="28">
        <f t="shared" ref="BK35" si="357">DATE(BI$5,3,1)</f>
        <v>46447</v>
      </c>
      <c r="BL35" s="28">
        <f t="shared" ref="BL35" si="358">DATE(BI$5,4,1)</f>
        <v>46478</v>
      </c>
      <c r="BM35" s="28">
        <f t="shared" ref="BM35" si="359">DATE(BI$5,5,1)</f>
        <v>46508</v>
      </c>
      <c r="BN35" s="28">
        <f t="shared" ref="BN35" si="360">DATE(BI$5,6,1)</f>
        <v>46539</v>
      </c>
      <c r="BO35" s="28">
        <f t="shared" ref="BO35" si="361">DATE(BI$5,7,1)</f>
        <v>46569</v>
      </c>
      <c r="BP35" s="28">
        <f t="shared" ref="BP35" si="362">DATE(BI$5,8,1)</f>
        <v>46600</v>
      </c>
      <c r="BQ35" s="28">
        <f t="shared" ref="BQ35" si="363">DATE(BI$5,9,1)</f>
        <v>46631</v>
      </c>
      <c r="BR35" s="28">
        <f t="shared" ref="BR35" si="364">DATE(BI$5,10,1)</f>
        <v>46661</v>
      </c>
      <c r="BS35" s="28">
        <f t="shared" ref="BS35" si="365">DATE(BI$5,11,1)</f>
        <v>46692</v>
      </c>
      <c r="BT35" s="28">
        <f t="shared" ref="BT35" si="366">DATE(BI$5,12,1)</f>
        <v>46722</v>
      </c>
      <c r="BU35" s="29">
        <f t="shared" ref="BU35" si="367">BI$5</f>
        <v>2027</v>
      </c>
      <c r="BW35" s="28">
        <f t="shared" ref="BW35:BX35" si="368">DATE(BW$5,1,1)</f>
        <v>46753</v>
      </c>
      <c r="BX35" s="28">
        <f t="shared" si="368"/>
        <v>1</v>
      </c>
      <c r="BY35" s="28">
        <f t="shared" ref="BY35" si="369">DATE(BW$5,3,1)</f>
        <v>46813</v>
      </c>
      <c r="BZ35" s="28">
        <f t="shared" ref="BZ35" si="370">DATE(BW$5,4,1)</f>
        <v>46844</v>
      </c>
      <c r="CA35" s="28">
        <f t="shared" ref="CA35" si="371">DATE(BW$5,5,1)</f>
        <v>46874</v>
      </c>
      <c r="CB35" s="28">
        <f t="shared" ref="CB35" si="372">DATE(BW$5,6,1)</f>
        <v>46905</v>
      </c>
      <c r="CC35" s="28">
        <f t="shared" ref="CC35" si="373">DATE(BW$5,7,1)</f>
        <v>46935</v>
      </c>
      <c r="CD35" s="28">
        <f t="shared" ref="CD35" si="374">DATE(BW$5,8,1)</f>
        <v>46966</v>
      </c>
      <c r="CE35" s="28">
        <f t="shared" ref="CE35" si="375">DATE(BW$5,9,1)</f>
        <v>46997</v>
      </c>
      <c r="CF35" s="28">
        <f t="shared" ref="CF35" si="376">DATE(BW$5,10,1)</f>
        <v>47027</v>
      </c>
      <c r="CG35" s="28">
        <f t="shared" ref="CG35" si="377">DATE(BW$5,11,1)</f>
        <v>47058</v>
      </c>
      <c r="CH35" s="28">
        <f t="shared" ref="CH35" si="378">DATE(BW$5,12,1)</f>
        <v>47088</v>
      </c>
      <c r="CI35" s="29">
        <f t="shared" ref="CI35" si="379">BW$5</f>
        <v>2028</v>
      </c>
      <c r="CK35" s="28">
        <f t="shared" ref="CK35:CL35" si="380">DATE(CK$5,1,1)</f>
        <v>47119</v>
      </c>
      <c r="CL35" s="28">
        <f t="shared" si="380"/>
        <v>1</v>
      </c>
      <c r="CM35" s="28">
        <f t="shared" ref="CM35" si="381">DATE(CK$5,3,1)</f>
        <v>47178</v>
      </c>
      <c r="CN35" s="28">
        <f t="shared" ref="CN35" si="382">DATE(CK$5,4,1)</f>
        <v>47209</v>
      </c>
      <c r="CO35" s="28">
        <f t="shared" ref="CO35" si="383">DATE(CK$5,5,1)</f>
        <v>47239</v>
      </c>
      <c r="CP35" s="28">
        <f t="shared" ref="CP35" si="384">DATE(CK$5,6,1)</f>
        <v>47270</v>
      </c>
      <c r="CQ35" s="28">
        <f t="shared" ref="CQ35" si="385">DATE(CK$5,7,1)</f>
        <v>47300</v>
      </c>
      <c r="CR35" s="28">
        <f t="shared" ref="CR35" si="386">DATE(CK$5,8,1)</f>
        <v>47331</v>
      </c>
      <c r="CS35" s="28">
        <f t="shared" ref="CS35" si="387">DATE(CK$5,9,1)</f>
        <v>47362</v>
      </c>
      <c r="CT35" s="28">
        <f t="shared" ref="CT35" si="388">DATE(CK$5,10,1)</f>
        <v>47392</v>
      </c>
      <c r="CU35" s="28">
        <f t="shared" ref="CU35" si="389">DATE(CK$5,11,1)</f>
        <v>47423</v>
      </c>
      <c r="CV35" s="28">
        <f t="shared" ref="CV35" si="390">DATE(CK$5,12,1)</f>
        <v>47453</v>
      </c>
      <c r="CW35" s="29">
        <f t="shared" ref="CW35" si="391">CK$5</f>
        <v>2029</v>
      </c>
      <c r="CY35" s="28">
        <f t="shared" ref="CY35:CZ35" si="392">DATE(CY$5,1,1)</f>
        <v>47484</v>
      </c>
      <c r="CZ35" s="28">
        <f t="shared" si="392"/>
        <v>1</v>
      </c>
      <c r="DA35" s="28">
        <f t="shared" ref="DA35" si="393">DATE(CY$5,3,1)</f>
        <v>47543</v>
      </c>
      <c r="DB35" s="28">
        <f t="shared" ref="DB35" si="394">DATE(CY$5,4,1)</f>
        <v>47574</v>
      </c>
      <c r="DC35" s="28">
        <f t="shared" ref="DC35" si="395">DATE(CY$5,5,1)</f>
        <v>47604</v>
      </c>
      <c r="DD35" s="28">
        <f t="shared" ref="DD35" si="396">DATE(CY$5,6,1)</f>
        <v>47635</v>
      </c>
      <c r="DE35" s="28">
        <f t="shared" ref="DE35" si="397">DATE(CY$5,7,1)</f>
        <v>47665</v>
      </c>
      <c r="DF35" s="28">
        <f t="shared" ref="DF35" si="398">DATE(CY$5,8,1)</f>
        <v>47696</v>
      </c>
      <c r="DG35" s="28">
        <f t="shared" ref="DG35" si="399">DATE(CY$5,9,1)</f>
        <v>47727</v>
      </c>
      <c r="DH35" s="28">
        <f t="shared" ref="DH35" si="400">DATE(CY$5,10,1)</f>
        <v>47757</v>
      </c>
      <c r="DI35" s="28">
        <f t="shared" ref="DI35" si="401">DATE(CY$5,11,1)</f>
        <v>47788</v>
      </c>
      <c r="DJ35" s="28">
        <f t="shared" ref="DJ35" si="402">DATE(CY$5,12,1)</f>
        <v>47818</v>
      </c>
      <c r="DK35" s="29">
        <f t="shared" ref="DK35" si="403">CY$5</f>
        <v>2030</v>
      </c>
      <c r="DM35" s="28">
        <f t="shared" ref="DM35:DN35" si="404">DATE(DM$5,1,1)</f>
        <v>47849</v>
      </c>
      <c r="DN35" s="28">
        <f t="shared" si="404"/>
        <v>1</v>
      </c>
      <c r="DO35" s="28">
        <f t="shared" ref="DO35" si="405">DATE(DM$5,3,1)</f>
        <v>47908</v>
      </c>
      <c r="DP35" s="28">
        <f t="shared" ref="DP35" si="406">DATE(DM$5,4,1)</f>
        <v>47939</v>
      </c>
      <c r="DQ35" s="28">
        <f t="shared" ref="DQ35" si="407">DATE(DM$5,5,1)</f>
        <v>47969</v>
      </c>
      <c r="DR35" s="28">
        <f t="shared" ref="DR35" si="408">DATE(DM$5,6,1)</f>
        <v>48000</v>
      </c>
      <c r="DS35" s="28">
        <f t="shared" ref="DS35" si="409">DATE(DM$5,7,1)</f>
        <v>48030</v>
      </c>
      <c r="DT35" s="28">
        <f t="shared" ref="DT35" si="410">DATE(DM$5,8,1)</f>
        <v>48061</v>
      </c>
      <c r="DU35" s="28">
        <f t="shared" ref="DU35" si="411">DATE(DM$5,9,1)</f>
        <v>48092</v>
      </c>
      <c r="DV35" s="28">
        <f t="shared" ref="DV35" si="412">DATE(DM$5,10,1)</f>
        <v>48122</v>
      </c>
      <c r="DW35" s="28">
        <f t="shared" ref="DW35" si="413">DATE(DM$5,11,1)</f>
        <v>48153</v>
      </c>
      <c r="DX35" s="28">
        <f t="shared" ref="DX35" si="414">DATE(DM$5,12,1)</f>
        <v>48183</v>
      </c>
      <c r="DY35" s="29">
        <f t="shared" ref="DY35" si="415">DM$5</f>
        <v>2031</v>
      </c>
      <c r="EA35" s="28">
        <f t="shared" ref="EA35:EB35" si="416">DATE(EA$5,1,1)</f>
        <v>48214</v>
      </c>
      <c r="EB35" s="28">
        <f t="shared" si="416"/>
        <v>1</v>
      </c>
      <c r="EC35" s="28">
        <f t="shared" ref="EC35" si="417">DATE(EA$5,3,1)</f>
        <v>48274</v>
      </c>
      <c r="ED35" s="28">
        <f t="shared" ref="ED35" si="418">DATE(EA$5,4,1)</f>
        <v>48305</v>
      </c>
      <c r="EE35" s="28">
        <f t="shared" ref="EE35" si="419">DATE(EA$5,5,1)</f>
        <v>48335</v>
      </c>
      <c r="EF35" s="28">
        <f t="shared" ref="EF35" si="420">DATE(EA$5,6,1)</f>
        <v>48366</v>
      </c>
      <c r="EG35" s="28">
        <f t="shared" ref="EG35" si="421">DATE(EA$5,7,1)</f>
        <v>48396</v>
      </c>
      <c r="EH35" s="28">
        <f t="shared" ref="EH35" si="422">DATE(EA$5,8,1)</f>
        <v>48427</v>
      </c>
      <c r="EI35" s="28">
        <f t="shared" ref="EI35" si="423">DATE(EA$5,9,1)</f>
        <v>48458</v>
      </c>
      <c r="EJ35" s="28">
        <f t="shared" ref="EJ35" si="424">DATE(EA$5,10,1)</f>
        <v>48488</v>
      </c>
      <c r="EK35" s="28">
        <f t="shared" ref="EK35" si="425">DATE(EA$5,11,1)</f>
        <v>48519</v>
      </c>
      <c r="EL35" s="28">
        <f t="shared" ref="EL35" si="426">DATE(EA$5,12,1)</f>
        <v>48549</v>
      </c>
      <c r="EM35" s="29">
        <f t="shared" ref="EM35" si="427">EA$5</f>
        <v>2032</v>
      </c>
    </row>
    <row r="36" spans="3:143" x14ac:dyDescent="0.3">
      <c r="C36" s="20" t="s">
        <v>20</v>
      </c>
      <c r="E36" s="17">
        <v>1750</v>
      </c>
      <c r="F36" s="17">
        <v>1650</v>
      </c>
      <c r="G36" s="17">
        <v>1550</v>
      </c>
      <c r="H36" s="17">
        <v>1850</v>
      </c>
      <c r="I36" s="17">
        <v>2650</v>
      </c>
      <c r="J36" s="17">
        <v>2550</v>
      </c>
      <c r="K36" s="17">
        <v>2750</v>
      </c>
      <c r="L36" s="17">
        <v>1450</v>
      </c>
      <c r="M36" s="17">
        <v>2550</v>
      </c>
      <c r="N36" s="17">
        <v>2750</v>
      </c>
      <c r="O36" s="17">
        <v>2650</v>
      </c>
      <c r="P36" s="17">
        <v>2250</v>
      </c>
      <c r="Q36" s="22">
        <f>SUM(E36:P36)</f>
        <v>26400</v>
      </c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22">
        <f>SUM(S36:AD36)</f>
        <v>0</v>
      </c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22">
        <f t="shared" ref="AS36:AS45" si="428">SUM(AG36:AR36)</f>
        <v>0</v>
      </c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22">
        <f t="shared" ref="BG36:BG45" si="429">SUM(AU36:BF36)</f>
        <v>0</v>
      </c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22">
        <f t="shared" ref="BU36:BU45" si="430">SUM(BI36:BT36)</f>
        <v>0</v>
      </c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22">
        <f t="shared" ref="CI36:CI45" si="431">SUM(BW36:CH36)</f>
        <v>0</v>
      </c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22">
        <f t="shared" ref="CW36:CW45" si="432">SUM(CK36:CV36)</f>
        <v>0</v>
      </c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22">
        <f t="shared" ref="DK36:DK45" si="433">SUM(CY36:DJ36)</f>
        <v>0</v>
      </c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22">
        <f t="shared" ref="DY36:DY45" si="434">SUM(DM36:DX36)</f>
        <v>0</v>
      </c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22">
        <f t="shared" ref="EM36:EM45" si="435">SUM(EA36:EL36)</f>
        <v>0</v>
      </c>
    </row>
    <row r="37" spans="3:143" x14ac:dyDescent="0.3">
      <c r="C37" s="20" t="s">
        <v>21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22">
        <f t="shared" ref="Q37:Q45" si="436">SUM(E37:P37)</f>
        <v>0</v>
      </c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22">
        <f t="shared" ref="AE37:AE45" si="437">SUM(S37:AD37)</f>
        <v>0</v>
      </c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22">
        <f t="shared" si="428"/>
        <v>0</v>
      </c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22">
        <f t="shared" si="429"/>
        <v>0</v>
      </c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22">
        <f t="shared" si="430"/>
        <v>0</v>
      </c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22">
        <f t="shared" si="431"/>
        <v>0</v>
      </c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22">
        <f t="shared" si="432"/>
        <v>0</v>
      </c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22">
        <f t="shared" si="433"/>
        <v>0</v>
      </c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22">
        <f t="shared" si="434"/>
        <v>0</v>
      </c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22">
        <f t="shared" si="435"/>
        <v>0</v>
      </c>
    </row>
    <row r="38" spans="3:143" x14ac:dyDescent="0.3">
      <c r="C38" s="20" t="s">
        <v>22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22">
        <f t="shared" si="436"/>
        <v>0</v>
      </c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22">
        <f t="shared" si="437"/>
        <v>0</v>
      </c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22">
        <f t="shared" si="428"/>
        <v>0</v>
      </c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22">
        <f t="shared" si="429"/>
        <v>0</v>
      </c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22">
        <f t="shared" si="430"/>
        <v>0</v>
      </c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22">
        <f t="shared" si="431"/>
        <v>0</v>
      </c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22">
        <f t="shared" si="432"/>
        <v>0</v>
      </c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22">
        <f t="shared" si="433"/>
        <v>0</v>
      </c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22">
        <f t="shared" si="434"/>
        <v>0</v>
      </c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22">
        <f t="shared" si="435"/>
        <v>0</v>
      </c>
    </row>
    <row r="39" spans="3:143" x14ac:dyDescent="0.3">
      <c r="C39" s="20" t="s">
        <v>23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2">
        <f t="shared" si="436"/>
        <v>0</v>
      </c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22">
        <f t="shared" si="437"/>
        <v>0</v>
      </c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22">
        <f t="shared" si="428"/>
        <v>0</v>
      </c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22">
        <f t="shared" si="429"/>
        <v>0</v>
      </c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22">
        <f t="shared" si="430"/>
        <v>0</v>
      </c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22">
        <f t="shared" si="431"/>
        <v>0</v>
      </c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22">
        <f t="shared" si="432"/>
        <v>0</v>
      </c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22">
        <f t="shared" si="433"/>
        <v>0</v>
      </c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22">
        <f t="shared" si="434"/>
        <v>0</v>
      </c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22">
        <f t="shared" si="435"/>
        <v>0</v>
      </c>
    </row>
    <row r="40" spans="3:143" ht="14.4" hidden="1" customHeight="1" x14ac:dyDescent="0.3">
      <c r="C40" s="20" t="s">
        <v>18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22">
        <f t="shared" si="436"/>
        <v>0</v>
      </c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22">
        <f t="shared" si="437"/>
        <v>0</v>
      </c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22">
        <f t="shared" si="428"/>
        <v>0</v>
      </c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22">
        <f t="shared" si="429"/>
        <v>0</v>
      </c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22">
        <f t="shared" si="430"/>
        <v>0</v>
      </c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22">
        <f t="shared" si="431"/>
        <v>0</v>
      </c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22">
        <f t="shared" si="432"/>
        <v>0</v>
      </c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22">
        <f t="shared" si="433"/>
        <v>0</v>
      </c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22">
        <f t="shared" si="434"/>
        <v>0</v>
      </c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22">
        <f t="shared" si="435"/>
        <v>0</v>
      </c>
    </row>
    <row r="41" spans="3:143" ht="14.4" hidden="1" customHeight="1" x14ac:dyDescent="0.3">
      <c r="C41" s="20" t="s">
        <v>18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2">
        <f t="shared" si="436"/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22">
        <f t="shared" si="437"/>
        <v>0</v>
      </c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22">
        <f t="shared" si="428"/>
        <v>0</v>
      </c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22">
        <f t="shared" si="429"/>
        <v>0</v>
      </c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22">
        <f t="shared" si="430"/>
        <v>0</v>
      </c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22">
        <f t="shared" si="431"/>
        <v>0</v>
      </c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22">
        <f t="shared" si="432"/>
        <v>0</v>
      </c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22">
        <f t="shared" si="433"/>
        <v>0</v>
      </c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22">
        <f t="shared" si="434"/>
        <v>0</v>
      </c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22">
        <f t="shared" si="435"/>
        <v>0</v>
      </c>
    </row>
    <row r="42" spans="3:143" ht="14.4" hidden="1" customHeight="1" x14ac:dyDescent="0.3">
      <c r="C42" s="20" t="s">
        <v>18</v>
      </c>
      <c r="E42" s="18"/>
      <c r="F42" s="18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2">
        <f t="shared" si="436"/>
        <v>0</v>
      </c>
      <c r="S42" s="18"/>
      <c r="T42" s="18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22">
        <f t="shared" si="437"/>
        <v>0</v>
      </c>
      <c r="AG42" s="18"/>
      <c r="AH42" s="18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22">
        <f t="shared" si="428"/>
        <v>0</v>
      </c>
      <c r="AU42" s="18"/>
      <c r="AV42" s="18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22">
        <f t="shared" si="429"/>
        <v>0</v>
      </c>
      <c r="BI42" s="18"/>
      <c r="BJ42" s="18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22">
        <f t="shared" si="430"/>
        <v>0</v>
      </c>
      <c r="BW42" s="18"/>
      <c r="BX42" s="18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22">
        <f t="shared" si="431"/>
        <v>0</v>
      </c>
      <c r="CK42" s="18"/>
      <c r="CL42" s="18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22">
        <f t="shared" si="432"/>
        <v>0</v>
      </c>
      <c r="CY42" s="18"/>
      <c r="CZ42" s="18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22">
        <f t="shared" si="433"/>
        <v>0</v>
      </c>
      <c r="DM42" s="18"/>
      <c r="DN42" s="18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22">
        <f t="shared" si="434"/>
        <v>0</v>
      </c>
      <c r="EA42" s="18"/>
      <c r="EB42" s="18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22">
        <f t="shared" si="435"/>
        <v>0</v>
      </c>
    </row>
    <row r="43" spans="3:143" ht="14.4" hidden="1" customHeight="1" x14ac:dyDescent="0.3">
      <c r="C43" s="20" t="s">
        <v>18</v>
      </c>
      <c r="E43" s="18"/>
      <c r="F43" s="18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2">
        <f t="shared" si="436"/>
        <v>0</v>
      </c>
      <c r="S43" s="18"/>
      <c r="T43" s="18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22">
        <f t="shared" si="437"/>
        <v>0</v>
      </c>
      <c r="AG43" s="18"/>
      <c r="AH43" s="18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>
        <f t="shared" si="428"/>
        <v>0</v>
      </c>
      <c r="AU43" s="18"/>
      <c r="AV43" s="18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22">
        <f t="shared" si="429"/>
        <v>0</v>
      </c>
      <c r="BI43" s="18"/>
      <c r="BJ43" s="18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22">
        <f t="shared" si="430"/>
        <v>0</v>
      </c>
      <c r="BW43" s="18"/>
      <c r="BX43" s="18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22">
        <f t="shared" si="431"/>
        <v>0</v>
      </c>
      <c r="CK43" s="18"/>
      <c r="CL43" s="18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22">
        <f t="shared" si="432"/>
        <v>0</v>
      </c>
      <c r="CY43" s="18"/>
      <c r="CZ43" s="18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22">
        <f t="shared" si="433"/>
        <v>0</v>
      </c>
      <c r="DM43" s="18"/>
      <c r="DN43" s="18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22">
        <f t="shared" si="434"/>
        <v>0</v>
      </c>
      <c r="EA43" s="18"/>
      <c r="EB43" s="18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22">
        <f t="shared" si="435"/>
        <v>0</v>
      </c>
    </row>
    <row r="44" spans="3:143" ht="14.4" hidden="1" customHeight="1" x14ac:dyDescent="0.3">
      <c r="C44" s="20" t="s">
        <v>18</v>
      </c>
      <c r="E44" s="18"/>
      <c r="F44" s="18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2">
        <f t="shared" si="436"/>
        <v>0</v>
      </c>
      <c r="S44" s="18"/>
      <c r="T44" s="18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22">
        <f t="shared" si="437"/>
        <v>0</v>
      </c>
      <c r="AG44" s="18"/>
      <c r="AH44" s="18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>
        <f t="shared" si="428"/>
        <v>0</v>
      </c>
      <c r="AU44" s="18"/>
      <c r="AV44" s="18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22">
        <f t="shared" si="429"/>
        <v>0</v>
      </c>
      <c r="BI44" s="18"/>
      <c r="BJ44" s="18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22">
        <f t="shared" si="430"/>
        <v>0</v>
      </c>
      <c r="BW44" s="18"/>
      <c r="BX44" s="18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22">
        <f t="shared" si="431"/>
        <v>0</v>
      </c>
      <c r="CK44" s="18"/>
      <c r="CL44" s="18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22">
        <f t="shared" si="432"/>
        <v>0</v>
      </c>
      <c r="CY44" s="18"/>
      <c r="CZ44" s="18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22">
        <f t="shared" si="433"/>
        <v>0</v>
      </c>
      <c r="DM44" s="18"/>
      <c r="DN44" s="18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22">
        <f t="shared" si="434"/>
        <v>0</v>
      </c>
      <c r="EA44" s="18"/>
      <c r="EB44" s="18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22">
        <f t="shared" si="435"/>
        <v>0</v>
      </c>
    </row>
    <row r="45" spans="3:143" ht="14.4" hidden="1" customHeight="1" x14ac:dyDescent="0.3">
      <c r="C45" s="20" t="s">
        <v>18</v>
      </c>
      <c r="E45" s="18"/>
      <c r="F45" s="1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2">
        <f t="shared" si="436"/>
        <v>0</v>
      </c>
      <c r="S45" s="18"/>
      <c r="T45" s="18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2">
        <f t="shared" si="437"/>
        <v>0</v>
      </c>
      <c r="AG45" s="18"/>
      <c r="AH45" s="18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>
        <f t="shared" si="428"/>
        <v>0</v>
      </c>
      <c r="AU45" s="18"/>
      <c r="AV45" s="18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22">
        <f t="shared" si="429"/>
        <v>0</v>
      </c>
      <c r="BI45" s="18"/>
      <c r="BJ45" s="18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22">
        <f t="shared" si="430"/>
        <v>0</v>
      </c>
      <c r="BW45" s="18"/>
      <c r="BX45" s="18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22">
        <f t="shared" si="431"/>
        <v>0</v>
      </c>
      <c r="CK45" s="18"/>
      <c r="CL45" s="18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22">
        <f t="shared" si="432"/>
        <v>0</v>
      </c>
      <c r="CY45" s="18"/>
      <c r="CZ45" s="18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22">
        <f t="shared" si="433"/>
        <v>0</v>
      </c>
      <c r="DM45" s="18"/>
      <c r="DN45" s="18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22">
        <f t="shared" si="434"/>
        <v>0</v>
      </c>
      <c r="EA45" s="18"/>
      <c r="EB45" s="18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22">
        <f t="shared" si="435"/>
        <v>0</v>
      </c>
    </row>
    <row r="46" spans="3:143" x14ac:dyDescent="0.3">
      <c r="C46" s="14" t="s">
        <v>9</v>
      </c>
      <c r="E46" s="21">
        <f t="shared" ref="E46:Q46" ca="1" si="438">SUM(INDIRECT(ADDRESS(savings_min_row,COLUMN()) &amp;":"&amp; ADDRESS(savings_max_row,COLUMN())))</f>
        <v>1750</v>
      </c>
      <c r="F46" s="21">
        <f t="shared" ca="1" si="438"/>
        <v>1650</v>
      </c>
      <c r="G46" s="21">
        <f t="shared" ca="1" si="438"/>
        <v>1550</v>
      </c>
      <c r="H46" s="21">
        <f t="shared" ca="1" si="438"/>
        <v>1850</v>
      </c>
      <c r="I46" s="21">
        <f t="shared" ca="1" si="438"/>
        <v>2650</v>
      </c>
      <c r="J46" s="21">
        <f t="shared" ca="1" si="438"/>
        <v>2550</v>
      </c>
      <c r="K46" s="21">
        <f t="shared" ca="1" si="438"/>
        <v>2750</v>
      </c>
      <c r="L46" s="21">
        <f t="shared" ca="1" si="438"/>
        <v>1450</v>
      </c>
      <c r="M46" s="21">
        <f t="shared" ca="1" si="438"/>
        <v>2550</v>
      </c>
      <c r="N46" s="21">
        <f t="shared" ca="1" si="438"/>
        <v>2750</v>
      </c>
      <c r="O46" s="21">
        <f t="shared" ca="1" si="438"/>
        <v>2650</v>
      </c>
      <c r="P46" s="21">
        <f t="shared" ca="1" si="438"/>
        <v>2250</v>
      </c>
      <c r="Q46" s="21">
        <f t="shared" ca="1" si="438"/>
        <v>26400</v>
      </c>
      <c r="S46" s="21">
        <f t="shared" ref="S46:CD46" ca="1" si="439">SUM(INDIRECT(ADDRESS(savings_min_row,COLUMN()) &amp;":"&amp; ADDRESS(savings_max_row,COLUMN())))</f>
        <v>0</v>
      </c>
      <c r="T46" s="21">
        <f t="shared" ca="1" si="439"/>
        <v>0</v>
      </c>
      <c r="U46" s="21">
        <f t="shared" ca="1" si="439"/>
        <v>0</v>
      </c>
      <c r="V46" s="21">
        <f t="shared" ca="1" si="439"/>
        <v>0</v>
      </c>
      <c r="W46" s="21">
        <f t="shared" ca="1" si="439"/>
        <v>0</v>
      </c>
      <c r="X46" s="21">
        <f t="shared" ca="1" si="439"/>
        <v>0</v>
      </c>
      <c r="Y46" s="21">
        <f t="shared" ca="1" si="439"/>
        <v>0</v>
      </c>
      <c r="Z46" s="21">
        <f t="shared" ca="1" si="439"/>
        <v>0</v>
      </c>
      <c r="AA46" s="21">
        <f t="shared" ca="1" si="439"/>
        <v>0</v>
      </c>
      <c r="AB46" s="21">
        <f t="shared" ca="1" si="439"/>
        <v>0</v>
      </c>
      <c r="AC46" s="21">
        <f t="shared" ca="1" si="439"/>
        <v>0</v>
      </c>
      <c r="AD46" s="21">
        <f t="shared" ca="1" si="439"/>
        <v>0</v>
      </c>
      <c r="AE46" s="21">
        <f t="shared" ca="1" si="439"/>
        <v>0</v>
      </c>
      <c r="AG46" s="21">
        <f t="shared" ca="1" si="439"/>
        <v>0</v>
      </c>
      <c r="AH46" s="21">
        <f t="shared" ca="1" si="439"/>
        <v>0</v>
      </c>
      <c r="AI46" s="21">
        <f t="shared" ca="1" si="439"/>
        <v>0</v>
      </c>
      <c r="AJ46" s="21">
        <f t="shared" ca="1" si="439"/>
        <v>0</v>
      </c>
      <c r="AK46" s="21">
        <f t="shared" ca="1" si="439"/>
        <v>0</v>
      </c>
      <c r="AL46" s="21">
        <f t="shared" ca="1" si="439"/>
        <v>0</v>
      </c>
      <c r="AM46" s="21">
        <f t="shared" ca="1" si="439"/>
        <v>0</v>
      </c>
      <c r="AN46" s="21">
        <f t="shared" ca="1" si="439"/>
        <v>0</v>
      </c>
      <c r="AO46" s="21">
        <f t="shared" ca="1" si="439"/>
        <v>0</v>
      </c>
      <c r="AP46" s="21">
        <f t="shared" ca="1" si="439"/>
        <v>0</v>
      </c>
      <c r="AQ46" s="21">
        <f t="shared" ca="1" si="439"/>
        <v>0</v>
      </c>
      <c r="AR46" s="21">
        <f t="shared" ca="1" si="439"/>
        <v>0</v>
      </c>
      <c r="AS46" s="21">
        <f t="shared" ca="1" si="439"/>
        <v>0</v>
      </c>
      <c r="AU46" s="21">
        <f t="shared" ca="1" si="439"/>
        <v>0</v>
      </c>
      <c r="AV46" s="21">
        <f t="shared" ca="1" si="439"/>
        <v>0</v>
      </c>
      <c r="AW46" s="21">
        <f t="shared" ca="1" si="439"/>
        <v>0</v>
      </c>
      <c r="AX46" s="21">
        <f t="shared" ca="1" si="439"/>
        <v>0</v>
      </c>
      <c r="AY46" s="21">
        <f t="shared" ca="1" si="439"/>
        <v>0</v>
      </c>
      <c r="AZ46" s="21">
        <f t="shared" ca="1" si="439"/>
        <v>0</v>
      </c>
      <c r="BA46" s="21">
        <f t="shared" ca="1" si="439"/>
        <v>0</v>
      </c>
      <c r="BB46" s="21">
        <f t="shared" ca="1" si="439"/>
        <v>0</v>
      </c>
      <c r="BC46" s="21">
        <f t="shared" ca="1" si="439"/>
        <v>0</v>
      </c>
      <c r="BD46" s="21">
        <f t="shared" ca="1" si="439"/>
        <v>0</v>
      </c>
      <c r="BE46" s="21">
        <f t="shared" ca="1" si="439"/>
        <v>0</v>
      </c>
      <c r="BF46" s="21">
        <f t="shared" ca="1" si="439"/>
        <v>0</v>
      </c>
      <c r="BG46" s="21">
        <f t="shared" ca="1" si="439"/>
        <v>0</v>
      </c>
      <c r="BI46" s="21">
        <f t="shared" ca="1" si="439"/>
        <v>0</v>
      </c>
      <c r="BJ46" s="21">
        <f t="shared" ca="1" si="439"/>
        <v>0</v>
      </c>
      <c r="BK46" s="21">
        <f t="shared" ca="1" si="439"/>
        <v>0</v>
      </c>
      <c r="BL46" s="21">
        <f t="shared" ca="1" si="439"/>
        <v>0</v>
      </c>
      <c r="BM46" s="21">
        <f t="shared" ca="1" si="439"/>
        <v>0</v>
      </c>
      <c r="BN46" s="21">
        <f t="shared" ca="1" si="439"/>
        <v>0</v>
      </c>
      <c r="BO46" s="21">
        <f t="shared" ca="1" si="439"/>
        <v>0</v>
      </c>
      <c r="BP46" s="21">
        <f t="shared" ca="1" si="439"/>
        <v>0</v>
      </c>
      <c r="BQ46" s="21">
        <f t="shared" ca="1" si="439"/>
        <v>0</v>
      </c>
      <c r="BR46" s="21">
        <f t="shared" ca="1" si="439"/>
        <v>0</v>
      </c>
      <c r="BS46" s="21">
        <f t="shared" ca="1" si="439"/>
        <v>0</v>
      </c>
      <c r="BT46" s="21">
        <f t="shared" ca="1" si="439"/>
        <v>0</v>
      </c>
      <c r="BU46" s="21">
        <f t="shared" ca="1" si="439"/>
        <v>0</v>
      </c>
      <c r="BW46" s="21">
        <f t="shared" ca="1" si="439"/>
        <v>0</v>
      </c>
      <c r="BX46" s="21">
        <f t="shared" ca="1" si="439"/>
        <v>0</v>
      </c>
      <c r="BY46" s="21">
        <f t="shared" ca="1" si="439"/>
        <v>0</v>
      </c>
      <c r="BZ46" s="21">
        <f t="shared" ca="1" si="439"/>
        <v>0</v>
      </c>
      <c r="CA46" s="21">
        <f t="shared" ca="1" si="439"/>
        <v>0</v>
      </c>
      <c r="CB46" s="21">
        <f t="shared" ca="1" si="439"/>
        <v>0</v>
      </c>
      <c r="CC46" s="21">
        <f t="shared" ca="1" si="439"/>
        <v>0</v>
      </c>
      <c r="CD46" s="21">
        <f t="shared" ca="1" si="439"/>
        <v>0</v>
      </c>
      <c r="CE46" s="21">
        <f t="shared" ref="CE46:EM46" ca="1" si="440">SUM(INDIRECT(ADDRESS(savings_min_row,COLUMN()) &amp;":"&amp; ADDRESS(savings_max_row,COLUMN())))</f>
        <v>0</v>
      </c>
      <c r="CF46" s="21">
        <f t="shared" ca="1" si="440"/>
        <v>0</v>
      </c>
      <c r="CG46" s="21">
        <f t="shared" ca="1" si="440"/>
        <v>0</v>
      </c>
      <c r="CH46" s="21">
        <f t="shared" ca="1" si="440"/>
        <v>0</v>
      </c>
      <c r="CI46" s="21">
        <f t="shared" ca="1" si="440"/>
        <v>0</v>
      </c>
      <c r="CK46" s="21">
        <f t="shared" ca="1" si="440"/>
        <v>0</v>
      </c>
      <c r="CL46" s="21">
        <f t="shared" ca="1" si="440"/>
        <v>0</v>
      </c>
      <c r="CM46" s="21">
        <f t="shared" ca="1" si="440"/>
        <v>0</v>
      </c>
      <c r="CN46" s="21">
        <f t="shared" ca="1" si="440"/>
        <v>0</v>
      </c>
      <c r="CO46" s="21">
        <f t="shared" ca="1" si="440"/>
        <v>0</v>
      </c>
      <c r="CP46" s="21">
        <f t="shared" ca="1" si="440"/>
        <v>0</v>
      </c>
      <c r="CQ46" s="21">
        <f t="shared" ca="1" si="440"/>
        <v>0</v>
      </c>
      <c r="CR46" s="21">
        <f t="shared" ca="1" si="440"/>
        <v>0</v>
      </c>
      <c r="CS46" s="21">
        <f t="shared" ca="1" si="440"/>
        <v>0</v>
      </c>
      <c r="CT46" s="21">
        <f t="shared" ca="1" si="440"/>
        <v>0</v>
      </c>
      <c r="CU46" s="21">
        <f t="shared" ca="1" si="440"/>
        <v>0</v>
      </c>
      <c r="CV46" s="21">
        <f t="shared" ca="1" si="440"/>
        <v>0</v>
      </c>
      <c r="CW46" s="21">
        <f t="shared" ca="1" si="440"/>
        <v>0</v>
      </c>
      <c r="CY46" s="21">
        <f t="shared" ca="1" si="440"/>
        <v>0</v>
      </c>
      <c r="CZ46" s="21">
        <f t="shared" ca="1" si="440"/>
        <v>0</v>
      </c>
      <c r="DA46" s="21">
        <f t="shared" ca="1" si="440"/>
        <v>0</v>
      </c>
      <c r="DB46" s="21">
        <f t="shared" ca="1" si="440"/>
        <v>0</v>
      </c>
      <c r="DC46" s="21">
        <f t="shared" ca="1" si="440"/>
        <v>0</v>
      </c>
      <c r="DD46" s="21">
        <f t="shared" ca="1" si="440"/>
        <v>0</v>
      </c>
      <c r="DE46" s="21">
        <f t="shared" ca="1" si="440"/>
        <v>0</v>
      </c>
      <c r="DF46" s="21">
        <f t="shared" ca="1" si="440"/>
        <v>0</v>
      </c>
      <c r="DG46" s="21">
        <f t="shared" ca="1" si="440"/>
        <v>0</v>
      </c>
      <c r="DH46" s="21">
        <f t="shared" ca="1" si="440"/>
        <v>0</v>
      </c>
      <c r="DI46" s="21">
        <f t="shared" ca="1" si="440"/>
        <v>0</v>
      </c>
      <c r="DJ46" s="21">
        <f t="shared" ca="1" si="440"/>
        <v>0</v>
      </c>
      <c r="DK46" s="21">
        <f t="shared" ca="1" si="440"/>
        <v>0</v>
      </c>
      <c r="DM46" s="21">
        <f t="shared" ca="1" si="440"/>
        <v>0</v>
      </c>
      <c r="DN46" s="21">
        <f t="shared" ca="1" si="440"/>
        <v>0</v>
      </c>
      <c r="DO46" s="21">
        <f t="shared" ca="1" si="440"/>
        <v>0</v>
      </c>
      <c r="DP46" s="21">
        <f t="shared" ca="1" si="440"/>
        <v>0</v>
      </c>
      <c r="DQ46" s="21">
        <f t="shared" ca="1" si="440"/>
        <v>0</v>
      </c>
      <c r="DR46" s="21">
        <f t="shared" ca="1" si="440"/>
        <v>0</v>
      </c>
      <c r="DS46" s="21">
        <f t="shared" ca="1" si="440"/>
        <v>0</v>
      </c>
      <c r="DT46" s="21">
        <f t="shared" ca="1" si="440"/>
        <v>0</v>
      </c>
      <c r="DU46" s="21">
        <f t="shared" ca="1" si="440"/>
        <v>0</v>
      </c>
      <c r="DV46" s="21">
        <f t="shared" ca="1" si="440"/>
        <v>0</v>
      </c>
      <c r="DW46" s="21">
        <f t="shared" ca="1" si="440"/>
        <v>0</v>
      </c>
      <c r="DX46" s="21">
        <f t="shared" ca="1" si="440"/>
        <v>0</v>
      </c>
      <c r="DY46" s="21">
        <f t="shared" ca="1" si="440"/>
        <v>0</v>
      </c>
      <c r="EA46" s="21">
        <f t="shared" ca="1" si="440"/>
        <v>0</v>
      </c>
      <c r="EB46" s="21">
        <f t="shared" ca="1" si="440"/>
        <v>0</v>
      </c>
      <c r="EC46" s="21">
        <f t="shared" ca="1" si="440"/>
        <v>0</v>
      </c>
      <c r="ED46" s="21">
        <f t="shared" ca="1" si="440"/>
        <v>0</v>
      </c>
      <c r="EE46" s="21">
        <f t="shared" ca="1" si="440"/>
        <v>0</v>
      </c>
      <c r="EF46" s="21">
        <f t="shared" ca="1" si="440"/>
        <v>0</v>
      </c>
      <c r="EG46" s="21">
        <f t="shared" ca="1" si="440"/>
        <v>0</v>
      </c>
      <c r="EH46" s="21">
        <f t="shared" ca="1" si="440"/>
        <v>0</v>
      </c>
      <c r="EI46" s="21">
        <f t="shared" ca="1" si="440"/>
        <v>0</v>
      </c>
      <c r="EJ46" s="21">
        <f t="shared" ca="1" si="440"/>
        <v>0</v>
      </c>
      <c r="EK46" s="21">
        <f t="shared" ca="1" si="440"/>
        <v>0</v>
      </c>
      <c r="EL46" s="21">
        <f t="shared" ca="1" si="440"/>
        <v>0</v>
      </c>
      <c r="EM46" s="21">
        <f t="shared" ca="1" si="440"/>
        <v>0</v>
      </c>
    </row>
  </sheetData>
  <mergeCells count="10">
    <mergeCell ref="BW5:CI5"/>
    <mergeCell ref="CK5:CW5"/>
    <mergeCell ref="CY5:DK5"/>
    <mergeCell ref="DM5:DY5"/>
    <mergeCell ref="EA5:EM5"/>
    <mergeCell ref="E5:Q5"/>
    <mergeCell ref="S5:AE5"/>
    <mergeCell ref="AG5:AS5"/>
    <mergeCell ref="AU5:BG5"/>
    <mergeCell ref="BI5:BU5"/>
  </mergeCells>
  <conditionalFormatting sqref="C10:C19 E10:Q19">
    <cfRule type="expression" dxfId="17" priority="19">
      <formula>ROW(C10)&lt;=income_max_row</formula>
    </cfRule>
  </conditionalFormatting>
  <conditionalFormatting sqref="C23:C32 E23:Q32">
    <cfRule type="expression" dxfId="16" priority="18">
      <formula>ROW(C23)&lt;=expenses_max_row</formula>
    </cfRule>
  </conditionalFormatting>
  <conditionalFormatting sqref="C36:C45 E36:Q45">
    <cfRule type="expression" dxfId="15" priority="17">
      <formula>ROW(C36)&lt;=savings_max_row</formula>
    </cfRule>
  </conditionalFormatting>
  <conditionalFormatting sqref="E6:Q7">
    <cfRule type="expression" dxfId="14" priority="14" stopIfTrue="1">
      <formula>AND(E$20=0,E$33=0,E$46=0)</formula>
    </cfRule>
    <cfRule type="expression" dxfId="13" priority="15" stopIfTrue="1">
      <formula>E$7=0</formula>
    </cfRule>
    <cfRule type="expression" dxfId="12" priority="16">
      <formula>E$7&lt;0</formula>
    </cfRule>
  </conditionalFormatting>
  <conditionalFormatting sqref="S6:AE7 AG6:AS7 AU6:BG7 BI6:BU7 BW6:CI7 CK6:CW7 CY6:DK7 DM6:DY7 EA6:EM7">
    <cfRule type="expression" dxfId="11" priority="8" stopIfTrue="1">
      <formula>AND(S$20=0,S$33=0,S$46=0)</formula>
    </cfRule>
    <cfRule type="expression" dxfId="10" priority="9" stopIfTrue="1">
      <formula>S$7=0</formula>
    </cfRule>
    <cfRule type="expression" dxfId="9" priority="10">
      <formula>S$7&lt;0</formula>
    </cfRule>
  </conditionalFormatting>
  <conditionalFormatting sqref="S10:AE19 AG10:AS19 AU10:BG19 BI10:BU19 BW10:CI19 CK10:CW19 CY10:DK19 DM10:DY19 EA10:EM19">
    <cfRule type="expression" dxfId="8" priority="13">
      <formula>ROW(S10)&lt;=income_max_row</formula>
    </cfRule>
  </conditionalFormatting>
  <conditionalFormatting sqref="S23:AE32 AG23:AS32 AU23:BG32 BI23:BU32 BW23:CI32 CK23:CW32 CY23:DK32 DM23:DY32 EA23:EM32">
    <cfRule type="expression" dxfId="7" priority="12">
      <formula>ROW(S23)&lt;=expenses_max_row</formula>
    </cfRule>
  </conditionalFormatting>
  <conditionalFormatting sqref="S36:AE45 AG36:AS45 AU36:BG45 BI36:BU45 BW36:CI45 CK36:CW45 CY36:DK45 DM36:DY45 EA36:EM45">
    <cfRule type="expression" dxfId="6" priority="11">
      <formula>ROW(S36)&lt;=savings_max_row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6C09-D952-4D1B-957E-F9F5CB972730}">
  <dimension ref="A1:W17"/>
  <sheetViews>
    <sheetView showGridLines="0" workbookViewId="0">
      <selection activeCell="G17" sqref="G17"/>
    </sheetView>
  </sheetViews>
  <sheetFormatPr defaultRowHeight="14.4" x14ac:dyDescent="0.3"/>
  <cols>
    <col min="1" max="1" width="4.6640625" customWidth="1"/>
    <col min="2" max="2" width="4.77734375" customWidth="1"/>
    <col min="3" max="6" width="16" customWidth="1"/>
    <col min="7" max="7" width="44" customWidth="1"/>
    <col min="8" max="8" width="17.109375" customWidth="1"/>
    <col min="9" max="9" width="16.77734375" customWidth="1"/>
  </cols>
  <sheetData>
    <row r="1" spans="1:23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</row>
    <row r="2" spans="1:23" ht="32.4" x14ac:dyDescent="0.3">
      <c r="A2" s="30" t="s">
        <v>24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</row>
    <row r="6" spans="1:23" x14ac:dyDescent="0.3">
      <c r="I6" t="s">
        <v>1</v>
      </c>
    </row>
    <row r="11" spans="1:23" x14ac:dyDescent="0.3">
      <c r="C11" s="37" t="s">
        <v>27</v>
      </c>
      <c r="D11" s="37" t="s">
        <v>28</v>
      </c>
      <c r="E11" s="37" t="s">
        <v>29</v>
      </c>
      <c r="F11" s="37" t="s">
        <v>30</v>
      </c>
      <c r="G11" s="37" t="s">
        <v>31</v>
      </c>
      <c r="H11" s="43" t="s">
        <v>32</v>
      </c>
      <c r="I11" s="43" t="s">
        <v>33</v>
      </c>
    </row>
    <row r="12" spans="1:23" x14ac:dyDescent="0.3">
      <c r="C12" s="39">
        <v>44916</v>
      </c>
      <c r="D12" s="38" t="s">
        <v>7</v>
      </c>
      <c r="E12" s="38" t="s">
        <v>10</v>
      </c>
      <c r="F12" s="40">
        <v>3500</v>
      </c>
      <c r="G12" s="41"/>
      <c r="H12" s="44">
        <f>SUMPRODUCT(Tracking[[Amount ]],--(Tracking[Date]&lt;=Tracking[[#This Row],[Date]]),(Tracking[Type]&lt;&gt;"Income")*(-1)+(Tracking[Type]="Income"))</f>
        <v>3500</v>
      </c>
      <c r="I12" s="51">
        <f>(IF(AND(Tracking[[#This Row],[Type]]="Income",Shift_late_income_status ="Active",DAY(Tracking[[#This Row],[Date]])&gt;=shift_late_income_starting_day),DATE(YEAR(Tracking[[#This Row],[Date]]),MONTH(Tracking[[#This Row],[Date]])+1,1),Tracking[[#This Row],[Date]]))</f>
        <v>44916</v>
      </c>
    </row>
    <row r="13" spans="1:23" x14ac:dyDescent="0.3">
      <c r="C13" s="39">
        <v>44928</v>
      </c>
      <c r="D13" s="38" t="s">
        <v>14</v>
      </c>
      <c r="E13" s="38" t="s">
        <v>16</v>
      </c>
      <c r="F13" s="40">
        <v>1</v>
      </c>
      <c r="G13" s="42"/>
      <c r="H13" s="44">
        <f>SUMPRODUCT(Tracking[[Amount ]],--(Tracking[Date]&lt;=Tracking[[#This Row],[Date]]),(Tracking[Type]&lt;&gt;"Income")*(-1)+(Tracking[Type]="Income"))</f>
        <v>3499</v>
      </c>
      <c r="I13" s="51">
        <f>(IF(AND(Tracking[[#This Row],[Type]]="Income",Shift_late_income_status ="Active",DAY(Tracking[[#This Row],[Date]])&gt;=shift_late_income_starting_day),DATE(YEAR(Tracking[[#This Row],[Date]]),MONTH(Tracking[[#This Row],[Date]])+1,1),Tracking[[#This Row],[Date]]))</f>
        <v>44928</v>
      </c>
    </row>
    <row r="14" spans="1:23" x14ac:dyDescent="0.3">
      <c r="C14" s="39">
        <v>44929</v>
      </c>
      <c r="D14" s="38" t="s">
        <v>19</v>
      </c>
      <c r="E14" s="38" t="s">
        <v>20</v>
      </c>
      <c r="F14" s="40">
        <v>2</v>
      </c>
      <c r="G14" s="41"/>
      <c r="H14" s="44">
        <f>SUMPRODUCT(Tracking[[Amount ]],--(Tracking[Date]&lt;=Tracking[[#This Row],[Date]]),(Tracking[Type]&lt;&gt;"Income")*(-1)+(Tracking[Type]="Income"))</f>
        <v>3497</v>
      </c>
      <c r="I14" s="51">
        <f>(IF(AND(Tracking[[#This Row],[Type]]="Income",Shift_late_income_status ="Active",DAY(Tracking[[#This Row],[Date]])&gt;=shift_late_income_starting_day),DATE(YEAR(Tracking[[#This Row],[Date]]),MONTH(Tracking[[#This Row],[Date]])+1,1),Tracking[[#This Row],[Date]]))</f>
        <v>44929</v>
      </c>
    </row>
    <row r="17" spans="7:7" x14ac:dyDescent="0.3">
      <c r="G17" t="s">
        <v>1</v>
      </c>
    </row>
  </sheetData>
  <conditionalFormatting sqref="E12:E14">
    <cfRule type="expression" dxfId="5" priority="6">
      <formula>ISNA(MATCH(E12,INDIRECT(D12),0))</formula>
    </cfRule>
  </conditionalFormatting>
  <conditionalFormatting sqref="F12:F14">
    <cfRule type="expression" dxfId="4" priority="5">
      <formula>D12="Income"</formula>
    </cfRule>
  </conditionalFormatting>
  <conditionalFormatting sqref="I12:I14">
    <cfRule type="expression" dxfId="3" priority="1">
      <formula>AND(D12="Income",Shift_late_income_status ="Active",DAY(C12)&gt;=shift_late_income_starting_day)</formula>
    </cfRule>
  </conditionalFormatting>
  <dataValidations count="4">
    <dataValidation type="list" allowBlank="1" showInputMessage="1" showErrorMessage="1" errorTitle="Invalid Type " error="Please select from dropdown list." sqref="D12:D14" xr:uid="{C009265C-31B9-47A3-B433-3665202419C4}">
      <formula1>"Income,Expenses,Savings"</formula1>
    </dataValidation>
    <dataValidation type="date" operator="greaterThanOrEqual" allowBlank="1" showInputMessage="1" showErrorMessage="1" sqref="C12:C14" xr:uid="{A9FACD02-E7B8-483B-8083-6F17923594CA}">
      <formula1>37257</formula1>
    </dataValidation>
    <dataValidation type="custom" allowBlank="1" showInputMessage="1" showErrorMessage="1" sqref="F12:F14" xr:uid="{8FD4909A-B032-4311-BF5F-1152866DD3D1}">
      <formula1>ISNUMBER(F12)</formula1>
    </dataValidation>
    <dataValidation type="list" allowBlank="1" showInputMessage="1" showErrorMessage="1" errorTitle="Invalid Category " error="Please Valid Caterory from the Dropdown" sqref="E12:E14" xr:uid="{FA2D6E7A-3181-4B77-B07F-8531F69CD28F}">
      <formula1>INDIRECT(D12)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21FD-DEB5-405A-9A05-96806ADF547B}">
  <dimension ref="A1:AS55"/>
  <sheetViews>
    <sheetView showGridLines="0" tabSelected="1" topLeftCell="A10" workbookViewId="0">
      <selection activeCell="AH21" sqref="AH21"/>
    </sheetView>
  </sheetViews>
  <sheetFormatPr defaultRowHeight="14.4" x14ac:dyDescent="0.3"/>
  <cols>
    <col min="1" max="1" width="2.77734375" customWidth="1"/>
    <col min="2" max="2" width="2.6640625" customWidth="1"/>
    <col min="3" max="3" width="8.88671875" customWidth="1"/>
    <col min="4" max="4" width="11.21875" bestFit="1" customWidth="1"/>
    <col min="5" max="9" width="8.88671875" customWidth="1"/>
    <col min="10" max="10" width="23.33203125" bestFit="1" customWidth="1"/>
    <col min="11" max="12" width="8.88671875" customWidth="1"/>
    <col min="13" max="30" width="8.88671875" hidden="1" customWidth="1"/>
    <col min="31" max="31" width="3.33203125" customWidth="1"/>
  </cols>
  <sheetData>
    <row r="1" spans="1:45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ht="32.4" x14ac:dyDescent="0.6">
      <c r="A2" s="31" t="s">
        <v>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5" spans="1:45" x14ac:dyDescent="0.3">
      <c r="AQ5" s="63" t="s">
        <v>48</v>
      </c>
      <c r="AR5" s="64"/>
    </row>
    <row r="6" spans="1:45" x14ac:dyDescent="0.3">
      <c r="AN6" s="66" t="s">
        <v>49</v>
      </c>
      <c r="AO6" s="66"/>
      <c r="AP6" s="66"/>
      <c r="AQ6" s="65" t="s">
        <v>54</v>
      </c>
      <c r="AR6" s="65"/>
    </row>
    <row r="8" spans="1:45" x14ac:dyDescent="0.3">
      <c r="AQ8" s="63" t="s">
        <v>50</v>
      </c>
      <c r="AR8" s="64"/>
    </row>
    <row r="9" spans="1:45" x14ac:dyDescent="0.3">
      <c r="AN9" s="66" t="s">
        <v>51</v>
      </c>
      <c r="AO9" s="66"/>
      <c r="AP9" s="66"/>
      <c r="AQ9" s="73" t="s">
        <v>56</v>
      </c>
      <c r="AR9" s="73"/>
    </row>
    <row r="11" spans="1:45" x14ac:dyDescent="0.3"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1" t="str">
        <f>"Breakdown - "&amp;IF(selected_peroid="Total Year",selected_year&amp; "(Total Year)",selected_peroid_display &amp; " " &amp; selected_year)</f>
        <v>Breakdown - December 2023</v>
      </c>
      <c r="Z11" s="61"/>
      <c r="AA11" s="61"/>
      <c r="AB11" s="61"/>
      <c r="AC11" s="61"/>
      <c r="AD11" s="61"/>
      <c r="AF11" s="62" t="str">
        <f>"Summary - "&amp;IF(selected_peroid="Total Year",selected_year&amp; "(Total Year)",selected_peroid_display &amp; " " &amp; selected_year)</f>
        <v>Summary - December 2023</v>
      </c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</row>
    <row r="12" spans="1:45" x14ac:dyDescent="0.3">
      <c r="C12" s="77" t="s">
        <v>62</v>
      </c>
      <c r="D12" s="78" t="s">
        <v>63</v>
      </c>
      <c r="E12" s="77" t="s">
        <v>64</v>
      </c>
      <c r="F12" s="81" t="s">
        <v>65</v>
      </c>
      <c r="G12" s="81" t="s">
        <v>66</v>
      </c>
      <c r="H12" s="78" t="s">
        <v>67</v>
      </c>
      <c r="I12" s="77" t="s">
        <v>68</v>
      </c>
      <c r="J12" s="81" t="s">
        <v>69</v>
      </c>
      <c r="K12" s="81" t="s">
        <v>70</v>
      </c>
      <c r="L12" s="78" t="s">
        <v>71</v>
      </c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</row>
    <row r="13" spans="1:45" x14ac:dyDescent="0.3">
      <c r="C13" s="79">
        <f>income_header_row</f>
        <v>9</v>
      </c>
      <c r="D13" s="80"/>
      <c r="E13" s="79">
        <f>1*OR(row_id=income_header_row,row_id=expenses_header_row,row_id=savings_header_row)</f>
        <v>1</v>
      </c>
      <c r="F13" s="82"/>
      <c r="G13" s="82">
        <f>1*OR(row_id=income_total_row,row_id=expenses_total_row,row_id=savings_total_row)</f>
        <v>0</v>
      </c>
      <c r="H13" s="80">
        <f>1*OR(row_id="/1",row_id="/2",row_id=-1)</f>
        <v>0</v>
      </c>
      <c r="I13" s="79"/>
      <c r="J13" s="82" t="str">
        <f>IFERROR(INDEX('Budget Planning'!$C:$C,row_id),"")</f>
        <v>Income</v>
      </c>
      <c r="K13" s="82"/>
      <c r="L13" s="80"/>
    </row>
    <row r="14" spans="1:45" x14ac:dyDescent="0.3">
      <c r="C14" s="79">
        <f>IF(C13=-1,-1,IF(C13&lt;income_max_row,C13+1,IF(C13=income_max_row,income_total_row,IF(C13=income_total_row,"/1",IF(C13="/1",expenses_header_row,IF(C13&lt;expenses_max_row,C13+1,IF(C13=expenses_max_row,expenses_total_row,IF(C13=expenses_total_row,"/2",IF(C13="/2",savings_header_row,IF(C13&lt;savings_max_row,C13+1,IF(C13=savings_max_row,savings_total_row,-1)))))))))))</f>
        <v>10</v>
      </c>
      <c r="D14" s="80"/>
      <c r="E14" s="79">
        <f>1*OR(row_id=income_header_row,row_id=expenses_header_row,row_id=savings_header_row)</f>
        <v>0</v>
      </c>
      <c r="F14" s="82"/>
      <c r="G14" s="82">
        <f>1*OR(row_id=income_total_row,row_id=expenses_total_row,row_id=savings_total_row)</f>
        <v>0</v>
      </c>
      <c r="H14" s="80">
        <f>1*OR(row_id="/1",row_id="/2",row_id=-1)</f>
        <v>0</v>
      </c>
      <c r="I14" s="79"/>
      <c r="J14" s="82" t="str">
        <f>IFERROR(INDEX('Budget Planning'!$C:$C,row_id),"")</f>
        <v>Salary</v>
      </c>
      <c r="K14" s="82"/>
      <c r="L14" s="80"/>
    </row>
    <row r="15" spans="1:45" x14ac:dyDescent="0.3">
      <c r="C15" s="79">
        <f>IF(C14=-1,-1,IF(C14&lt;income_max_row,C14+1,IF(C14=income_max_row,income_total_row,IF(C14=income_total_row,"/1",IF(C14="/1",expenses_header_row,IF(C14&lt;expenses_max_row,C14+1,IF(C14=expenses_max_row,expenses_total_row,IF(C14=expenses_total_row,"/2",IF(C14="/2",savings_header_row,IF(C14&lt;savings_max_row,C14+1,IF(C14=savings_max_row,savings_total_row,-1)))))))))))</f>
        <v>11</v>
      </c>
      <c r="D15" s="80"/>
      <c r="E15" s="79">
        <f>1*OR(row_id=income_header_row,row_id=expenses_header_row,row_id=savings_header_row)</f>
        <v>0</v>
      </c>
      <c r="F15" s="82"/>
      <c r="G15" s="82">
        <f>1*OR(row_id=income_total_row,row_id=expenses_total_row,row_id=savings_total_row)</f>
        <v>0</v>
      </c>
      <c r="H15" s="80">
        <f>1*OR(row_id="/1",row_id="/2",row_id=-1)</f>
        <v>0</v>
      </c>
      <c r="I15" s="79"/>
      <c r="J15" s="82" t="str">
        <f>IFERROR(INDEX('Budget Planning'!$C:$C,row_id),"")</f>
        <v>Dividends</v>
      </c>
      <c r="K15" s="82"/>
      <c r="L15" s="80"/>
    </row>
    <row r="16" spans="1:45" x14ac:dyDescent="0.3">
      <c r="C16" s="79">
        <f>IF(C15=-1,-1,IF(C15&lt;income_max_row,C15+1,IF(C15=income_max_row,income_total_row,IF(C15=income_total_row,"/1",IF(C15="/1",expenses_header_row,IF(C15&lt;expenses_max_row,C15+1,IF(C15=expenses_max_row,expenses_total_row,IF(C15=expenses_total_row,"/2",IF(C15="/2",savings_header_row,IF(C15&lt;savings_max_row,C15+1,IF(C15=savings_max_row,savings_total_row,-1)))))))))))</f>
        <v>12</v>
      </c>
      <c r="D16" s="80"/>
      <c r="E16" s="79">
        <f>1*OR(row_id=income_header_row,row_id=expenses_header_row,row_id=savings_header_row)</f>
        <v>0</v>
      </c>
      <c r="F16" s="82"/>
      <c r="G16" s="82">
        <f>1*OR(row_id=income_total_row,row_id=expenses_total_row,row_id=savings_total_row)</f>
        <v>0</v>
      </c>
      <c r="H16" s="80">
        <f>1*OR(row_id="/1",row_id="/2",row_id=-1)</f>
        <v>0</v>
      </c>
      <c r="I16" s="79"/>
      <c r="J16" s="82" t="str">
        <f>IFERROR(INDEX('Budget Planning'!$C:$C,row_id),"")</f>
        <v>Father</v>
      </c>
      <c r="K16" s="82"/>
      <c r="L16" s="80"/>
    </row>
    <row r="17" spans="3:12" x14ac:dyDescent="0.3">
      <c r="C17" s="79">
        <f>IF(C16=-1,-1,IF(C16&lt;income_max_row,C16+1,IF(C16=income_max_row,income_total_row,IF(C16=income_total_row,"/1",IF(C16="/1",expenses_header_row,IF(C16&lt;expenses_max_row,C16+1,IF(C16=expenses_max_row,expenses_total_row,IF(C16=expenses_total_row,"/2",IF(C16="/2",savings_header_row,IF(C16&lt;savings_max_row,C16+1,IF(C16=savings_max_row,savings_total_row,-1)))))))))))</f>
        <v>20</v>
      </c>
      <c r="D17" s="80"/>
      <c r="E17" s="79">
        <f>1*OR(row_id=income_header_row,row_id=expenses_header_row,row_id=savings_header_row)</f>
        <v>0</v>
      </c>
      <c r="F17" s="82"/>
      <c r="G17" s="82">
        <f>1*OR(row_id=income_total_row,row_id=expenses_total_row,row_id=savings_total_row)</f>
        <v>1</v>
      </c>
      <c r="H17" s="80">
        <f>1*OR(row_id="/1",row_id="/2",row_id=-1)</f>
        <v>0</v>
      </c>
      <c r="I17" s="79"/>
      <c r="J17" s="82" t="str">
        <f>IFERROR(INDEX('Budget Planning'!$C:$C,row_id),"")</f>
        <v>Total</v>
      </c>
      <c r="K17" s="82"/>
      <c r="L17" s="80"/>
    </row>
    <row r="18" spans="3:12" x14ac:dyDescent="0.3">
      <c r="C18" s="79" t="str">
        <f>IF(C17=-1,-1,IF(C17&lt;income_max_row,C17+1,IF(C17=income_max_row,income_total_row,IF(C17=income_total_row,"/1",IF(C17="/1",expenses_header_row,IF(C17&lt;expenses_max_row,C17+1,IF(C17=expenses_max_row,expenses_total_row,IF(C17=expenses_total_row,"/2",IF(C17="/2",savings_header_row,IF(C17&lt;savings_max_row,C17+1,IF(C17=savings_max_row,savings_total_row,-1)))))))))))</f>
        <v>/1</v>
      </c>
      <c r="D18" s="80"/>
      <c r="E18" s="79">
        <f>1*OR(row_id=income_header_row,row_id=expenses_header_row,row_id=savings_header_row)</f>
        <v>0</v>
      </c>
      <c r="F18" s="82"/>
      <c r="G18" s="82">
        <f>1*OR(row_id=income_total_row,row_id=expenses_total_row,row_id=savings_total_row)</f>
        <v>0</v>
      </c>
      <c r="H18" s="80">
        <f>1*OR(row_id="/1",row_id="/2",row_id=-1)</f>
        <v>1</v>
      </c>
      <c r="I18" s="79"/>
      <c r="J18" s="82" t="str">
        <f>IFERROR(INDEX('Budget Planning'!$C:$C,row_id),"")</f>
        <v/>
      </c>
      <c r="K18" s="82"/>
      <c r="L18" s="80"/>
    </row>
    <row r="19" spans="3:12" x14ac:dyDescent="0.3">
      <c r="C19" s="79">
        <f>IF(C18=-1,-1,IF(C18&lt;income_max_row,C18+1,IF(C18=income_max_row,income_total_row,IF(C18=income_total_row,"/1",IF(C18="/1",expenses_header_row,IF(C18&lt;expenses_max_row,C18+1,IF(C18=expenses_max_row,expenses_total_row,IF(C18=expenses_total_row,"/2",IF(C18="/2",savings_header_row,IF(C18&lt;savings_max_row,C18+1,IF(C18=savings_max_row,savings_total_row,-1)))))))))))</f>
        <v>22</v>
      </c>
      <c r="D19" s="80"/>
      <c r="E19" s="79">
        <f>1*OR(row_id=income_header_row,row_id=expenses_header_row,row_id=savings_header_row)</f>
        <v>1</v>
      </c>
      <c r="F19" s="82"/>
      <c r="G19" s="82">
        <f>1*OR(row_id=income_total_row,row_id=expenses_total_row,row_id=savings_total_row)</f>
        <v>0</v>
      </c>
      <c r="H19" s="80">
        <f>1*OR(row_id="/1",row_id="/2",row_id=-1)</f>
        <v>0</v>
      </c>
      <c r="I19" s="79"/>
      <c r="J19" s="82" t="str">
        <f>IFERROR(INDEX('Budget Planning'!$C:$C,row_id),"")</f>
        <v>Expenses</v>
      </c>
      <c r="K19" s="82"/>
      <c r="L19" s="80"/>
    </row>
    <row r="20" spans="3:12" x14ac:dyDescent="0.3">
      <c r="C20" s="79">
        <f>IF(C19=-1,-1,IF(C19&lt;income_max_row,C19+1,IF(C19=income_max_row,income_total_row,IF(C19=income_total_row,"/1",IF(C19="/1",expenses_header_row,IF(C19&lt;expenses_max_row,C19+1,IF(C19=expenses_max_row,expenses_total_row,IF(C19=expenses_total_row,"/2",IF(C19="/2",savings_header_row,IF(C19&lt;savings_max_row,C19+1,IF(C19=savings_max_row,savings_total_row,-1)))))))))))</f>
        <v>23</v>
      </c>
      <c r="D20" s="80"/>
      <c r="E20" s="79">
        <f>1*OR(row_id=income_header_row,row_id=expenses_header_row,row_id=savings_header_row)</f>
        <v>0</v>
      </c>
      <c r="F20" s="82"/>
      <c r="G20" s="82">
        <f>1*OR(row_id=income_total_row,row_id=expenses_total_row,row_id=savings_total_row)</f>
        <v>0</v>
      </c>
      <c r="H20" s="80">
        <f>1*OR(row_id="/1",row_id="/2",row_id=-1)</f>
        <v>0</v>
      </c>
      <c r="I20" s="79"/>
      <c r="J20" s="82" t="str">
        <f>IFERROR(INDEX('Budget Planning'!$C:$C,row_id),"")</f>
        <v>Transport</v>
      </c>
      <c r="K20" s="82"/>
      <c r="L20" s="80"/>
    </row>
    <row r="21" spans="3:12" x14ac:dyDescent="0.3">
      <c r="C21" s="79">
        <f>IF(C20=-1,-1,IF(C20&lt;income_max_row,C20+1,IF(C20=income_max_row,income_total_row,IF(C20=income_total_row,"/1",IF(C20="/1",expenses_header_row,IF(C20&lt;expenses_max_row,C20+1,IF(C20=expenses_max_row,expenses_total_row,IF(C20=expenses_total_row,"/2",IF(C20="/2",savings_header_row,IF(C20&lt;savings_max_row,C20+1,IF(C20=savings_max_row,savings_total_row,-1)))))))))))</f>
        <v>24</v>
      </c>
      <c r="D21" s="80"/>
      <c r="E21" s="79">
        <f>1*OR(row_id=income_header_row,row_id=expenses_header_row,row_id=savings_header_row)</f>
        <v>0</v>
      </c>
      <c r="F21" s="82"/>
      <c r="G21" s="82">
        <f>1*OR(row_id=income_total_row,row_id=expenses_total_row,row_id=savings_total_row)</f>
        <v>0</v>
      </c>
      <c r="H21" s="80">
        <f>1*OR(row_id="/1",row_id="/2",row_id=-1)</f>
        <v>0</v>
      </c>
      <c r="I21" s="79"/>
      <c r="J21" s="82" t="str">
        <f>IFERROR(INDEX('Budget Planning'!$C:$C,row_id),"")</f>
        <v>Food</v>
      </c>
      <c r="K21" s="82"/>
      <c r="L21" s="80"/>
    </row>
    <row r="22" spans="3:12" x14ac:dyDescent="0.3">
      <c r="C22" s="79">
        <f>IF(C21=-1,-1,IF(C21&lt;income_max_row,C21+1,IF(C21=income_max_row,income_total_row,IF(C21=income_total_row,"/1",IF(C21="/1",expenses_header_row,IF(C21&lt;expenses_max_row,C21+1,IF(C21=expenses_max_row,expenses_total_row,IF(C21=expenses_total_row,"/2",IF(C21="/2",savings_header_row,IF(C21&lt;savings_max_row,C21+1,IF(C21=savings_max_row,savings_total_row,-1)))))))))))</f>
        <v>25</v>
      </c>
      <c r="D22" s="80"/>
      <c r="E22" s="79">
        <f>1*OR(row_id=income_header_row,row_id=expenses_header_row,row_id=savings_header_row)</f>
        <v>0</v>
      </c>
      <c r="F22" s="82"/>
      <c r="G22" s="82">
        <f>1*OR(row_id=income_total_row,row_id=expenses_total_row,row_id=savings_total_row)</f>
        <v>0</v>
      </c>
      <c r="H22" s="80">
        <f>1*OR(row_id="/1",row_id="/2",row_id=-1)</f>
        <v>0</v>
      </c>
      <c r="I22" s="79"/>
      <c r="J22" s="82" t="str">
        <f>IFERROR(INDEX('Budget Planning'!$C:$C,row_id),"")</f>
        <v>Rent</v>
      </c>
      <c r="K22" s="82"/>
      <c r="L22" s="80"/>
    </row>
    <row r="23" spans="3:12" x14ac:dyDescent="0.3">
      <c r="C23" s="79">
        <f>IF(C22=-1,-1,IF(C22&lt;income_max_row,C22+1,IF(C22=income_max_row,income_total_row,IF(C22=income_total_row,"/1",IF(C22="/1",expenses_header_row,IF(C22&lt;expenses_max_row,C22+1,IF(C22=expenses_max_row,expenses_total_row,IF(C22=expenses_total_row,"/2",IF(C22="/2",savings_header_row,IF(C22&lt;savings_max_row,C22+1,IF(C22=savings_max_row,savings_total_row,-1)))))))))))</f>
        <v>33</v>
      </c>
      <c r="D23" s="80"/>
      <c r="E23" s="79">
        <f>1*OR(row_id=income_header_row,row_id=expenses_header_row,row_id=savings_header_row)</f>
        <v>0</v>
      </c>
      <c r="F23" s="82"/>
      <c r="G23" s="82">
        <f>1*OR(row_id=income_total_row,row_id=expenses_total_row,row_id=savings_total_row)</f>
        <v>1</v>
      </c>
      <c r="H23" s="80">
        <f>1*OR(row_id="/1",row_id="/2",row_id=-1)</f>
        <v>0</v>
      </c>
      <c r="I23" s="79"/>
      <c r="J23" s="82" t="str">
        <f>IFERROR(INDEX('Budget Planning'!$C:$C,row_id),"")</f>
        <v>Total</v>
      </c>
      <c r="K23" s="82"/>
      <c r="L23" s="80"/>
    </row>
    <row r="24" spans="3:12" x14ac:dyDescent="0.3">
      <c r="C24" s="79" t="str">
        <f>IF(C23=-1,-1,IF(C23&lt;income_max_row,C23+1,IF(C23=income_max_row,income_total_row,IF(C23=income_total_row,"/1",IF(C23="/1",expenses_header_row,IF(C23&lt;expenses_max_row,C23+1,IF(C23=expenses_max_row,expenses_total_row,IF(C23=expenses_total_row,"/2",IF(C23="/2",savings_header_row,IF(C23&lt;savings_max_row,C23+1,IF(C23=savings_max_row,savings_total_row,-1)))))))))))</f>
        <v>/2</v>
      </c>
      <c r="D24" s="80"/>
      <c r="E24" s="79">
        <f>1*OR(row_id=income_header_row,row_id=expenses_header_row,row_id=savings_header_row)</f>
        <v>0</v>
      </c>
      <c r="F24" s="82"/>
      <c r="G24" s="82">
        <f>1*OR(row_id=income_total_row,row_id=expenses_total_row,row_id=savings_total_row)</f>
        <v>0</v>
      </c>
      <c r="H24" s="80">
        <f>1*OR(row_id="/1",row_id="/2",row_id=-1)</f>
        <v>1</v>
      </c>
      <c r="I24" s="79"/>
      <c r="J24" s="82" t="str">
        <f>IFERROR(INDEX('Budget Planning'!$C:$C,row_id),"")</f>
        <v/>
      </c>
      <c r="K24" s="82"/>
      <c r="L24" s="80"/>
    </row>
    <row r="25" spans="3:12" x14ac:dyDescent="0.3">
      <c r="C25" s="79">
        <f>IF(C24=-1,-1,IF(C24&lt;income_max_row,C24+1,IF(C24=income_max_row,income_total_row,IF(C24=income_total_row,"/1",IF(C24="/1",expenses_header_row,IF(C24&lt;expenses_max_row,C24+1,IF(C24=expenses_max_row,expenses_total_row,IF(C24=expenses_total_row,"/2",IF(C24="/2",savings_header_row,IF(C24&lt;savings_max_row,C24+1,IF(C24=savings_max_row,savings_total_row,-1)))))))))))</f>
        <v>35</v>
      </c>
      <c r="D25" s="80"/>
      <c r="E25" s="79">
        <f>1*OR(row_id=income_header_row,row_id=expenses_header_row,row_id=savings_header_row)</f>
        <v>1</v>
      </c>
      <c r="F25" s="82"/>
      <c r="G25" s="82">
        <f>1*OR(row_id=income_total_row,row_id=expenses_total_row,row_id=savings_total_row)</f>
        <v>0</v>
      </c>
      <c r="H25" s="80">
        <f>1*OR(row_id="/1",row_id="/2",row_id=-1)</f>
        <v>0</v>
      </c>
      <c r="I25" s="79"/>
      <c r="J25" s="82" t="str">
        <f>IFERROR(INDEX('Budget Planning'!$C:$C,row_id),"")</f>
        <v>Savings</v>
      </c>
      <c r="K25" s="82"/>
      <c r="L25" s="80"/>
    </row>
    <row r="26" spans="3:12" x14ac:dyDescent="0.3">
      <c r="C26" s="79">
        <f>IF(C25=-1,-1,IF(C25&lt;income_max_row,C25+1,IF(C25=income_max_row,income_total_row,IF(C25=income_total_row,"/1",IF(C25="/1",expenses_header_row,IF(C25&lt;expenses_max_row,C25+1,IF(C25=expenses_max_row,expenses_total_row,IF(C25=expenses_total_row,"/2",IF(C25="/2",savings_header_row,IF(C25&lt;savings_max_row,C25+1,IF(C25=savings_max_row,savings_total_row,-1)))))))))))</f>
        <v>36</v>
      </c>
      <c r="D26" s="80"/>
      <c r="E26" s="79">
        <f>1*OR(row_id=income_header_row,row_id=expenses_header_row,row_id=savings_header_row)</f>
        <v>0</v>
      </c>
      <c r="F26" s="82"/>
      <c r="G26" s="82">
        <f>1*OR(row_id=income_total_row,row_id=expenses_total_row,row_id=savings_total_row)</f>
        <v>0</v>
      </c>
      <c r="H26" s="80">
        <f>1*OR(row_id="/1",row_id="/2",row_id=-1)</f>
        <v>0</v>
      </c>
      <c r="I26" s="79"/>
      <c r="J26" s="82" t="str">
        <f>IFERROR(INDEX('Budget Planning'!$C:$C,row_id),"")</f>
        <v>Stocks</v>
      </c>
      <c r="K26" s="82"/>
      <c r="L26" s="80"/>
    </row>
    <row r="27" spans="3:12" x14ac:dyDescent="0.3">
      <c r="C27" s="79">
        <f>IF(C26=-1,-1,IF(C26&lt;income_max_row,C26+1,IF(C26=income_max_row,income_total_row,IF(C26=income_total_row,"/1",IF(C26="/1",expenses_header_row,IF(C26&lt;expenses_max_row,C26+1,IF(C26=expenses_max_row,expenses_total_row,IF(C26=expenses_total_row,"/2",IF(C26="/2",savings_header_row,IF(C26&lt;savings_max_row,C26+1,IF(C26=savings_max_row,savings_total_row,-1)))))))))))</f>
        <v>37</v>
      </c>
      <c r="D27" s="80"/>
      <c r="E27" s="79">
        <f>1*OR(row_id=income_header_row,row_id=expenses_header_row,row_id=savings_header_row)</f>
        <v>0</v>
      </c>
      <c r="F27" s="82"/>
      <c r="G27" s="82">
        <f>1*OR(row_id=income_total_row,row_id=expenses_total_row,row_id=savings_total_row)</f>
        <v>0</v>
      </c>
      <c r="H27" s="80">
        <f>1*OR(row_id="/1",row_id="/2",row_id=-1)</f>
        <v>0</v>
      </c>
      <c r="I27" s="79"/>
      <c r="J27" s="82" t="str">
        <f>IFERROR(INDEX('Budget Planning'!$C:$C,row_id),"")</f>
        <v>FD</v>
      </c>
      <c r="K27" s="82"/>
      <c r="L27" s="80"/>
    </row>
    <row r="28" spans="3:12" x14ac:dyDescent="0.3">
      <c r="C28" s="79">
        <f>IF(C27=-1,-1,IF(C27&lt;income_max_row,C27+1,IF(C27=income_max_row,income_total_row,IF(C27=income_total_row,"/1",IF(C27="/1",expenses_header_row,IF(C27&lt;expenses_max_row,C27+1,IF(C27=expenses_max_row,expenses_total_row,IF(C27=expenses_total_row,"/2",IF(C27="/2",savings_header_row,IF(C27&lt;savings_max_row,C27+1,IF(C27=savings_max_row,savings_total_row,-1)))))))))))</f>
        <v>38</v>
      </c>
      <c r="D28" s="80"/>
      <c r="E28" s="79">
        <f>1*OR(row_id=income_header_row,row_id=expenses_header_row,row_id=savings_header_row)</f>
        <v>0</v>
      </c>
      <c r="F28" s="82"/>
      <c r="G28" s="82">
        <f>1*OR(row_id=income_total_row,row_id=expenses_total_row,row_id=savings_total_row)</f>
        <v>0</v>
      </c>
      <c r="H28" s="80">
        <f>1*OR(row_id="/1",row_id="/2",row_id=-1)</f>
        <v>0</v>
      </c>
      <c r="I28" s="79"/>
      <c r="J28" s="82" t="str">
        <f>IFERROR(INDEX('Budget Planning'!$C:$C,row_id),"")</f>
        <v>Gold</v>
      </c>
      <c r="K28" s="82"/>
      <c r="L28" s="80"/>
    </row>
    <row r="29" spans="3:12" x14ac:dyDescent="0.3">
      <c r="C29" s="79">
        <f>IF(C28=-1,-1,IF(C28&lt;income_max_row,C28+1,IF(C28=income_max_row,income_total_row,IF(C28=income_total_row,"/1",IF(C28="/1",expenses_header_row,IF(C28&lt;expenses_max_row,C28+1,IF(C28=expenses_max_row,expenses_total_row,IF(C28=expenses_total_row,"/2",IF(C28="/2",savings_header_row,IF(C28&lt;savings_max_row,C28+1,IF(C28=savings_max_row,savings_total_row,-1)))))))))))</f>
        <v>39</v>
      </c>
      <c r="D29" s="80"/>
      <c r="E29" s="79">
        <f>1*OR(row_id=income_header_row,row_id=expenses_header_row,row_id=savings_header_row)</f>
        <v>0</v>
      </c>
      <c r="F29" s="82"/>
      <c r="G29" s="82">
        <f>1*OR(row_id=income_total_row,row_id=expenses_total_row,row_id=savings_total_row)</f>
        <v>0</v>
      </c>
      <c r="H29" s="80">
        <f>1*OR(row_id="/1",row_id="/2",row_id=-1)</f>
        <v>0</v>
      </c>
      <c r="I29" s="79"/>
      <c r="J29" s="82" t="str">
        <f>IFERROR(INDEX('Budget Planning'!$C:$C,row_id),"")</f>
        <v>MF</v>
      </c>
      <c r="K29" s="82"/>
      <c r="L29" s="80"/>
    </row>
    <row r="30" spans="3:12" x14ac:dyDescent="0.3">
      <c r="C30" s="79">
        <f>IF(C29=-1,-1,IF(C29&lt;income_max_row,C29+1,IF(C29=income_max_row,income_total_row,IF(C29=income_total_row,"/1",IF(C29="/1",expenses_header_row,IF(C29&lt;expenses_max_row,C29+1,IF(C29=expenses_max_row,expenses_total_row,IF(C29=expenses_total_row,"/2",IF(C29="/2",savings_header_row,IF(C29&lt;savings_max_row,C29+1,IF(C29=savings_max_row,savings_total_row,-1)))))))))))</f>
        <v>47</v>
      </c>
      <c r="D30" s="80"/>
      <c r="E30" s="79">
        <f>1*OR(row_id=income_header_row,row_id=expenses_header_row,row_id=savings_header_row)</f>
        <v>0</v>
      </c>
      <c r="F30" s="82"/>
      <c r="G30" s="82">
        <f>1*OR(row_id=income_total_row,row_id=expenses_total_row,row_id=savings_total_row)</f>
        <v>1</v>
      </c>
      <c r="H30" s="80">
        <f>1*OR(row_id="/1",row_id="/2",row_id=-1)</f>
        <v>0</v>
      </c>
      <c r="I30" s="79"/>
      <c r="J30" s="82">
        <f>IFERROR(INDEX('Budget Planning'!$C:$C,row_id),"")</f>
        <v>0</v>
      </c>
      <c r="K30" s="82"/>
      <c r="L30" s="80"/>
    </row>
    <row r="31" spans="3:12" x14ac:dyDescent="0.3">
      <c r="C31" s="79">
        <f>IF(C30=-1,-1,IF(C30&lt;income_max_row,C30+1,IF(C30=income_max_row,income_total_row,IF(C30=income_total_row,"/1",IF(C30="/1",expenses_header_row,IF(C30&lt;expenses_max_row,C30+1,IF(C30=expenses_max_row,expenses_total_row,IF(C30=expenses_total_row,"/2",IF(C30="/2",savings_header_row,IF(C30&lt;savings_max_row,C30+1,IF(C30=savings_max_row,savings_total_row,-1)))))))))))</f>
        <v>-1</v>
      </c>
      <c r="D31" s="80"/>
      <c r="E31" s="79">
        <f>1*OR(row_id=income_header_row,row_id=expenses_header_row,row_id=savings_header_row)</f>
        <v>0</v>
      </c>
      <c r="F31" s="82"/>
      <c r="G31" s="82">
        <f>1*OR(row_id=income_total_row,row_id=expenses_total_row,row_id=savings_total_row)</f>
        <v>0</v>
      </c>
      <c r="H31" s="80">
        <f>1*OR(row_id="/1",row_id="/2",row_id=-1)</f>
        <v>1</v>
      </c>
      <c r="I31" s="79"/>
      <c r="J31" s="82" t="str">
        <f>IFERROR(INDEX('Budget Planning'!$C:$C,row_id),"")</f>
        <v/>
      </c>
      <c r="K31" s="82"/>
      <c r="L31" s="80"/>
    </row>
    <row r="32" spans="3:12" x14ac:dyDescent="0.3">
      <c r="C32" s="79">
        <f>IF(C31=-1,-1,IF(C31&lt;income_max_row,C31+1,IF(C31=income_max_row,income_total_row,IF(C31=income_total_row,"/1",IF(C31="/1",expenses_header_row,IF(C31&lt;expenses_max_row,C31+1,IF(C31=expenses_max_row,expenses_total_row,IF(C31=expenses_total_row,"/2",IF(C31="/2",savings_header_row,IF(C31&lt;savings_max_row,C31+1,IF(C31=savings_max_row,savings_total_row,-1)))))))))))</f>
        <v>-1</v>
      </c>
      <c r="D32" s="80"/>
      <c r="E32" s="79">
        <f>1*OR(row_id=income_header_row,row_id=expenses_header_row,row_id=savings_header_row)</f>
        <v>0</v>
      </c>
      <c r="F32" s="82"/>
      <c r="G32" s="82">
        <f>1*OR(row_id=income_total_row,row_id=expenses_total_row,row_id=savings_total_row)</f>
        <v>0</v>
      </c>
      <c r="H32" s="80">
        <f>1*OR(row_id="/1",row_id="/2",row_id=-1)</f>
        <v>1</v>
      </c>
      <c r="I32" s="79"/>
      <c r="J32" s="82" t="str">
        <f>IFERROR(INDEX('Budget Planning'!$C:$C,row_id),"")</f>
        <v/>
      </c>
      <c r="K32" s="82"/>
      <c r="L32" s="80"/>
    </row>
    <row r="33" spans="3:12" x14ac:dyDescent="0.3">
      <c r="C33" s="79">
        <f>IF(C32=-1,-1,IF(C32&lt;income_max_row,C32+1,IF(C32=income_max_row,income_total_row,IF(C32=income_total_row,"/1",IF(C32="/1",expenses_header_row,IF(C32&lt;expenses_max_row,C32+1,IF(C32=expenses_max_row,expenses_total_row,IF(C32=expenses_total_row,"/2",IF(C32="/2",savings_header_row,IF(C32&lt;savings_max_row,C32+1,IF(C32=savings_max_row,savings_total_row,-1)))))))))))</f>
        <v>-1</v>
      </c>
      <c r="D33" s="80"/>
      <c r="E33" s="79">
        <f>1*OR(row_id=income_header_row,row_id=expenses_header_row,row_id=savings_header_row)</f>
        <v>0</v>
      </c>
      <c r="F33" s="82"/>
      <c r="G33" s="82">
        <f>1*OR(row_id=income_total_row,row_id=expenses_total_row,row_id=savings_total_row)</f>
        <v>0</v>
      </c>
      <c r="H33" s="80">
        <f>1*OR(row_id="/1",row_id="/2",row_id=-1)</f>
        <v>1</v>
      </c>
      <c r="I33" s="79"/>
      <c r="J33" s="82" t="str">
        <f>IFERROR(INDEX('Budget Planning'!$C:$C,row_id),"")</f>
        <v/>
      </c>
      <c r="K33" s="82"/>
      <c r="L33" s="80"/>
    </row>
    <row r="34" spans="3:12" x14ac:dyDescent="0.3">
      <c r="C34" s="79">
        <f>IF(C33=-1,-1,IF(C33&lt;income_max_row,C33+1,IF(C33=income_max_row,income_total_row,IF(C33=income_total_row,"/1",IF(C33="/1",expenses_header_row,IF(C33&lt;expenses_max_row,C33+1,IF(C33=expenses_max_row,expenses_total_row,IF(C33=expenses_total_row,"/2",IF(C33="/2",savings_header_row,IF(C33&lt;savings_max_row,C33+1,IF(C33=savings_max_row,savings_total_row,-1)))))))))))</f>
        <v>-1</v>
      </c>
      <c r="D34" s="80"/>
      <c r="E34" s="79">
        <f>1*OR(row_id=income_header_row,row_id=expenses_header_row,row_id=savings_header_row)</f>
        <v>0</v>
      </c>
      <c r="F34" s="82"/>
      <c r="G34" s="82">
        <f>1*OR(row_id=income_total_row,row_id=expenses_total_row,row_id=savings_total_row)</f>
        <v>0</v>
      </c>
      <c r="H34" s="80">
        <f>1*OR(row_id="/1",row_id="/2",row_id=-1)</f>
        <v>1</v>
      </c>
      <c r="I34" s="79"/>
      <c r="J34" s="82" t="str">
        <f>IFERROR(INDEX('Budget Planning'!$C:$C,row_id),"")</f>
        <v/>
      </c>
      <c r="K34" s="82"/>
      <c r="L34" s="80"/>
    </row>
    <row r="35" spans="3:12" x14ac:dyDescent="0.3">
      <c r="C35" s="79">
        <f>IF(C34=-1,-1,IF(C34&lt;income_max_row,C34+1,IF(C34=income_max_row,income_total_row,IF(C34=income_total_row,"/1",IF(C34="/1",expenses_header_row,IF(C34&lt;expenses_max_row,C34+1,IF(C34=expenses_max_row,expenses_total_row,IF(C34=expenses_total_row,"/2",IF(C34="/2",savings_header_row,IF(C34&lt;savings_max_row,C34+1,IF(C34=savings_max_row,savings_total_row,-1)))))))))))</f>
        <v>-1</v>
      </c>
      <c r="D35" s="80"/>
      <c r="E35" s="79">
        <f>1*OR(row_id=income_header_row,row_id=expenses_header_row,row_id=savings_header_row)</f>
        <v>0</v>
      </c>
      <c r="F35" s="82"/>
      <c r="G35" s="82">
        <f>1*OR(row_id=income_total_row,row_id=expenses_total_row,row_id=savings_total_row)</f>
        <v>0</v>
      </c>
      <c r="H35" s="80">
        <f>1*OR(row_id="/1",row_id="/2",row_id=-1)</f>
        <v>1</v>
      </c>
      <c r="I35" s="79"/>
      <c r="J35" s="82" t="str">
        <f>IFERROR(INDEX('Budget Planning'!$C:$C,row_id),"")</f>
        <v/>
      </c>
      <c r="K35" s="82"/>
      <c r="L35" s="80"/>
    </row>
    <row r="36" spans="3:12" x14ac:dyDescent="0.3">
      <c r="C36" s="79">
        <f>IF(C35=-1,-1,IF(C35&lt;income_max_row,C35+1,IF(C35=income_max_row,income_total_row,IF(C35=income_total_row,"/1",IF(C35="/1",expenses_header_row,IF(C35&lt;expenses_max_row,C35+1,IF(C35=expenses_max_row,expenses_total_row,IF(C35=expenses_total_row,"/2",IF(C35="/2",savings_header_row,IF(C35&lt;savings_max_row,C35+1,IF(C35=savings_max_row,savings_total_row,-1)))))))))))</f>
        <v>-1</v>
      </c>
      <c r="D36" s="80"/>
      <c r="E36" s="79">
        <f>1*OR(row_id=income_header_row,row_id=expenses_header_row,row_id=savings_header_row)</f>
        <v>0</v>
      </c>
      <c r="F36" s="82"/>
      <c r="G36" s="82">
        <f>1*OR(row_id=income_total_row,row_id=expenses_total_row,row_id=savings_total_row)</f>
        <v>0</v>
      </c>
      <c r="H36" s="80">
        <f>1*OR(row_id="/1",row_id="/2",row_id=-1)</f>
        <v>1</v>
      </c>
      <c r="I36" s="79"/>
      <c r="J36" s="82" t="str">
        <f>IFERROR(INDEX('Budget Planning'!$C:$C,row_id),"")</f>
        <v/>
      </c>
      <c r="K36" s="82"/>
      <c r="L36" s="80"/>
    </row>
    <row r="37" spans="3:12" x14ac:dyDescent="0.3">
      <c r="C37" s="79">
        <f>IF(C36=-1,-1,IF(C36&lt;income_max_row,C36+1,IF(C36=income_max_row,income_total_row,IF(C36=income_total_row,"/1",IF(C36="/1",expenses_header_row,IF(C36&lt;expenses_max_row,C36+1,IF(C36=expenses_max_row,expenses_total_row,IF(C36=expenses_total_row,"/2",IF(C36="/2",savings_header_row,IF(C36&lt;savings_max_row,C36+1,IF(C36=savings_max_row,savings_total_row,-1)))))))))))</f>
        <v>-1</v>
      </c>
      <c r="D37" s="80"/>
      <c r="E37" s="79">
        <f>1*OR(row_id=income_header_row,row_id=expenses_header_row,row_id=savings_header_row)</f>
        <v>0</v>
      </c>
      <c r="F37" s="82"/>
      <c r="G37" s="82">
        <f>1*OR(row_id=income_total_row,row_id=expenses_total_row,row_id=savings_total_row)</f>
        <v>0</v>
      </c>
      <c r="H37" s="80">
        <f>1*OR(row_id="/1",row_id="/2",row_id=-1)</f>
        <v>1</v>
      </c>
      <c r="I37" s="79"/>
      <c r="J37" s="82" t="str">
        <f>IFERROR(INDEX('Budget Planning'!$C:$C,row_id),"")</f>
        <v/>
      </c>
      <c r="K37" s="82"/>
      <c r="L37" s="80"/>
    </row>
    <row r="38" spans="3:12" x14ac:dyDescent="0.3">
      <c r="C38" s="79">
        <f>IF(C37=-1,-1,IF(C37&lt;income_max_row,C37+1,IF(C37=income_max_row,income_total_row,IF(C37=income_total_row,"/1",IF(C37="/1",expenses_header_row,IF(C37&lt;expenses_max_row,C37+1,IF(C37=expenses_max_row,expenses_total_row,IF(C37=expenses_total_row,"/2",IF(C37="/2",savings_header_row,IF(C37&lt;savings_max_row,C37+1,IF(C37=savings_max_row,savings_total_row,-1)))))))))))</f>
        <v>-1</v>
      </c>
      <c r="D38" s="80"/>
      <c r="E38" s="79">
        <f>1*OR(row_id=income_header_row,row_id=expenses_header_row,row_id=savings_header_row)</f>
        <v>0</v>
      </c>
      <c r="F38" s="82"/>
      <c r="G38" s="82">
        <f>1*OR(row_id=income_total_row,row_id=expenses_total_row,row_id=savings_total_row)</f>
        <v>0</v>
      </c>
      <c r="H38" s="80">
        <f>1*OR(row_id="/1",row_id="/2",row_id=-1)</f>
        <v>1</v>
      </c>
      <c r="I38" s="79"/>
      <c r="J38" s="82" t="str">
        <f>IFERROR(INDEX('Budget Planning'!$C:$C,row_id),"")</f>
        <v/>
      </c>
      <c r="K38" s="82"/>
      <c r="L38" s="80"/>
    </row>
    <row r="39" spans="3:12" x14ac:dyDescent="0.3">
      <c r="C39" s="79">
        <f>IF(C38=-1,-1,IF(C38&lt;income_max_row,C38+1,IF(C38=income_max_row,income_total_row,IF(C38=income_total_row,"/1",IF(C38="/1",expenses_header_row,IF(C38&lt;expenses_max_row,C38+1,IF(C38=expenses_max_row,expenses_total_row,IF(C38=expenses_total_row,"/2",IF(C38="/2",savings_header_row,IF(C38&lt;savings_max_row,C38+1,IF(C38=savings_max_row,savings_total_row,-1)))))))))))</f>
        <v>-1</v>
      </c>
      <c r="D39" s="80"/>
      <c r="E39" s="79">
        <f>1*OR(row_id=income_header_row,row_id=expenses_header_row,row_id=savings_header_row)</f>
        <v>0</v>
      </c>
      <c r="F39" s="82"/>
      <c r="G39" s="82">
        <f>1*OR(row_id=income_total_row,row_id=expenses_total_row,row_id=savings_total_row)</f>
        <v>0</v>
      </c>
      <c r="H39" s="80">
        <f>1*OR(row_id="/1",row_id="/2",row_id=-1)</f>
        <v>1</v>
      </c>
      <c r="I39" s="79"/>
      <c r="J39" s="82" t="str">
        <f>IFERROR(INDEX('Budget Planning'!$C:$C,row_id),"")</f>
        <v/>
      </c>
      <c r="K39" s="82"/>
      <c r="L39" s="80"/>
    </row>
    <row r="40" spans="3:12" x14ac:dyDescent="0.3">
      <c r="C40" s="79">
        <f>IF(C39=-1,-1,IF(C39&lt;income_max_row,C39+1,IF(C39=income_max_row,income_total_row,IF(C39=income_total_row,"/1",IF(C39="/1",expenses_header_row,IF(C39&lt;expenses_max_row,C39+1,IF(C39=expenses_max_row,expenses_total_row,IF(C39=expenses_total_row,"/2",IF(C39="/2",savings_header_row,IF(C39&lt;savings_max_row,C39+1,IF(C39=savings_max_row,savings_total_row,-1)))))))))))</f>
        <v>-1</v>
      </c>
      <c r="D40" s="80"/>
      <c r="E40" s="79">
        <f>1*OR(row_id=income_header_row,row_id=expenses_header_row,row_id=savings_header_row)</f>
        <v>0</v>
      </c>
      <c r="F40" s="82"/>
      <c r="G40" s="82">
        <f>1*OR(row_id=income_total_row,row_id=expenses_total_row,row_id=savings_total_row)</f>
        <v>0</v>
      </c>
      <c r="H40" s="80">
        <f>1*OR(row_id="/1",row_id="/2",row_id=-1)</f>
        <v>1</v>
      </c>
      <c r="I40" s="79"/>
      <c r="J40" s="82" t="str">
        <f>IFERROR(INDEX('Budget Planning'!$C:$C,row_id),"")</f>
        <v/>
      </c>
      <c r="K40" s="82"/>
      <c r="L40" s="80"/>
    </row>
    <row r="41" spans="3:12" x14ac:dyDescent="0.3">
      <c r="C41" s="79">
        <f>IF(C40=-1,-1,IF(C40&lt;income_max_row,C40+1,IF(C40=income_max_row,income_total_row,IF(C40=income_total_row,"/1",IF(C40="/1",expenses_header_row,IF(C40&lt;expenses_max_row,C40+1,IF(C40=expenses_max_row,expenses_total_row,IF(C40=expenses_total_row,"/2",IF(C40="/2",savings_header_row,IF(C40&lt;savings_max_row,C40+1,IF(C40=savings_max_row,savings_total_row,-1)))))))))))</f>
        <v>-1</v>
      </c>
      <c r="D41" s="80"/>
      <c r="E41" s="79">
        <f>1*OR(row_id=income_header_row,row_id=expenses_header_row,row_id=savings_header_row)</f>
        <v>0</v>
      </c>
      <c r="F41" s="82"/>
      <c r="G41" s="82">
        <f>1*OR(row_id=income_total_row,row_id=expenses_total_row,row_id=savings_total_row)</f>
        <v>0</v>
      </c>
      <c r="H41" s="80">
        <f>1*OR(row_id="/1",row_id="/2",row_id=-1)</f>
        <v>1</v>
      </c>
      <c r="I41" s="79"/>
      <c r="J41" s="82" t="str">
        <f>IFERROR(INDEX('Budget Planning'!$C:$C,row_id),"")</f>
        <v/>
      </c>
      <c r="K41" s="82"/>
      <c r="L41" s="80"/>
    </row>
    <row r="42" spans="3:12" x14ac:dyDescent="0.3">
      <c r="C42" s="79">
        <f>IF(C41=-1,-1,IF(C41&lt;income_max_row,C41+1,IF(C41=income_max_row,income_total_row,IF(C41=income_total_row,"/1",IF(C41="/1",expenses_header_row,IF(C41&lt;expenses_max_row,C41+1,IF(C41=expenses_max_row,expenses_total_row,IF(C41=expenses_total_row,"/2",IF(C41="/2",savings_header_row,IF(C41&lt;savings_max_row,C41+1,IF(C41=savings_max_row,savings_total_row,-1)))))))))))</f>
        <v>-1</v>
      </c>
      <c r="D42" s="80"/>
      <c r="E42" s="79">
        <f>1*OR(row_id=income_header_row,row_id=expenses_header_row,row_id=savings_header_row)</f>
        <v>0</v>
      </c>
      <c r="F42" s="82"/>
      <c r="G42" s="82">
        <f>1*OR(row_id=income_total_row,row_id=expenses_total_row,row_id=savings_total_row)</f>
        <v>0</v>
      </c>
      <c r="H42" s="80">
        <f>1*OR(row_id="/1",row_id="/2",row_id=-1)</f>
        <v>1</v>
      </c>
      <c r="I42" s="79"/>
      <c r="J42" s="82" t="str">
        <f>IFERROR(INDEX('Budget Planning'!$C:$C,row_id),"")</f>
        <v/>
      </c>
      <c r="K42" s="82"/>
      <c r="L42" s="80"/>
    </row>
    <row r="43" spans="3:12" x14ac:dyDescent="0.3">
      <c r="C43" s="79">
        <f>IF(C42=-1,-1,IF(C42&lt;income_max_row,C42+1,IF(C42=income_max_row,income_total_row,IF(C42=income_total_row,"/1",IF(C42="/1",expenses_header_row,IF(C42&lt;expenses_max_row,C42+1,IF(C42=expenses_max_row,expenses_total_row,IF(C42=expenses_total_row,"/2",IF(C42="/2",savings_header_row,IF(C42&lt;savings_max_row,C42+1,IF(C42=savings_max_row,savings_total_row,-1)))))))))))</f>
        <v>-1</v>
      </c>
      <c r="D43" s="80"/>
      <c r="E43" s="79">
        <f>1*OR(row_id=income_header_row,row_id=expenses_header_row,row_id=savings_header_row)</f>
        <v>0</v>
      </c>
      <c r="F43" s="82"/>
      <c r="G43" s="82">
        <f>1*OR(row_id=income_total_row,row_id=expenses_total_row,row_id=savings_total_row)</f>
        <v>0</v>
      </c>
      <c r="H43" s="80">
        <f>1*OR(row_id="/1",row_id="/2",row_id=-1)</f>
        <v>1</v>
      </c>
      <c r="I43" s="79"/>
      <c r="J43" s="82" t="str">
        <f>IFERROR(INDEX('Budget Planning'!$C:$C,row_id),"")</f>
        <v/>
      </c>
      <c r="K43" s="82"/>
      <c r="L43" s="80"/>
    </row>
    <row r="44" spans="3:12" x14ac:dyDescent="0.3">
      <c r="C44" s="79">
        <f>IF(C43=-1,-1,IF(C43&lt;income_max_row,C43+1,IF(C43=income_max_row,income_total_row,IF(C43=income_total_row,"/1",IF(C43="/1",expenses_header_row,IF(C43&lt;expenses_max_row,C43+1,IF(C43=expenses_max_row,expenses_total_row,IF(C43=expenses_total_row,"/2",IF(C43="/2",savings_header_row,IF(C43&lt;savings_max_row,C43+1,IF(C43=savings_max_row,savings_total_row,-1)))))))))))</f>
        <v>-1</v>
      </c>
      <c r="D44" s="80"/>
      <c r="E44" s="79">
        <f>1*OR(row_id=income_header_row,row_id=expenses_header_row,row_id=savings_header_row)</f>
        <v>0</v>
      </c>
      <c r="F44" s="82"/>
      <c r="G44" s="82">
        <f>1*OR(row_id=income_total_row,row_id=expenses_total_row,row_id=savings_total_row)</f>
        <v>0</v>
      </c>
      <c r="H44" s="80">
        <f>1*OR(row_id="/1",row_id="/2",row_id=-1)</f>
        <v>1</v>
      </c>
      <c r="I44" s="79"/>
      <c r="J44" s="82" t="str">
        <f>IFERROR(INDEX('Budget Planning'!$C:$C,row_id),"")</f>
        <v/>
      </c>
      <c r="K44" s="82"/>
      <c r="L44" s="80"/>
    </row>
    <row r="45" spans="3:12" x14ac:dyDescent="0.3">
      <c r="C45" s="79">
        <f>IF(C44=-1,-1,IF(C44&lt;income_max_row,C44+1,IF(C44=income_max_row,income_total_row,IF(C44=income_total_row,"/1",IF(C44="/1",expenses_header_row,IF(C44&lt;expenses_max_row,C44+1,IF(C44=expenses_max_row,expenses_total_row,IF(C44=expenses_total_row,"/2",IF(C44="/2",savings_header_row,IF(C44&lt;savings_max_row,C44+1,IF(C44=savings_max_row,savings_total_row,-1)))))))))))</f>
        <v>-1</v>
      </c>
      <c r="D45" s="80"/>
      <c r="E45" s="79">
        <f>1*OR(row_id=income_header_row,row_id=expenses_header_row,row_id=savings_header_row)</f>
        <v>0</v>
      </c>
      <c r="F45" s="82"/>
      <c r="G45" s="82">
        <f>1*OR(row_id=income_total_row,row_id=expenses_total_row,row_id=savings_total_row)</f>
        <v>0</v>
      </c>
      <c r="H45" s="80">
        <f>1*OR(row_id="/1",row_id="/2",row_id=-1)</f>
        <v>1</v>
      </c>
      <c r="I45" s="79"/>
      <c r="J45" s="82" t="str">
        <f>IFERROR(INDEX('Budget Planning'!$C:$C,row_id),"")</f>
        <v/>
      </c>
      <c r="K45" s="82"/>
      <c r="L45" s="80"/>
    </row>
    <row r="46" spans="3:12" x14ac:dyDescent="0.3">
      <c r="C46" s="79">
        <f>IF(C45=-1,-1,IF(C45&lt;income_max_row,C45+1,IF(C45=income_max_row,income_total_row,IF(C45=income_total_row,"/1",IF(C45="/1",expenses_header_row,IF(C45&lt;expenses_max_row,C45+1,IF(C45=expenses_max_row,expenses_total_row,IF(C45=expenses_total_row,"/2",IF(C45="/2",savings_header_row,IF(C45&lt;savings_max_row,C45+1,IF(C45=savings_max_row,savings_total_row,-1)))))))))))</f>
        <v>-1</v>
      </c>
      <c r="D46" s="80"/>
      <c r="E46" s="79">
        <f>1*OR(row_id=income_header_row,row_id=expenses_header_row,row_id=savings_header_row)</f>
        <v>0</v>
      </c>
      <c r="F46" s="82"/>
      <c r="G46" s="82">
        <f>1*OR(row_id=income_total_row,row_id=expenses_total_row,row_id=savings_total_row)</f>
        <v>0</v>
      </c>
      <c r="H46" s="80">
        <f>1*OR(row_id="/1",row_id="/2",row_id=-1)</f>
        <v>1</v>
      </c>
      <c r="I46" s="79"/>
      <c r="J46" s="82" t="str">
        <f>IFERROR(INDEX('Budget Planning'!$C:$C,row_id),"")</f>
        <v/>
      </c>
      <c r="K46" s="82"/>
      <c r="L46" s="80"/>
    </row>
    <row r="47" spans="3:12" x14ac:dyDescent="0.3">
      <c r="C47" s="79">
        <f>IF(C46=-1,-1,IF(C46&lt;income_max_row,C46+1,IF(C46=income_max_row,income_total_row,IF(C46=income_total_row,"/1",IF(C46="/1",expenses_header_row,IF(C46&lt;expenses_max_row,C46+1,IF(C46=expenses_max_row,expenses_total_row,IF(C46=expenses_total_row,"/2",IF(C46="/2",savings_header_row,IF(C46&lt;savings_max_row,C46+1,IF(C46=savings_max_row,savings_total_row,-1)))))))))))</f>
        <v>-1</v>
      </c>
      <c r="D47" s="80"/>
      <c r="E47" s="79">
        <f>1*OR(row_id=income_header_row,row_id=expenses_header_row,row_id=savings_header_row)</f>
        <v>0</v>
      </c>
      <c r="F47" s="82"/>
      <c r="G47" s="82">
        <f>1*OR(row_id=income_total_row,row_id=expenses_total_row,row_id=savings_total_row)</f>
        <v>0</v>
      </c>
      <c r="H47" s="80">
        <f>1*OR(row_id="/1",row_id="/2",row_id=-1)</f>
        <v>1</v>
      </c>
      <c r="I47" s="79"/>
      <c r="J47" s="82" t="str">
        <f>IFERROR(INDEX('Budget Planning'!$C:$C,row_id),"")</f>
        <v/>
      </c>
      <c r="K47" s="82"/>
      <c r="L47" s="80"/>
    </row>
    <row r="48" spans="3:12" x14ac:dyDescent="0.3">
      <c r="C48" s="79">
        <f>IF(C47=-1,-1,IF(C47&lt;income_max_row,C47+1,IF(C47=income_max_row,income_total_row,IF(C47=income_total_row,"/1",IF(C47="/1",expenses_header_row,IF(C47&lt;expenses_max_row,C47+1,IF(C47=expenses_max_row,expenses_total_row,IF(C47=expenses_total_row,"/2",IF(C47="/2",savings_header_row,IF(C47&lt;savings_max_row,C47+1,IF(C47=savings_max_row,savings_total_row,-1)))))))))))</f>
        <v>-1</v>
      </c>
      <c r="D48" s="80"/>
      <c r="E48" s="79">
        <f>1*OR(row_id=income_header_row,row_id=expenses_header_row,row_id=savings_header_row)</f>
        <v>0</v>
      </c>
      <c r="F48" s="82"/>
      <c r="G48" s="82">
        <f>1*OR(row_id=income_total_row,row_id=expenses_total_row,row_id=savings_total_row)</f>
        <v>0</v>
      </c>
      <c r="H48" s="80">
        <f>1*OR(row_id="/1",row_id="/2",row_id=-1)</f>
        <v>1</v>
      </c>
      <c r="I48" s="79"/>
      <c r="J48" s="82" t="str">
        <f>IFERROR(INDEX('Budget Planning'!$C:$C,row_id),"")</f>
        <v/>
      </c>
      <c r="K48" s="82"/>
      <c r="L48" s="80"/>
    </row>
    <row r="49" spans="3:12" x14ac:dyDescent="0.3">
      <c r="C49" s="79">
        <f>IF(C48=-1,-1,IF(C48&lt;income_max_row,C48+1,IF(C48=income_max_row,income_total_row,IF(C48=income_total_row,"/1",IF(C48="/1",expenses_header_row,IF(C48&lt;expenses_max_row,C48+1,IF(C48=expenses_max_row,expenses_total_row,IF(C48=expenses_total_row,"/2",IF(C48="/2",savings_header_row,IF(C48&lt;savings_max_row,C48+1,IF(C48=savings_max_row,savings_total_row,-1)))))))))))</f>
        <v>-1</v>
      </c>
      <c r="D49" s="80"/>
      <c r="E49" s="79">
        <f>1*OR(row_id=income_header_row,row_id=expenses_header_row,row_id=savings_header_row)</f>
        <v>0</v>
      </c>
      <c r="F49" s="82"/>
      <c r="G49" s="82">
        <f>1*OR(row_id=income_total_row,row_id=expenses_total_row,row_id=savings_total_row)</f>
        <v>0</v>
      </c>
      <c r="H49" s="80">
        <f>1*OR(row_id="/1",row_id="/2",row_id=-1)</f>
        <v>1</v>
      </c>
      <c r="I49" s="79"/>
      <c r="J49" s="82" t="str">
        <f>IFERROR(INDEX('Budget Planning'!$C:$C,row_id),"")</f>
        <v/>
      </c>
      <c r="K49" s="82"/>
      <c r="L49" s="80"/>
    </row>
    <row r="50" spans="3:12" x14ac:dyDescent="0.3">
      <c r="C50" s="79">
        <f>IF(C49=-1,-1,IF(C49&lt;income_max_row,C49+1,IF(C49=income_max_row,income_total_row,IF(C49=income_total_row,"/1",IF(C49="/1",expenses_header_row,IF(C49&lt;expenses_max_row,C49+1,IF(C49=expenses_max_row,expenses_total_row,IF(C49=expenses_total_row,"/2",IF(C49="/2",savings_header_row,IF(C49&lt;savings_max_row,C49+1,IF(C49=savings_max_row,savings_total_row,-1)))))))))))</f>
        <v>-1</v>
      </c>
      <c r="D50" s="80"/>
      <c r="E50" s="79">
        <f>1*OR(row_id=income_header_row,row_id=expenses_header_row,row_id=savings_header_row)</f>
        <v>0</v>
      </c>
      <c r="F50" s="82"/>
      <c r="G50" s="82">
        <f>1*OR(row_id=income_total_row,row_id=expenses_total_row,row_id=savings_total_row)</f>
        <v>0</v>
      </c>
      <c r="H50" s="80">
        <f>1*OR(row_id="/1",row_id="/2",row_id=-1)</f>
        <v>1</v>
      </c>
      <c r="I50" s="79"/>
      <c r="J50" s="82" t="str">
        <f>IFERROR(INDEX('Budget Planning'!$C:$C,row_id),"")</f>
        <v/>
      </c>
      <c r="K50" s="82"/>
      <c r="L50" s="80"/>
    </row>
    <row r="51" spans="3:12" x14ac:dyDescent="0.3">
      <c r="C51" s="79">
        <f>IF(C50=-1,-1,IF(C50&lt;income_max_row,C50+1,IF(C50=income_max_row,income_total_row,IF(C50=income_total_row,"/1",IF(C50="/1",expenses_header_row,IF(C50&lt;expenses_max_row,C50+1,IF(C50=expenses_max_row,expenses_total_row,IF(C50=expenses_total_row,"/2",IF(C50="/2",savings_header_row,IF(C50&lt;savings_max_row,C50+1,IF(C50=savings_max_row,savings_total_row,-1)))))))))))</f>
        <v>-1</v>
      </c>
      <c r="E51" s="79">
        <f>1*OR(row_id=income_header_row,row_id=expenses_header_row,row_id=savings_header_row)</f>
        <v>0</v>
      </c>
      <c r="G51" s="82">
        <f>1*OR(row_id=income_total_row,row_id=expenses_total_row,row_id=savings_total_row)</f>
        <v>0</v>
      </c>
      <c r="H51" s="80">
        <f>1*OR(row_id="/1",row_id="/2",row_id=-1)</f>
        <v>1</v>
      </c>
    </row>
    <row r="52" spans="3:12" x14ac:dyDescent="0.3">
      <c r="C52" s="79">
        <f>IF(C51=-1,-1,IF(C51&lt;income_max_row,C51+1,IF(C51=income_max_row,income_total_row,IF(C51=income_total_row,"/1",IF(C51="/1",expenses_header_row,IF(C51&lt;expenses_max_row,C51+1,IF(C51=expenses_max_row,expenses_total_row,IF(C51=expenses_total_row,"/2",IF(C51="/2",savings_header_row,IF(C51&lt;savings_max_row,C51+1,IF(C51=savings_max_row,savings_total_row,-1)))))))))))</f>
        <v>-1</v>
      </c>
      <c r="E52" s="79">
        <f>1*OR(row_id=income_header_row,row_id=expenses_header_row,row_id=savings_header_row)</f>
        <v>0</v>
      </c>
      <c r="G52" s="82">
        <f>1*OR(row_id=income_total_row,row_id=expenses_total_row,row_id=savings_total_row)</f>
        <v>0</v>
      </c>
      <c r="H52" s="80">
        <f>1*OR(row_id="/1",row_id="/2",row_id=-1)</f>
        <v>1</v>
      </c>
    </row>
    <row r="55" spans="3:12" x14ac:dyDescent="0.3">
      <c r="J55" t="s">
        <v>26</v>
      </c>
    </row>
  </sheetData>
  <mergeCells count="8">
    <mergeCell ref="Y11:AD11"/>
    <mergeCell ref="AF11:AR11"/>
    <mergeCell ref="AQ5:AR5"/>
    <mergeCell ref="AQ6:AR6"/>
    <mergeCell ref="AN6:AP6"/>
    <mergeCell ref="AQ8:AR8"/>
    <mergeCell ref="AN9:AP9"/>
    <mergeCell ref="AQ9:AR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75ECF1C-01D9-405F-94FC-B244A86F6D1E}">
          <x14:formula1>
            <xm:f>'Dropdown Data'!$C$8:$C$18</xm:f>
          </x14:formula1>
          <xm:sqref>AQ6:AR6</xm:sqref>
        </x14:dataValidation>
        <x14:dataValidation type="list" allowBlank="1" showInputMessage="1" showErrorMessage="1" xr:uid="{E97D5E40-4867-49FF-BCE0-00EC80C53E66}">
          <x14:formula1>
            <xm:f>'Dropdown Data'!$E$8:$E$20</xm:f>
          </x14:formula1>
          <xm:sqref>AQ9:AR9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4C5F-66FD-4009-8A0A-7937700033B2}">
  <dimension ref="A1:W21"/>
  <sheetViews>
    <sheetView showGridLines="0" topLeftCell="A8" workbookViewId="0">
      <selection activeCell="E21" sqref="E21"/>
    </sheetView>
  </sheetViews>
  <sheetFormatPr defaultRowHeight="14.4" x14ac:dyDescent="0.3"/>
  <cols>
    <col min="1" max="1" width="4.33203125" customWidth="1"/>
    <col min="2" max="2" width="4.5546875" customWidth="1"/>
    <col min="3" max="3" width="2.5546875" customWidth="1"/>
    <col min="4" max="4" width="22.109375" customWidth="1"/>
    <col min="5" max="5" width="32.109375" customWidth="1"/>
    <col min="6" max="6" width="2.5546875" customWidth="1"/>
  </cols>
  <sheetData>
    <row r="1" spans="1:23" x14ac:dyDescent="0.3">
      <c r="A1" s="2"/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</row>
    <row r="2" spans="1:23" ht="29.4" x14ac:dyDescent="0.3">
      <c r="A2" s="55" t="s">
        <v>40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1:2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</row>
    <row r="6" spans="1:23" x14ac:dyDescent="0.3">
      <c r="C6" s="59" t="s">
        <v>60</v>
      </c>
      <c r="D6" s="59"/>
      <c r="E6" s="59"/>
      <c r="F6" s="59"/>
    </row>
    <row r="8" spans="1:23" x14ac:dyDescent="0.3">
      <c r="D8" s="8" t="s">
        <v>41</v>
      </c>
      <c r="E8" s="52">
        <f>current_date</f>
        <v>45291</v>
      </c>
    </row>
    <row r="9" spans="1:23" x14ac:dyDescent="0.3">
      <c r="D9" s="8" t="s">
        <v>42</v>
      </c>
      <c r="E9" s="52">
        <f>MAX(Tracking[Date])</f>
        <v>44929</v>
      </c>
    </row>
    <row r="10" spans="1:23" x14ac:dyDescent="0.3">
      <c r="D10" s="8" t="s">
        <v>43</v>
      </c>
      <c r="E10" t="str">
        <f>IF(E9=0,"","(" &amp; _xlfn.DAYS(E8,E9)&amp; "days ago )")</f>
        <v>(362days ago )</v>
      </c>
    </row>
    <row r="11" spans="1:23" x14ac:dyDescent="0.3">
      <c r="D11" s="8" t="s">
        <v>44</v>
      </c>
      <c r="E11">
        <f>COUNT(Tracking[Date])</f>
        <v>3</v>
      </c>
    </row>
    <row r="12" spans="1:23" x14ac:dyDescent="0.3">
      <c r="D12" s="8" t="s">
        <v>45</v>
      </c>
      <c r="E12" t="str">
        <f>"( " &amp; SUMPRODUCT(--(YEAR(Tracking[Date])=YEAR(current_date))) &amp; " this year )"</f>
        <v>( 2 this year )</v>
      </c>
    </row>
    <row r="13" spans="1:23" x14ac:dyDescent="0.3">
      <c r="D13" s="8" t="s">
        <v>46</v>
      </c>
      <c r="E13" s="53">
        <f>_xlfn.IFNA(INDEX(Tracking[Balance],MATCH(Calculations!E9,Tracking[Date],0)), "-")</f>
        <v>3497</v>
      </c>
    </row>
    <row r="14" spans="1:23" x14ac:dyDescent="0.3">
      <c r="D14" s="8" t="s">
        <v>47</v>
      </c>
      <c r="E14" t="str">
        <f>IF(E13&gt;=0," of tracked income to  be allocated"," allocated not covered by income")</f>
        <v xml:space="preserve"> of tracked income to  be allocated</v>
      </c>
    </row>
    <row r="17" spans="3:6" x14ac:dyDescent="0.3">
      <c r="C17" s="59" t="s">
        <v>59</v>
      </c>
      <c r="D17" s="59"/>
      <c r="E17" s="59"/>
      <c r="F17" s="59"/>
    </row>
    <row r="19" spans="3:6" x14ac:dyDescent="0.3">
      <c r="D19" s="8" t="s">
        <v>57</v>
      </c>
      <c r="E19">
        <f>IF(Dashboard!AQ6="Current Year",YEAR(current_date),Dashboard!AQ6)</f>
        <v>2023</v>
      </c>
    </row>
    <row r="20" spans="3:6" x14ac:dyDescent="0.3">
      <c r="D20" s="74" t="s">
        <v>58</v>
      </c>
      <c r="E20" s="75">
        <f>IF(Dashboard!AQ9="Current Month",MONTH(current_date),MONTH(Dashboard!AQ9))</f>
        <v>12</v>
      </c>
    </row>
    <row r="21" spans="3:6" x14ac:dyDescent="0.3">
      <c r="D21" s="8" t="s">
        <v>61</v>
      </c>
      <c r="E21" t="str">
        <f>IF(selected_peroid="Total Year","Total Year",TEXT(DATE(selected_year,selected_peroid,1),"mmmm"))</f>
        <v>December</v>
      </c>
    </row>
  </sheetData>
  <mergeCells count="3">
    <mergeCell ref="A2:W2"/>
    <mergeCell ref="C6:F6"/>
    <mergeCell ref="C17:F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C230-34B6-4D5E-8F0D-04209ED852CC}">
  <dimension ref="A1:W20"/>
  <sheetViews>
    <sheetView showGridLines="0" workbookViewId="0">
      <selection activeCell="E8" sqref="E8:E20"/>
    </sheetView>
  </sheetViews>
  <sheetFormatPr defaultRowHeight="14.4" x14ac:dyDescent="0.3"/>
  <cols>
    <col min="1" max="1" width="3.6640625" customWidth="1"/>
    <col min="2" max="2" width="4.33203125" customWidth="1"/>
    <col min="3" max="3" width="18.109375" customWidth="1"/>
    <col min="5" max="5" width="21.44140625" customWidth="1"/>
  </cols>
  <sheetData>
    <row r="1" spans="1:23" s="67" customFormat="1" ht="20.399999999999999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</row>
    <row r="2" spans="1:23" s="67" customFormat="1" ht="17.399999999999999" customHeight="1" x14ac:dyDescent="0.3">
      <c r="A2" s="55" t="s">
        <v>52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1:2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</row>
    <row r="7" spans="1:23" x14ac:dyDescent="0.3">
      <c r="C7" s="68" t="s">
        <v>53</v>
      </c>
      <c r="E7" s="68" t="s">
        <v>55</v>
      </c>
    </row>
    <row r="8" spans="1:23" x14ac:dyDescent="0.3">
      <c r="C8" s="69" t="s">
        <v>54</v>
      </c>
      <c r="E8" s="69" t="s">
        <v>56</v>
      </c>
    </row>
    <row r="9" spans="1:23" x14ac:dyDescent="0.3">
      <c r="C9" s="69">
        <f>Starting_Year</f>
        <v>2023</v>
      </c>
      <c r="E9" s="71">
        <v>36526</v>
      </c>
    </row>
    <row r="10" spans="1:23" x14ac:dyDescent="0.3">
      <c r="C10" s="69">
        <f>C9+1</f>
        <v>2024</v>
      </c>
      <c r="E10" s="71">
        <v>36557</v>
      </c>
    </row>
    <row r="11" spans="1:23" x14ac:dyDescent="0.3">
      <c r="C11" s="69">
        <f t="shared" ref="C11:C18" si="0">C10+1</f>
        <v>2025</v>
      </c>
      <c r="E11" s="71">
        <v>36586</v>
      </c>
    </row>
    <row r="12" spans="1:23" x14ac:dyDescent="0.3">
      <c r="C12" s="69">
        <f t="shared" si="0"/>
        <v>2026</v>
      </c>
      <c r="E12" s="71">
        <v>36617</v>
      </c>
    </row>
    <row r="13" spans="1:23" x14ac:dyDescent="0.3">
      <c r="C13" s="69">
        <f t="shared" si="0"/>
        <v>2027</v>
      </c>
      <c r="E13" s="71">
        <v>36647</v>
      </c>
    </row>
    <row r="14" spans="1:23" x14ac:dyDescent="0.3">
      <c r="C14" s="69">
        <f t="shared" si="0"/>
        <v>2028</v>
      </c>
      <c r="E14" s="71">
        <v>36678</v>
      </c>
    </row>
    <row r="15" spans="1:23" x14ac:dyDescent="0.3">
      <c r="C15" s="69">
        <f t="shared" si="0"/>
        <v>2029</v>
      </c>
      <c r="E15" s="71">
        <v>36708</v>
      </c>
    </row>
    <row r="16" spans="1:23" x14ac:dyDescent="0.3">
      <c r="C16" s="69">
        <f t="shared" si="0"/>
        <v>2030</v>
      </c>
      <c r="E16" s="71">
        <v>36739</v>
      </c>
    </row>
    <row r="17" spans="3:5" x14ac:dyDescent="0.3">
      <c r="C17" s="69">
        <f t="shared" si="0"/>
        <v>2031</v>
      </c>
      <c r="E17" s="71">
        <v>36770</v>
      </c>
    </row>
    <row r="18" spans="3:5" x14ac:dyDescent="0.3">
      <c r="C18" s="70">
        <f t="shared" si="0"/>
        <v>2032</v>
      </c>
      <c r="E18" s="71">
        <v>36800</v>
      </c>
    </row>
    <row r="19" spans="3:5" x14ac:dyDescent="0.3">
      <c r="E19" s="71">
        <v>36831</v>
      </c>
    </row>
    <row r="20" spans="3:5" x14ac:dyDescent="0.3">
      <c r="E20" s="72">
        <v>36861</v>
      </c>
    </row>
  </sheetData>
  <mergeCells count="1">
    <mergeCell ref="A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Settings</vt:lpstr>
      <vt:lpstr>Budget Planning</vt:lpstr>
      <vt:lpstr>Budget Tracking</vt:lpstr>
      <vt:lpstr>Dashboard</vt:lpstr>
      <vt:lpstr>Calculations</vt:lpstr>
      <vt:lpstr>Dropdown Data</vt:lpstr>
      <vt:lpstr>Dashboard!budget</vt:lpstr>
      <vt:lpstr>Dashboard!header_row_id</vt:lpstr>
      <vt:lpstr>Dashboard!is_cat</vt:lpstr>
      <vt:lpstr>Dashboard!is_empty</vt:lpstr>
      <vt:lpstr>Dashboard!is_header</vt:lpstr>
      <vt:lpstr>Dashboard!is_total</vt:lpstr>
      <vt:lpstr>Dashboard!item</vt:lpstr>
      <vt:lpstr>Dashboard!row_id</vt:lpstr>
      <vt:lpstr>selected_peroid</vt:lpstr>
      <vt:lpstr>selected_peroid_display</vt:lpstr>
      <vt:lpstr>selected_year</vt:lpstr>
      <vt:lpstr>shift_late_income_starting_day</vt:lpstr>
      <vt:lpstr>Shift_late_income_status</vt:lpstr>
      <vt:lpstr>sshift_late_income_status</vt:lpstr>
      <vt:lpstr>Starting_Year</vt:lpstr>
      <vt:lpstr>Dashboard!tracked</vt:lpstr>
      <vt:lpstr>Dashboard!type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D21CE176 OM KALARIA</dc:creator>
  <cp:lastModifiedBy>Om Kalariya</cp:lastModifiedBy>
  <dcterms:created xsi:type="dcterms:W3CDTF">2023-12-07T08:03:52Z</dcterms:created>
  <dcterms:modified xsi:type="dcterms:W3CDTF">2023-12-17T15:28:59Z</dcterms:modified>
</cp:coreProperties>
</file>