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466F4D20-C30E-439B-BC75-A436F7B2AF15}" xr6:coauthVersionLast="47" xr6:coauthVersionMax="47" xr10:uidLastSave="{00000000-0000-0000-0000-000000000000}"/>
  <bookViews>
    <workbookView xWindow="-96" yWindow="-96" windowWidth="17472" windowHeight="10392" xr2:uid="{00000000-000D-0000-FFFF-FFFF00000000}"/>
  </bookViews>
  <sheets>
    <sheet name=" Equipment&amp;Supplies Budget" sheetId="1" r:id="rId1"/>
    <sheet name="Food" sheetId="6" r:id="rId2"/>
    <sheet name="Entertainment" sheetId="7" r:id="rId3"/>
    <sheet name="Staff" sheetId="8" r:id="rId4"/>
    <sheet name="Calculations" sheetId="5" state="hidden" r:id="rId5"/>
  </sheets>
  <definedNames>
    <definedName name="Apparel_done">#REF!</definedName>
    <definedName name="Apparel_Total_act">#REF!</definedName>
    <definedName name="Apparel_Total_est">#REF!</definedName>
    <definedName name="Deco_Done">#REF!</definedName>
    <definedName name="Decorations_Total_act">#REF!</definedName>
    <definedName name="Decorations_Total_est">#REF!</definedName>
    <definedName name="Flowers_Done">#REF!</definedName>
    <definedName name="Flowers_Total_act">#REF!</definedName>
    <definedName name="Flowers_Total_est">#REF!</definedName>
    <definedName name="Gifts_Done">#REF!</definedName>
    <definedName name="Gifts_Total_act">#REF!</definedName>
    <definedName name="Gifts_Total_est">#REF!</definedName>
    <definedName name="Music_Done">#REF!</definedName>
    <definedName name="Music_Entertainment_Total_act">#REF!</definedName>
    <definedName name="Music_Entertainment_Total_est">#REF!</definedName>
    <definedName name="Other_Done">#REF!</definedName>
    <definedName name="Other_Expenses_Total_act">#REF!</definedName>
    <definedName name="Other_Expenses_Total_est">#REF!</definedName>
    <definedName name="Photography_Done">#REF!</definedName>
    <definedName name="Photography_Total_act">#REF!</definedName>
    <definedName name="Photography_Total_est">#REF!</definedName>
    <definedName name="Printing__Stationery_Total_act">#REF!</definedName>
    <definedName name="Printing__Stationery_Total_est">#REF!</definedName>
    <definedName name="Printing_Done">#REF!</definedName>
    <definedName name="reception_done">#REF!</definedName>
    <definedName name="Reception_Total_act">#REF!</definedName>
    <definedName name="Reception_Total_est">#REF!</definedName>
    <definedName name="Travel_Done">#REF!</definedName>
    <definedName name="Travel_Transportation_Total_act">#REF!</definedName>
    <definedName name="Travel_Transportation_Total_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8" i="1"/>
  <c r="M8" i="1" s="1"/>
  <c r="G9" i="1"/>
  <c r="G10" i="1"/>
  <c r="G11" i="1"/>
  <c r="G12" i="1"/>
  <c r="G13" i="1"/>
  <c r="G14" i="1"/>
  <c r="G15" i="1"/>
  <c r="G16" i="1"/>
  <c r="G8" i="1"/>
  <c r="M7" i="1" s="1"/>
  <c r="C8" i="5"/>
  <c r="D8" i="5"/>
  <c r="H8" i="5" s="1"/>
  <c r="C9" i="5"/>
  <c r="D9" i="5"/>
  <c r="C10" i="5"/>
  <c r="D10" i="5"/>
  <c r="H10" i="5" s="1"/>
  <c r="C11" i="5"/>
  <c r="D11" i="5"/>
  <c r="H11" i="5" s="1"/>
  <c r="C12" i="5"/>
  <c r="D12" i="5"/>
  <c r="H12" i="5" s="1"/>
  <c r="D7" i="5"/>
  <c r="D6" i="5"/>
  <c r="C4" i="5"/>
  <c r="C3" i="5"/>
  <c r="D3" i="5"/>
  <c r="C5" i="5"/>
  <c r="D5" i="5"/>
  <c r="H5" i="5" l="1"/>
  <c r="H3" i="5"/>
  <c r="H9" i="5"/>
  <c r="C6" i="5"/>
  <c r="H6" i="5" s="1"/>
  <c r="C7" i="5"/>
  <c r="H7" i="5" s="1"/>
  <c r="D4" i="5"/>
  <c r="H4" i="5" s="1"/>
  <c r="D13" i="5" l="1"/>
  <c r="C13" i="5"/>
  <c r="F4" i="5" l="1"/>
  <c r="E4" i="5" s="1"/>
  <c r="G4" i="5" s="1"/>
  <c r="F7" i="5"/>
  <c r="E7" i="5" s="1"/>
  <c r="F5" i="5"/>
  <c r="E5" i="5" s="1"/>
  <c r="G5" i="5" s="1"/>
  <c r="F8" i="5"/>
  <c r="E8" i="5" s="1"/>
  <c r="G8" i="5" s="1"/>
  <c r="F12" i="5"/>
  <c r="E12" i="5" s="1"/>
  <c r="G12" i="5" s="1"/>
  <c r="F3" i="5"/>
  <c r="E3" i="5" s="1"/>
  <c r="G3" i="5" s="1"/>
  <c r="F9" i="5"/>
  <c r="E9" i="5" s="1"/>
  <c r="G9" i="5" s="1"/>
  <c r="F6" i="5"/>
  <c r="E6" i="5" s="1"/>
  <c r="G6" i="5" s="1"/>
  <c r="F13" i="5"/>
  <c r="F11" i="5"/>
  <c r="E11" i="5" s="1"/>
  <c r="G11" i="5" s="1"/>
  <c r="F10" i="5"/>
  <c r="E10" i="5" s="1"/>
  <c r="G10" i="5" s="1"/>
  <c r="G7" i="5"/>
</calcChain>
</file>

<file path=xl/sharedStrings.xml><?xml version="1.0" encoding="utf-8"?>
<sst xmlns="http://schemas.openxmlformats.org/spreadsheetml/2006/main" count="37" uniqueCount="34">
  <si>
    <t>Decorations</t>
  </si>
  <si>
    <t>Flowers</t>
  </si>
  <si>
    <t>Gifts</t>
  </si>
  <si>
    <t>Reception</t>
  </si>
  <si>
    <t>Invitations</t>
  </si>
  <si>
    <t>Photography</t>
  </si>
  <si>
    <t>Apparel</t>
  </si>
  <si>
    <t>Printing</t>
  </si>
  <si>
    <t>Other</t>
  </si>
  <si>
    <t>Centerpieces</t>
  </si>
  <si>
    <t>Music</t>
  </si>
  <si>
    <t>Travel</t>
  </si>
  <si>
    <t>CATEGORY</t>
  </si>
  <si>
    <t>ESTIMATED</t>
  </si>
  <si>
    <t>OVER/UNDER</t>
  </si>
  <si>
    <t xml:space="preserve"> </t>
  </si>
  <si>
    <t>Estimated</t>
  </si>
  <si>
    <t>Actual</t>
  </si>
  <si>
    <t>Max</t>
  </si>
  <si>
    <t>Estimated Number</t>
  </si>
  <si>
    <t>Cost Per Item</t>
  </si>
  <si>
    <t>Actual Number</t>
  </si>
  <si>
    <t>Chairs</t>
  </si>
  <si>
    <t>Equipment / Supplies</t>
  </si>
  <si>
    <t>Tables</t>
  </si>
  <si>
    <t>Actual Expenses:</t>
  </si>
  <si>
    <t>Drinkware</t>
  </si>
  <si>
    <t>Tablecloths</t>
  </si>
  <si>
    <t>Plates</t>
  </si>
  <si>
    <t>Silverware Sets</t>
  </si>
  <si>
    <t>Place cards</t>
  </si>
  <si>
    <t>Estimated Expenses:</t>
  </si>
  <si>
    <t>Wedding Dinner Expenses</t>
  </si>
  <si>
    <t>Wedding Dinner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</si>
</sst>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19" x14ac:knownFonts="1">
    <font>
      <sz val="10"/>
      <name val="Constantia"/>
      <family val="2"/>
      <scheme val="minor"/>
    </font>
    <font>
      <sz val="8"/>
      <name val="Arial"/>
      <family val="2"/>
    </font>
    <font>
      <b/>
      <sz val="10"/>
      <color theme="3"/>
      <name val="Constantia"/>
      <family val="2"/>
      <scheme val="minor"/>
    </font>
    <font>
      <sz val="10"/>
      <color theme="1"/>
      <name val="Constantia"/>
      <family val="2"/>
      <scheme val="minor"/>
    </font>
    <font>
      <i/>
      <sz val="10"/>
      <color theme="1" tint="0.24994659260841701"/>
      <name val="Constantia"/>
      <family val="2"/>
      <scheme val="major"/>
    </font>
    <font>
      <sz val="26"/>
      <color theme="3"/>
      <name val="Constantia"/>
      <family val="2"/>
      <scheme val="major"/>
    </font>
    <font>
      <sz val="10"/>
      <color theme="4" tint="0.79998168889431442"/>
      <name val="Constantia"/>
      <family val="2"/>
      <scheme val="minor"/>
    </font>
    <font>
      <sz val="10"/>
      <color theme="0"/>
      <name val="Constantia"/>
      <family val="2"/>
      <scheme val="minor"/>
    </font>
    <font>
      <sz val="11"/>
      <color theme="0"/>
      <name val="Calibri"/>
      <family val="2"/>
    </font>
    <font>
      <b/>
      <sz val="10"/>
      <name val="Constantia"/>
      <family val="1"/>
      <charset val="238"/>
      <scheme val="minor"/>
    </font>
    <font>
      <b/>
      <sz val="11.5"/>
      <color theme="7" tint="-0.499984740745262"/>
      <name val="Constantia"/>
      <family val="2"/>
      <scheme val="minor"/>
    </font>
    <font>
      <b/>
      <i/>
      <sz val="10"/>
      <name val="Constantia"/>
      <family val="2"/>
      <scheme val="minor"/>
    </font>
    <font>
      <i/>
      <sz val="10"/>
      <name val="Constantia"/>
      <family val="2"/>
      <scheme val="minor"/>
    </font>
    <font>
      <b/>
      <sz val="12"/>
      <color theme="3"/>
      <name val="Constantia"/>
      <family val="2"/>
      <scheme val="minor"/>
    </font>
    <font>
      <sz val="12"/>
      <color theme="3"/>
      <name val="Constantia"/>
      <family val="1"/>
      <charset val="238"/>
      <scheme val="major"/>
    </font>
    <font>
      <b/>
      <sz val="12"/>
      <color theme="3"/>
      <name val="Constantia"/>
      <family val="1"/>
      <charset val="238"/>
      <scheme val="major"/>
    </font>
    <font>
      <sz val="10"/>
      <name val="Constantia"/>
      <family val="2"/>
      <scheme val="minor"/>
    </font>
    <font>
      <b/>
      <sz val="10"/>
      <name val="Constantia"/>
      <scheme val="minor"/>
    </font>
    <font>
      <sz val="38"/>
      <name val="Constantia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7"/>
      </patternFill>
    </fill>
  </fills>
  <borders count="8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double">
        <color theme="3"/>
      </top>
      <bottom/>
      <diagonal/>
    </border>
    <border>
      <left/>
      <right/>
      <top style="double">
        <color theme="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4" fontId="0" fillId="0" borderId="0"/>
    <xf numFmtId="0" fontId="13" fillId="5" borderId="2" applyNumberFormat="0" applyProtection="0">
      <alignment horizontal="center" vertical="center"/>
    </xf>
    <xf numFmtId="0" fontId="2" fillId="4" borderId="0" applyNumberFormat="0" applyBorder="0" applyProtection="0">
      <alignment vertical="center"/>
    </xf>
    <xf numFmtId="0" fontId="10" fillId="0" borderId="1" applyNumberFormat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3" borderId="0" applyNumberFormat="0" applyAlignment="0" applyProtection="0"/>
    <xf numFmtId="4" fontId="3" fillId="2" borderId="0" applyBorder="0" applyProtection="0">
      <alignment horizontal="right" indent="1"/>
    </xf>
    <xf numFmtId="0" fontId="5" fillId="0" borderId="0" applyNumberFormat="0" applyFill="0" applyBorder="0" applyProtection="0">
      <alignment vertical="center"/>
    </xf>
    <xf numFmtId="44" fontId="16" fillId="0" borderId="0" applyFont="0" applyFill="0" applyBorder="0" applyAlignment="0" applyProtection="0"/>
  </cellStyleXfs>
  <cellXfs count="50">
    <xf numFmtId="4" fontId="0" fillId="0" borderId="0" xfId="0"/>
    <xf numFmtId="4" fontId="0" fillId="0" borderId="0" xfId="0" applyFont="1"/>
    <xf numFmtId="4" fontId="0" fillId="0" borderId="0" xfId="0" applyFont="1" applyAlignment="1">
      <alignment horizontal="left" vertical="center" indent="1"/>
    </xf>
    <xf numFmtId="4" fontId="0" fillId="0" borderId="0" xfId="0" applyFont="1" applyAlignment="1">
      <alignment horizontal="right" vertical="center" indent="1"/>
    </xf>
    <xf numFmtId="39" fontId="0" fillId="0" borderId="0" xfId="0" applyNumberFormat="1" applyFont="1" applyAlignment="1"/>
    <xf numFmtId="4" fontId="7" fillId="0" borderId="0" xfId="0" applyFont="1" applyAlignment="1">
      <alignment wrapText="1"/>
    </xf>
    <xf numFmtId="4" fontId="0" fillId="0" borderId="0" xfId="0" applyFont="1" applyFill="1"/>
    <xf numFmtId="4" fontId="11" fillId="0" borderId="0" xfId="0" applyFont="1" applyFill="1" applyBorder="1" applyAlignment="1">
      <alignment vertical="center"/>
    </xf>
    <xf numFmtId="4" fontId="12" fillId="0" borderId="0" xfId="6" applyNumberFormat="1" applyFont="1" applyFill="1" applyBorder="1" applyAlignment="1">
      <alignment horizontal="right" vertical="center" indent="1"/>
    </xf>
    <xf numFmtId="4" fontId="0" fillId="0" borderId="0" xfId="0" applyBorder="1"/>
    <xf numFmtId="0" fontId="9" fillId="0" borderId="0" xfId="1" applyNumberFormat="1" applyFont="1" applyFill="1" applyBorder="1" applyAlignment="1">
      <alignment vertical="center"/>
    </xf>
    <xf numFmtId="39" fontId="9" fillId="0" borderId="0" xfId="1" applyNumberFormat="1" applyFont="1" applyFill="1" applyBorder="1" applyAlignment="1">
      <alignment vertical="center"/>
    </xf>
    <xf numFmtId="4" fontId="6" fillId="0" borderId="0" xfId="0" applyFont="1" applyFill="1" applyAlignment="1"/>
    <xf numFmtId="39" fontId="0" fillId="0" borderId="0" xfId="0" applyNumberFormat="1" applyFont="1" applyFill="1" applyAlignment="1"/>
    <xf numFmtId="4" fontId="17" fillId="0" borderId="0" xfId="0" applyFont="1" applyAlignment="1">
      <alignment horizontal="center" vertical="center"/>
    </xf>
    <xf numFmtId="4" fontId="17" fillId="0" borderId="0" xfId="0" applyFont="1" applyAlignment="1">
      <alignment horizontal="left" vertical="center" indent="1"/>
    </xf>
    <xf numFmtId="3" fontId="0" fillId="0" borderId="0" xfId="0" applyNumberFormat="1"/>
    <xf numFmtId="3" fontId="0" fillId="8" borderId="0" xfId="0" applyNumberFormat="1" applyFill="1"/>
    <xf numFmtId="165" fontId="0" fillId="0" borderId="0" xfId="8" applyNumberFormat="1" applyFont="1"/>
    <xf numFmtId="165" fontId="0" fillId="0" borderId="7" xfId="0" applyNumberFormat="1" applyFont="1" applyBorder="1" applyAlignment="1">
      <alignment horizontal="left" vertical="center" indent="1"/>
    </xf>
    <xf numFmtId="165" fontId="0" fillId="0" borderId="0" xfId="8" applyNumberFormat="1" applyFont="1" applyAlignment="1">
      <alignment horizontal="left" vertical="center" indent="1"/>
    </xf>
    <xf numFmtId="165" fontId="0" fillId="0" borderId="0" xfId="0" applyNumberFormat="1" applyFont="1" applyAlignment="1">
      <alignment horizontal="left" vertical="center" indent="1"/>
    </xf>
    <xf numFmtId="4" fontId="2" fillId="6" borderId="5" xfId="0" applyFont="1" applyFill="1" applyBorder="1" applyAlignment="1">
      <alignment horizontal="center" vertical="center"/>
    </xf>
    <xf numFmtId="4" fontId="2" fillId="6" borderId="6" xfId="0" applyFont="1" applyFill="1" applyBorder="1" applyAlignment="1">
      <alignment horizontal="center" vertical="center"/>
    </xf>
    <xf numFmtId="4" fontId="0" fillId="7" borderId="0" xfId="0" applyFont="1" applyFill="1" applyAlignment="1">
      <alignment horizontal="center" vertical="center"/>
    </xf>
    <xf numFmtId="4" fontId="0" fillId="9" borderId="0" xfId="0" applyFont="1" applyFill="1" applyAlignment="1">
      <alignment horizontal="center"/>
    </xf>
    <xf numFmtId="4" fontId="5" fillId="0" borderId="0" xfId="7" applyNumberFormat="1" applyFill="1">
      <alignment vertical="center"/>
    </xf>
    <xf numFmtId="39" fontId="14" fillId="0" borderId="2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top"/>
    </xf>
    <xf numFmtId="4" fontId="7" fillId="7" borderId="0" xfId="0" applyFont="1" applyFill="1" applyAlignment="1">
      <alignment wrapText="1"/>
    </xf>
    <xf numFmtId="4" fontId="0" fillId="7" borderId="0" xfId="0" applyFont="1" applyFill="1"/>
    <xf numFmtId="39" fontId="0" fillId="7" borderId="0" xfId="0" applyNumberFormat="1" applyFont="1" applyFill="1" applyAlignment="1"/>
    <xf numFmtId="4" fontId="7" fillId="7" borderId="0" xfId="0" applyFont="1" applyFill="1" applyAlignment="1">
      <alignment horizontal="right" vertical="center" wrapText="1"/>
    </xf>
    <xf numFmtId="4" fontId="18" fillId="7" borderId="0" xfId="0" applyFont="1" applyFill="1" applyAlignment="1">
      <alignment horizontal="center" vertical="center"/>
    </xf>
    <xf numFmtId="4" fontId="0" fillId="7" borderId="0" xfId="0" applyFont="1" applyFill="1" applyAlignment="1">
      <alignment horizontal="right" vertical="center" indent="1"/>
    </xf>
    <xf numFmtId="4" fontId="7" fillId="7" borderId="0" xfId="0" applyFont="1" applyFill="1" applyAlignment="1">
      <alignment horizontal="right" vertical="center" indent="1"/>
    </xf>
    <xf numFmtId="4" fontId="7" fillId="7" borderId="0" xfId="0" applyFont="1" applyFill="1" applyAlignment="1">
      <alignment horizontal="left" vertical="center" wrapText="1"/>
    </xf>
    <xf numFmtId="4" fontId="0" fillId="7" borderId="0" xfId="0" applyFont="1" applyFill="1" applyAlignment="1">
      <alignment horizontal="left" vertical="center" indent="1"/>
    </xf>
    <xf numFmtId="4" fontId="8" fillId="7" borderId="0" xfId="0" applyFont="1" applyFill="1" applyAlignment="1">
      <alignment vertical="center" wrapText="1"/>
    </xf>
    <xf numFmtId="4" fontId="0" fillId="7" borderId="0" xfId="0" applyFill="1"/>
    <xf numFmtId="4" fontId="17" fillId="7" borderId="0" xfId="0" applyFont="1" applyFill="1" applyAlignment="1">
      <alignment horizontal="center" vertical="center"/>
    </xf>
    <xf numFmtId="4" fontId="2" fillId="10" borderId="4" xfId="0" applyFont="1" applyFill="1" applyBorder="1"/>
    <xf numFmtId="4" fontId="2" fillId="10" borderId="3" xfId="0" applyFont="1" applyFill="1" applyBorder="1" applyAlignment="1">
      <alignment horizontal="left" vertical="center" indent="1"/>
    </xf>
    <xf numFmtId="39" fontId="2" fillId="10" borderId="3" xfId="0" applyNumberFormat="1" applyFont="1" applyFill="1" applyBorder="1" applyAlignment="1"/>
    <xf numFmtId="4" fontId="0" fillId="9" borderId="0" xfId="0" applyFont="1" applyFill="1" applyAlignment="1">
      <alignment horizontal="left" vertical="center" indent="1"/>
    </xf>
    <xf numFmtId="4" fontId="17" fillId="9" borderId="0" xfId="0" applyFont="1" applyFill="1" applyAlignment="1">
      <alignment horizontal="center" vertical="center"/>
    </xf>
    <xf numFmtId="165" fontId="0" fillId="9" borderId="0" xfId="0" applyNumberFormat="1" applyFont="1" applyFill="1" applyAlignment="1">
      <alignment horizontal="left" vertical="center" indent="1"/>
    </xf>
    <xf numFmtId="4" fontId="0" fillId="9" borderId="0" xfId="0" applyFont="1" applyFill="1"/>
    <xf numFmtId="4" fontId="7" fillId="9" borderId="0" xfId="0" applyFont="1" applyFill="1" applyAlignment="1">
      <alignment wrapText="1"/>
    </xf>
    <xf numFmtId="4" fontId="6" fillId="9" borderId="0" xfId="0" applyFont="1" applyFill="1" applyAlignment="1"/>
  </cellXfs>
  <cellStyles count="9">
    <cellStyle name="20% - Accent1" xfId="6" builtinId="30" customBuiltin="1"/>
    <cellStyle name="Currency" xfId="8" builtinId="4"/>
    <cellStyle name="Explanatory Text" xfId="4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7" builtinId="15" customBuiltin="1"/>
    <cellStyle name="Total" xfId="5" builtinId="25" customBuiltin="1"/>
  </cellStyles>
  <dxfs count="7"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/>
          <bgColor theme="4" tint="0.79998168889431442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i/>
      </font>
    </dxf>
    <dxf>
      <font>
        <b/>
        <i val="0"/>
        <color theme="3"/>
      </font>
      <fill>
        <patternFill patternType="solid">
          <fgColor theme="7"/>
          <bgColor theme="0"/>
        </patternFill>
      </fill>
      <border>
        <top style="double">
          <color theme="3"/>
        </top>
      </border>
    </dxf>
    <dxf>
      <font>
        <b/>
        <i val="0"/>
        <color theme="0"/>
      </font>
      <fill>
        <patternFill patternType="solid">
          <fgColor theme="7"/>
          <bgColor theme="3" tint="-0.24994659260841701"/>
        </patternFill>
      </fill>
      <border>
        <bottom style="thin">
          <color theme="0"/>
        </bottom>
      </border>
    </dxf>
    <dxf>
      <font>
        <b val="0"/>
        <i/>
        <color theme="1"/>
      </font>
      <fill>
        <patternFill patternType="solid">
          <fgColor theme="7" tint="0.79995117038483843"/>
          <bgColor theme="5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Wedding Budget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CCFF66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edding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96D2"/>
      </a:accent1>
      <a:accent2>
        <a:srgbClr val="6AC7FF"/>
      </a:accent2>
      <a:accent3>
        <a:srgbClr val="CC9900"/>
      </a:accent3>
      <a:accent4>
        <a:srgbClr val="FDD475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Constantia">
      <a:majorFont>
        <a:latin typeface="Constantia"/>
        <a:ea typeface=""/>
        <a:cs typeface=""/>
      </a:majorFont>
      <a:minorFont>
        <a:latin typeface="Constant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O39"/>
  <sheetViews>
    <sheetView tabSelected="1" zoomScale="74" zoomScaleNormal="74" zoomScaleSheetLayoutView="50" workbookViewId="0">
      <selection activeCell="Q10" sqref="Q10"/>
    </sheetView>
  </sheetViews>
  <sheetFormatPr defaultColWidth="9.21875" defaultRowHeight="12.9" x14ac:dyDescent="0.5"/>
  <cols>
    <col min="1" max="1" width="1.609375" style="5" customWidth="1"/>
    <col min="2" max="3" width="26.609375" style="1" customWidth="1"/>
    <col min="4" max="5" width="19.609375" style="4" customWidth="1"/>
    <col min="6" max="6" width="1.609375" style="1" customWidth="1"/>
    <col min="7" max="7" width="11.609375" style="1" bestFit="1" customWidth="1"/>
    <col min="8" max="8" width="11.38671875" style="1" customWidth="1"/>
    <col min="9" max="9" width="1.44140625" style="1" customWidth="1"/>
    <col min="10" max="10" width="2.94140625" style="1" customWidth="1"/>
    <col min="11" max="11" width="14" style="1" customWidth="1"/>
    <col min="12" max="12" width="9.21875" style="1"/>
    <col min="13" max="13" width="11.71875" style="1" bestFit="1" customWidth="1"/>
    <col min="14" max="14" width="2.6640625" style="1" customWidth="1"/>
    <col min="15" max="15" width="1.44140625" style="1" customWidth="1"/>
    <col min="16" max="16384" width="9.21875" style="1"/>
  </cols>
  <sheetData>
    <row r="1" spans="1:15" ht="9" customHeight="1" x14ac:dyDescent="0.5">
      <c r="A1" s="29"/>
      <c r="B1" s="30"/>
      <c r="C1" s="30"/>
      <c r="D1" s="31"/>
      <c r="E1" s="31"/>
      <c r="F1" s="30" t="s">
        <v>15</v>
      </c>
    </row>
    <row r="2" spans="1:15" ht="74.05" customHeight="1" x14ac:dyDescent="0.5">
      <c r="A2" s="32"/>
      <c r="B2" s="33" t="s">
        <v>32</v>
      </c>
      <c r="C2" s="24"/>
      <c r="D2" s="24"/>
      <c r="E2" s="24"/>
      <c r="F2" s="30"/>
    </row>
    <row r="3" spans="1:15" ht="8.25" customHeight="1" x14ac:dyDescent="0.5">
      <c r="A3" s="32"/>
      <c r="B3" s="25"/>
      <c r="C3" s="25"/>
      <c r="D3" s="25"/>
      <c r="E3" s="25"/>
      <c r="F3" s="30"/>
    </row>
    <row r="4" spans="1:15" s="3" customFormat="1" ht="24.75" customHeight="1" x14ac:dyDescent="0.5">
      <c r="A4" s="34"/>
      <c r="B4" s="27" t="s">
        <v>33</v>
      </c>
      <c r="C4" s="27"/>
      <c r="D4" s="27"/>
      <c r="E4" s="27"/>
      <c r="F4" s="34"/>
    </row>
    <row r="5" spans="1:15" s="3" customFormat="1" ht="22.9" customHeight="1" x14ac:dyDescent="0.5">
      <c r="A5" s="35"/>
      <c r="B5" s="28">
        <v>44957</v>
      </c>
      <c r="C5" s="28"/>
      <c r="D5" s="28"/>
      <c r="E5" s="28"/>
      <c r="F5" s="34"/>
    </row>
    <row r="6" spans="1:15" s="2" customFormat="1" ht="19.149999999999999" customHeight="1" thickBot="1" x14ac:dyDescent="0.55000000000000004">
      <c r="A6" s="36"/>
      <c r="B6" s="26"/>
      <c r="C6" s="26"/>
      <c r="D6" s="26"/>
      <c r="E6" s="26"/>
      <c r="F6" s="37"/>
      <c r="I6" s="44"/>
      <c r="J6" s="37"/>
      <c r="K6" s="37"/>
      <c r="L6" s="37"/>
      <c r="M6" s="37"/>
      <c r="N6" s="37"/>
      <c r="O6" s="44"/>
    </row>
    <row r="7" spans="1:15" s="2" customFormat="1" ht="20.05" customHeight="1" thickBot="1" x14ac:dyDescent="0.55000000000000004">
      <c r="A7" s="38"/>
      <c r="B7" s="39" t="s">
        <v>23</v>
      </c>
      <c r="C7" s="39" t="s">
        <v>20</v>
      </c>
      <c r="D7" s="39" t="s">
        <v>19</v>
      </c>
      <c r="E7" s="39" t="s">
        <v>21</v>
      </c>
      <c r="F7" s="37"/>
      <c r="G7" s="14" t="s">
        <v>16</v>
      </c>
      <c r="H7" s="14" t="s">
        <v>17</v>
      </c>
      <c r="I7" s="45"/>
      <c r="J7" s="40"/>
      <c r="K7" s="22" t="s">
        <v>31</v>
      </c>
      <c r="L7" s="23"/>
      <c r="M7" s="19">
        <f>SUM(G8:G16)</f>
        <v>49746.299999999996</v>
      </c>
      <c r="N7" s="37"/>
      <c r="O7" s="44"/>
    </row>
    <row r="8" spans="1:15" s="2" customFormat="1" ht="20.05" customHeight="1" thickBot="1" x14ac:dyDescent="0.55000000000000004">
      <c r="A8" s="36"/>
      <c r="B8" t="s">
        <v>9</v>
      </c>
      <c r="C8" s="18">
        <v>57.75</v>
      </c>
      <c r="D8" s="16">
        <v>40</v>
      </c>
      <c r="E8" s="16">
        <v>45</v>
      </c>
      <c r="F8" s="37"/>
      <c r="G8" s="20">
        <f>C8*D8</f>
        <v>2310</v>
      </c>
      <c r="H8" s="21">
        <f>C8*E8</f>
        <v>2598.75</v>
      </c>
      <c r="I8" s="46"/>
      <c r="J8" s="37"/>
      <c r="K8" s="22" t="s">
        <v>25</v>
      </c>
      <c r="L8" s="23"/>
      <c r="M8" s="19">
        <f>SUM(H8:H16)</f>
        <v>55503.750000000007</v>
      </c>
      <c r="N8" s="37"/>
      <c r="O8" s="44"/>
    </row>
    <row r="9" spans="1:15" ht="20.05" customHeight="1" x14ac:dyDescent="0.5">
      <c r="A9" s="29"/>
      <c r="B9" t="s">
        <v>22</v>
      </c>
      <c r="C9" s="18">
        <v>75</v>
      </c>
      <c r="D9" s="16">
        <v>200</v>
      </c>
      <c r="E9" s="16">
        <v>225</v>
      </c>
      <c r="F9" s="30"/>
      <c r="G9" s="20">
        <f t="shared" ref="G9:G16" si="0">C9*D9</f>
        <v>15000</v>
      </c>
      <c r="H9" s="21">
        <f t="shared" ref="H9:H16" si="1">C9*E9</f>
        <v>16875</v>
      </c>
      <c r="I9" s="46"/>
      <c r="J9" s="37"/>
      <c r="K9" s="30"/>
      <c r="L9" s="30"/>
      <c r="M9" s="30"/>
      <c r="N9" s="30"/>
      <c r="O9" s="47"/>
    </row>
    <row r="10" spans="1:15" ht="20.05" customHeight="1" x14ac:dyDescent="0.5">
      <c r="A10" s="29"/>
      <c r="B10" t="s">
        <v>26</v>
      </c>
      <c r="C10" s="18">
        <v>25.99</v>
      </c>
      <c r="D10" s="16">
        <v>215</v>
      </c>
      <c r="E10" s="16">
        <v>235</v>
      </c>
      <c r="F10" s="30"/>
      <c r="G10" s="20">
        <f t="shared" si="0"/>
        <v>5587.8499999999995</v>
      </c>
      <c r="H10" s="21">
        <f t="shared" si="1"/>
        <v>6107.65</v>
      </c>
      <c r="I10" s="21"/>
      <c r="J10" s="2"/>
    </row>
    <row r="11" spans="1:15" ht="20.05" customHeight="1" x14ac:dyDescent="0.5">
      <c r="A11" s="29"/>
      <c r="B11" t="s">
        <v>4</v>
      </c>
      <c r="C11" s="18">
        <v>0.2</v>
      </c>
      <c r="D11" s="17">
        <v>300</v>
      </c>
      <c r="E11" s="16">
        <v>300</v>
      </c>
      <c r="F11" s="30"/>
      <c r="G11" s="20">
        <f t="shared" si="0"/>
        <v>60</v>
      </c>
      <c r="H11" s="21">
        <f t="shared" si="1"/>
        <v>60</v>
      </c>
      <c r="I11" s="21"/>
      <c r="J11" s="2"/>
    </row>
    <row r="12" spans="1:15" ht="20.05" customHeight="1" x14ac:dyDescent="0.5">
      <c r="A12" s="29"/>
      <c r="B12" t="s">
        <v>30</v>
      </c>
      <c r="C12" s="18">
        <v>0.28999999999999998</v>
      </c>
      <c r="D12" s="16">
        <v>200</v>
      </c>
      <c r="E12" s="16">
        <v>225</v>
      </c>
      <c r="F12" s="30"/>
      <c r="G12" s="20">
        <f t="shared" si="0"/>
        <v>57.999999999999993</v>
      </c>
      <c r="H12" s="21">
        <f t="shared" si="1"/>
        <v>65.25</v>
      </c>
      <c r="I12" s="21"/>
      <c r="J12" s="2"/>
    </row>
    <row r="13" spans="1:15" ht="20.05" customHeight="1" x14ac:dyDescent="0.5">
      <c r="A13" s="29"/>
      <c r="B13" t="s">
        <v>28</v>
      </c>
      <c r="C13" s="18">
        <v>39.950000000000003</v>
      </c>
      <c r="D13" s="16">
        <v>215</v>
      </c>
      <c r="E13" s="16">
        <v>235</v>
      </c>
      <c r="F13" s="30"/>
      <c r="G13" s="20">
        <f t="shared" si="0"/>
        <v>8589.25</v>
      </c>
      <c r="H13" s="21">
        <f t="shared" si="1"/>
        <v>9388.25</v>
      </c>
      <c r="I13" s="21"/>
      <c r="J13" s="2"/>
    </row>
    <row r="14" spans="1:15" ht="20.05" customHeight="1" x14ac:dyDescent="0.5">
      <c r="A14" s="29"/>
      <c r="B14" t="s">
        <v>29</v>
      </c>
      <c r="C14" s="18">
        <v>38.99</v>
      </c>
      <c r="D14" s="16">
        <v>200</v>
      </c>
      <c r="E14" s="16">
        <v>225</v>
      </c>
      <c r="F14" s="30"/>
      <c r="G14" s="20">
        <f t="shared" si="0"/>
        <v>7798</v>
      </c>
      <c r="H14" s="21">
        <f t="shared" si="1"/>
        <v>8772.75</v>
      </c>
      <c r="I14" s="21"/>
      <c r="J14" s="2"/>
    </row>
    <row r="15" spans="1:15" ht="20.05" customHeight="1" x14ac:dyDescent="0.5">
      <c r="A15" s="29"/>
      <c r="B15" t="s">
        <v>27</v>
      </c>
      <c r="C15" s="18">
        <v>12.59</v>
      </c>
      <c r="D15" s="16">
        <v>40</v>
      </c>
      <c r="E15" s="16">
        <v>45</v>
      </c>
      <c r="F15" s="30"/>
      <c r="G15" s="20">
        <f t="shared" si="0"/>
        <v>503.6</v>
      </c>
      <c r="H15" s="21">
        <f t="shared" si="1"/>
        <v>566.54999999999995</v>
      </c>
      <c r="I15" s="21"/>
      <c r="J15" s="2"/>
    </row>
    <row r="16" spans="1:15" ht="20.05" customHeight="1" x14ac:dyDescent="0.5">
      <c r="A16" s="29"/>
      <c r="B16" t="s">
        <v>24</v>
      </c>
      <c r="C16" s="18">
        <v>245.99</v>
      </c>
      <c r="D16" s="16">
        <v>40</v>
      </c>
      <c r="E16" s="16">
        <v>45</v>
      </c>
      <c r="F16" s="30"/>
      <c r="G16" s="20">
        <f t="shared" si="0"/>
        <v>9839.6</v>
      </c>
      <c r="H16" s="21">
        <f t="shared" si="1"/>
        <v>11069.550000000001</v>
      </c>
      <c r="I16" s="21"/>
      <c r="J16" s="2"/>
    </row>
    <row r="17" spans="1:10" ht="20.05" customHeight="1" thickBot="1" x14ac:dyDescent="0.55000000000000004">
      <c r="A17" s="29"/>
      <c r="B17" t="s">
        <v>8</v>
      </c>
      <c r="C17"/>
      <c r="D17"/>
      <c r="E17"/>
      <c r="F17" s="30"/>
      <c r="G17" s="15"/>
      <c r="H17" s="15"/>
      <c r="I17" s="15"/>
      <c r="J17" s="15"/>
    </row>
    <row r="18" spans="1:10" ht="20.05" customHeight="1" thickTop="1" x14ac:dyDescent="0.5">
      <c r="A18" s="29"/>
      <c r="B18" s="41"/>
      <c r="C18" s="42"/>
      <c r="D18" s="43"/>
      <c r="E18" s="43"/>
      <c r="F18" s="30"/>
    </row>
    <row r="19" spans="1:10" ht="8.65" customHeight="1" x14ac:dyDescent="0.5">
      <c r="A19" s="48"/>
      <c r="B19" s="49"/>
      <c r="C19" s="49"/>
      <c r="D19" s="49"/>
      <c r="E19" s="49"/>
      <c r="F19" s="47"/>
    </row>
    <row r="20" spans="1:10" ht="15" customHeight="1" x14ac:dyDescent="0.5">
      <c r="B20" s="12"/>
      <c r="C20" s="12"/>
      <c r="D20" s="12"/>
      <c r="E20" s="12"/>
    </row>
    <row r="21" spans="1:10" ht="15" customHeight="1" x14ac:dyDescent="0.5">
      <c r="B21" s="12"/>
      <c r="C21" s="12"/>
      <c r="D21" s="12"/>
      <c r="E21" s="12"/>
    </row>
    <row r="22" spans="1:10" ht="15" customHeight="1" x14ac:dyDescent="0.5">
      <c r="B22" s="12"/>
      <c r="C22" s="12"/>
      <c r="D22" s="12"/>
      <c r="E22" s="12"/>
    </row>
    <row r="23" spans="1:10" ht="15" customHeight="1" x14ac:dyDescent="0.5">
      <c r="B23" s="12"/>
      <c r="C23" s="12"/>
      <c r="D23" s="12"/>
      <c r="E23" s="12"/>
    </row>
    <row r="24" spans="1:10" ht="15" customHeight="1" x14ac:dyDescent="0.5">
      <c r="B24" s="12"/>
      <c r="C24" s="12"/>
      <c r="D24" s="12"/>
      <c r="E24" s="12"/>
    </row>
    <row r="25" spans="1:10" ht="15" customHeight="1" x14ac:dyDescent="0.5">
      <c r="B25" s="12"/>
      <c r="C25" s="12"/>
      <c r="D25" s="12"/>
      <c r="E25" s="12"/>
    </row>
    <row r="26" spans="1:10" ht="15" customHeight="1" x14ac:dyDescent="0.5">
      <c r="B26" s="12"/>
      <c r="C26" s="12"/>
      <c r="D26" s="12"/>
      <c r="E26" s="12"/>
    </row>
    <row r="27" spans="1:10" ht="15" customHeight="1" x14ac:dyDescent="0.5">
      <c r="B27" s="12"/>
      <c r="C27" s="12"/>
      <c r="D27" s="12"/>
      <c r="E27" s="12"/>
    </row>
    <row r="28" spans="1:10" ht="15" customHeight="1" x14ac:dyDescent="0.5">
      <c r="B28" s="12"/>
      <c r="C28" s="12"/>
      <c r="D28" s="12"/>
      <c r="E28" s="12"/>
    </row>
    <row r="29" spans="1:10" ht="15" customHeight="1" x14ac:dyDescent="0.5">
      <c r="B29" s="12"/>
      <c r="C29" s="12"/>
      <c r="D29" s="12"/>
      <c r="E29" s="12"/>
    </row>
    <row r="30" spans="1:10" ht="15" customHeight="1" x14ac:dyDescent="0.5">
      <c r="B30" s="12"/>
      <c r="C30" s="12"/>
      <c r="D30" s="12"/>
      <c r="E30" s="12"/>
    </row>
    <row r="31" spans="1:10" ht="15" customHeight="1" x14ac:dyDescent="0.5">
      <c r="B31" s="12"/>
      <c r="C31" s="12"/>
      <c r="D31" s="12"/>
      <c r="E31" s="12"/>
    </row>
    <row r="32" spans="1:10" ht="15" customHeight="1" x14ac:dyDescent="0.5">
      <c r="B32" s="12"/>
      <c r="C32" s="12"/>
      <c r="D32" s="12"/>
      <c r="E32" s="12"/>
    </row>
    <row r="33" spans="2:5" ht="15" customHeight="1" x14ac:dyDescent="0.5">
      <c r="B33" s="12"/>
      <c r="C33" s="12"/>
      <c r="D33" s="12"/>
      <c r="E33" s="12"/>
    </row>
    <row r="34" spans="2:5" ht="15" customHeight="1" x14ac:dyDescent="0.5">
      <c r="B34" s="12"/>
      <c r="C34" s="12"/>
      <c r="D34" s="12"/>
      <c r="E34" s="12"/>
    </row>
    <row r="35" spans="2:5" ht="15" customHeight="1" x14ac:dyDescent="0.5">
      <c r="B35" s="12"/>
      <c r="C35" s="12"/>
      <c r="D35" s="12"/>
      <c r="E35" s="12"/>
    </row>
    <row r="36" spans="2:5" ht="15" customHeight="1" x14ac:dyDescent="0.5">
      <c r="B36" s="12"/>
      <c r="C36" s="12"/>
      <c r="D36" s="12"/>
      <c r="E36" s="12"/>
    </row>
    <row r="37" spans="2:5" ht="15" customHeight="1" x14ac:dyDescent="0.5">
      <c r="B37" s="12"/>
      <c r="C37" s="12"/>
      <c r="D37" s="12"/>
      <c r="E37" s="12"/>
    </row>
    <row r="38" spans="2:5" ht="15" customHeight="1" x14ac:dyDescent="0.5">
      <c r="B38" s="12"/>
      <c r="C38" s="12"/>
      <c r="D38" s="12"/>
      <c r="E38" s="12"/>
    </row>
    <row r="39" spans="2:5" ht="15" customHeight="1" x14ac:dyDescent="0.5">
      <c r="B39" s="6"/>
      <c r="C39" s="6"/>
      <c r="D39" s="13"/>
      <c r="E39" s="13"/>
    </row>
  </sheetData>
  <mergeCells count="7">
    <mergeCell ref="K7:L7"/>
    <mergeCell ref="K8:L8"/>
    <mergeCell ref="B2:E2"/>
    <mergeCell ref="B3:E3"/>
    <mergeCell ref="B6:E6"/>
    <mergeCell ref="B4:E4"/>
    <mergeCell ref="B5:E5"/>
  </mergeCells>
  <phoneticPr fontId="1" type="noConversion"/>
  <dataValidations count="4">
    <dataValidation allowBlank="1" showErrorMessage="1" sqref="A3 A7" xr:uid="{00000000-0002-0000-0000-000000000000}"/>
    <dataValidation allowBlank="1" showInputMessage="1" showErrorMessage="1" promptTitle="Wedding Budget" prompt="Enter your Wedding Date in cell B5._x000a__x000a_In the Expenses worksheet, enter details for each expense category. The summary table and the chart below will automatically update._x000a__x000a_Column F of below table shows the categories you have completed." sqref="A1" xr:uid="{00000000-0002-0000-0000-000003000000}"/>
    <dataValidation allowBlank="1" showInputMessage="1" showErrorMessage="1" prompt="This table is automatically updated using data from Expenses worksheet" sqref="B7:E7" xr:uid="{00000000-0002-0000-0000-000004000000}"/>
    <dataValidation allowBlank="1" showInputMessage="1" showErrorMessage="1" prompt="Enter your Wedding Date in this cell" sqref="B5:E5" xr:uid="{00000000-0002-0000-0000-000002000000}"/>
  </dataValidations>
  <printOptions horizontalCentered="1" verticalCentered="1"/>
  <pageMargins left="0.5" right="0.5" top="0.5" bottom="0.5" header="0.3" footer="0.3"/>
  <pageSetup orientation="portrait" r:id="rId1"/>
  <headerFooter differentFirst="1"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1405-B400-1946-AAB0-4E13B454A4AC}">
  <dimension ref="A1"/>
  <sheetViews>
    <sheetView workbookViewId="0"/>
  </sheetViews>
  <sheetFormatPr defaultColWidth="10.609375" defaultRowHeight="12.9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268C-F845-1D41-A73D-18B859388233}">
  <dimension ref="A1"/>
  <sheetViews>
    <sheetView workbookViewId="0"/>
  </sheetViews>
  <sheetFormatPr defaultColWidth="10.609375" defaultRowHeight="12.9" x14ac:dyDescent="0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6589-F391-A543-A33B-E32317DF3F12}">
  <dimension ref="A1"/>
  <sheetViews>
    <sheetView workbookViewId="0"/>
  </sheetViews>
  <sheetFormatPr defaultColWidth="10.609375" defaultRowHeight="12.9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13"/>
  <sheetViews>
    <sheetView zoomScale="130" zoomScaleNormal="130" workbookViewId="0">
      <selection activeCell="C3" sqref="C3"/>
    </sheetView>
  </sheetViews>
  <sheetFormatPr defaultColWidth="9" defaultRowHeight="12.9" x14ac:dyDescent="0.5"/>
  <cols>
    <col min="2" max="2" width="13.21875" bestFit="1" customWidth="1"/>
    <col min="3" max="3" width="11.609375" bestFit="1" customWidth="1"/>
    <col min="4" max="4" width="9.38671875" bestFit="1" customWidth="1"/>
    <col min="5" max="7" width="9.38671875" customWidth="1"/>
    <col min="8" max="8" width="19" customWidth="1"/>
  </cols>
  <sheetData>
    <row r="2" spans="2:8" x14ac:dyDescent="0.5">
      <c r="B2" s="10" t="s">
        <v>12</v>
      </c>
      <c r="C2" s="11" t="s">
        <v>13</v>
      </c>
      <c r="D2" s="11" t="s">
        <v>17</v>
      </c>
      <c r="E2" s="11"/>
      <c r="F2" s="11" t="s">
        <v>16</v>
      </c>
      <c r="G2" s="11"/>
      <c r="H2" s="11" t="s">
        <v>14</v>
      </c>
    </row>
    <row r="3" spans="2:8" x14ac:dyDescent="0.5">
      <c r="B3" s="7" t="s">
        <v>6</v>
      </c>
      <c r="C3" s="8" t="e">
        <f>Apparel_Total_est</f>
        <v>#REF!</v>
      </c>
      <c r="D3" s="8" t="e">
        <f>Apparel_Total_act</f>
        <v>#REF!</v>
      </c>
      <c r="E3" s="8" t="e">
        <f>C3-F3</f>
        <v>#REF!</v>
      </c>
      <c r="F3" s="8" t="e">
        <f>ROUNDUP($C$13/1000,0)</f>
        <v>#REF!</v>
      </c>
      <c r="G3" s="9" t="e">
        <f>$D$13-E3</f>
        <v>#REF!</v>
      </c>
      <c r="H3" s="8" t="e">
        <f>D3-C3</f>
        <v>#REF!</v>
      </c>
    </row>
    <row r="4" spans="2:8" x14ac:dyDescent="0.5">
      <c r="B4" s="7" t="s">
        <v>3</v>
      </c>
      <c r="C4" s="8" t="e">
        <f>Reception_Total_est</f>
        <v>#REF!</v>
      </c>
      <c r="D4" s="8" t="e">
        <f>Reception_Total_act</f>
        <v>#REF!</v>
      </c>
      <c r="E4" s="8" t="e">
        <f t="shared" ref="E4:E12" si="0">C4-F4</f>
        <v>#REF!</v>
      </c>
      <c r="F4" s="8" t="e">
        <f t="shared" ref="F4:F13" si="1">ROUNDUP($C$13/1000,0)</f>
        <v>#REF!</v>
      </c>
      <c r="G4" s="9" t="e">
        <f t="shared" ref="G4:G12" si="2">$D$13-E4</f>
        <v>#REF!</v>
      </c>
      <c r="H4" s="8" t="e">
        <f t="shared" ref="H4:H12" si="3">D4-C4</f>
        <v>#REF!</v>
      </c>
    </row>
    <row r="5" spans="2:8" x14ac:dyDescent="0.5">
      <c r="B5" s="7" t="s">
        <v>10</v>
      </c>
      <c r="C5" s="8" t="e">
        <f>Music_Entertainment_Total_est</f>
        <v>#REF!</v>
      </c>
      <c r="D5" s="8" t="e">
        <f>Music_Entertainment_Total_act</f>
        <v>#REF!</v>
      </c>
      <c r="E5" s="8" t="e">
        <f t="shared" si="0"/>
        <v>#REF!</v>
      </c>
      <c r="F5" s="8" t="e">
        <f t="shared" si="1"/>
        <v>#REF!</v>
      </c>
      <c r="G5" s="9" t="e">
        <f t="shared" si="2"/>
        <v>#REF!</v>
      </c>
      <c r="H5" s="8" t="e">
        <f t="shared" si="3"/>
        <v>#REF!</v>
      </c>
    </row>
    <row r="6" spans="2:8" x14ac:dyDescent="0.5">
      <c r="B6" s="7" t="s">
        <v>7</v>
      </c>
      <c r="C6" s="8" t="e">
        <f>Printing__Stationery_Total_est</f>
        <v>#REF!</v>
      </c>
      <c r="D6" s="8" t="e">
        <f>Printing__Stationery_Total_act</f>
        <v>#REF!</v>
      </c>
      <c r="E6" s="8" t="e">
        <f t="shared" si="0"/>
        <v>#REF!</v>
      </c>
      <c r="F6" s="8" t="e">
        <f t="shared" si="1"/>
        <v>#REF!</v>
      </c>
      <c r="G6" s="9" t="e">
        <f t="shared" si="2"/>
        <v>#REF!</v>
      </c>
      <c r="H6" s="8" t="e">
        <f t="shared" si="3"/>
        <v>#REF!</v>
      </c>
    </row>
    <row r="7" spans="2:8" x14ac:dyDescent="0.5">
      <c r="B7" s="7" t="s">
        <v>5</v>
      </c>
      <c r="C7" s="8" t="e">
        <f>Photography_Total_est</f>
        <v>#REF!</v>
      </c>
      <c r="D7" s="8" t="e">
        <f>Photography_Total_act</f>
        <v>#REF!</v>
      </c>
      <c r="E7" s="8" t="e">
        <f t="shared" si="0"/>
        <v>#REF!</v>
      </c>
      <c r="F7" s="8" t="e">
        <f t="shared" si="1"/>
        <v>#REF!</v>
      </c>
      <c r="G7" s="9" t="e">
        <f t="shared" si="2"/>
        <v>#REF!</v>
      </c>
      <c r="H7" s="8" t="e">
        <f t="shared" si="3"/>
        <v>#REF!</v>
      </c>
    </row>
    <row r="8" spans="2:8" x14ac:dyDescent="0.5">
      <c r="B8" s="7" t="s">
        <v>0</v>
      </c>
      <c r="C8" s="8" t="e">
        <f>Decorations_Total_est</f>
        <v>#REF!</v>
      </c>
      <c r="D8" s="8" t="e">
        <f>Decorations_Total_act</f>
        <v>#REF!</v>
      </c>
      <c r="E8" s="8" t="e">
        <f t="shared" si="0"/>
        <v>#REF!</v>
      </c>
      <c r="F8" s="8" t="e">
        <f t="shared" si="1"/>
        <v>#REF!</v>
      </c>
      <c r="G8" s="9" t="e">
        <f t="shared" si="2"/>
        <v>#REF!</v>
      </c>
      <c r="H8" s="8" t="e">
        <f t="shared" si="3"/>
        <v>#REF!</v>
      </c>
    </row>
    <row r="9" spans="2:8" x14ac:dyDescent="0.5">
      <c r="B9" s="7" t="s">
        <v>1</v>
      </c>
      <c r="C9" s="8" t="e">
        <f>Flowers_Total_est</f>
        <v>#REF!</v>
      </c>
      <c r="D9" s="8" t="e">
        <f>Flowers_Total_act</f>
        <v>#REF!</v>
      </c>
      <c r="E9" s="8" t="e">
        <f t="shared" si="0"/>
        <v>#REF!</v>
      </c>
      <c r="F9" s="8" t="e">
        <f t="shared" si="1"/>
        <v>#REF!</v>
      </c>
      <c r="G9" s="9" t="e">
        <f t="shared" si="2"/>
        <v>#REF!</v>
      </c>
      <c r="H9" s="8" t="e">
        <f t="shared" si="3"/>
        <v>#REF!</v>
      </c>
    </row>
    <row r="10" spans="2:8" x14ac:dyDescent="0.5">
      <c r="B10" s="7" t="s">
        <v>2</v>
      </c>
      <c r="C10" s="8" t="e">
        <f>Gifts_Total_est</f>
        <v>#REF!</v>
      </c>
      <c r="D10" s="8" t="e">
        <f>Gifts_Total_act</f>
        <v>#REF!</v>
      </c>
      <c r="E10" s="8" t="e">
        <f t="shared" si="0"/>
        <v>#REF!</v>
      </c>
      <c r="F10" s="8" t="e">
        <f t="shared" si="1"/>
        <v>#REF!</v>
      </c>
      <c r="G10" s="9" t="e">
        <f t="shared" si="2"/>
        <v>#REF!</v>
      </c>
      <c r="H10" s="8" t="e">
        <f t="shared" si="3"/>
        <v>#REF!</v>
      </c>
    </row>
    <row r="11" spans="2:8" x14ac:dyDescent="0.5">
      <c r="B11" s="7" t="s">
        <v>11</v>
      </c>
      <c r="C11" s="8" t="e">
        <f>Travel_Transportation_Total_est</f>
        <v>#REF!</v>
      </c>
      <c r="D11" s="8" t="e">
        <f>Travel_Transportation_Total_act</f>
        <v>#REF!</v>
      </c>
      <c r="E11" s="8" t="e">
        <f t="shared" si="0"/>
        <v>#REF!</v>
      </c>
      <c r="F11" s="8" t="e">
        <f t="shared" si="1"/>
        <v>#REF!</v>
      </c>
      <c r="G11" s="9" t="e">
        <f t="shared" si="2"/>
        <v>#REF!</v>
      </c>
      <c r="H11" s="8" t="e">
        <f t="shared" si="3"/>
        <v>#REF!</v>
      </c>
    </row>
    <row r="12" spans="2:8" x14ac:dyDescent="0.5">
      <c r="B12" s="7" t="s">
        <v>8</v>
      </c>
      <c r="C12" s="8" t="e">
        <f>Other_Expenses_Total_est</f>
        <v>#REF!</v>
      </c>
      <c r="D12" s="8" t="e">
        <f>Other_Expenses_Total_act</f>
        <v>#REF!</v>
      </c>
      <c r="E12" s="8" t="e">
        <f t="shared" si="0"/>
        <v>#REF!</v>
      </c>
      <c r="F12" s="8" t="e">
        <f t="shared" si="1"/>
        <v>#REF!</v>
      </c>
      <c r="G12" s="9" t="e">
        <f t="shared" si="2"/>
        <v>#REF!</v>
      </c>
      <c r="H12" s="8" t="e">
        <f t="shared" si="3"/>
        <v>#REF!</v>
      </c>
    </row>
    <row r="13" spans="2:8" x14ac:dyDescent="0.5">
      <c r="B13" s="7" t="s">
        <v>18</v>
      </c>
      <c r="C13" s="9" t="e">
        <f>MAX(C3:D12)</f>
        <v>#REF!</v>
      </c>
      <c r="D13" s="9" t="e">
        <f>MAX(C3:D12)</f>
        <v>#REF!</v>
      </c>
      <c r="E13" s="8"/>
      <c r="F13" s="8" t="e">
        <f t="shared" si="1"/>
        <v>#REF!</v>
      </c>
      <c r="G13" s="9"/>
      <c r="H13" s="9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13C71-0C05-4E1A-A8C6-0456608147F3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9B003E55-A058-4482-869F-A15E2C27C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97F6AF-8567-4A7F-ADAD-53D10066A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Equipment&amp;Supplies Budget</vt:lpstr>
      <vt:lpstr>Food</vt:lpstr>
      <vt:lpstr>Entertainment</vt:lpstr>
      <vt:lpstr>Staff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2018-10-22T16:24:34Z</dcterms:created>
  <dcterms:modified xsi:type="dcterms:W3CDTF">2022-03-30T20:21:31Z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