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11.xml" ContentType="application/vnd.openxmlformats-officedocument.drawing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60" yWindow="480" windowWidth="27795" windowHeight="13350" activeTab="12"/>
  </bookViews>
  <sheets>
    <sheet name="5.4" sheetId="1" r:id="rId1"/>
    <sheet name="5.5" sheetId="2" r:id="rId2"/>
    <sheet name="5.6" sheetId="6" r:id="rId3"/>
    <sheet name="5.6.1" sheetId="9" r:id="rId4"/>
    <sheet name="5.6.2" sheetId="11" r:id="rId5"/>
    <sheet name="5.6.3" sheetId="12" r:id="rId6"/>
    <sheet name="Naive" sheetId="3" r:id="rId7"/>
    <sheet name="Naive2" sheetId="4" r:id="rId8"/>
    <sheet name="Naive3" sheetId="7" r:id="rId9"/>
    <sheet name="Match Types" sheetId="5" r:id="rId10"/>
    <sheet name="Compare" sheetId="8" r:id="rId11"/>
    <sheet name="Score Rating" sheetId="13" r:id="rId12"/>
    <sheet name="Lucene" sheetId="14" r:id="rId13"/>
  </sheets>
  <calcPr calcId="144525"/>
</workbook>
</file>

<file path=xl/calcChain.xml><?xml version="1.0" encoding="utf-8"?>
<calcChain xmlns="http://schemas.openxmlformats.org/spreadsheetml/2006/main">
  <c r="H13" i="13" l="1"/>
  <c r="G13" i="13"/>
  <c r="F13" i="13"/>
  <c r="G12" i="13"/>
  <c r="H12" i="13" s="1"/>
  <c r="F12" i="13"/>
  <c r="G11" i="13"/>
  <c r="F11" i="13"/>
  <c r="G10" i="13"/>
  <c r="H10" i="13" s="1"/>
  <c r="F10" i="13"/>
  <c r="G9" i="13"/>
  <c r="F9" i="13"/>
  <c r="G8" i="13"/>
  <c r="H8" i="13" s="1"/>
  <c r="F8" i="13"/>
  <c r="G7" i="13"/>
  <c r="F7" i="13"/>
  <c r="H7" i="13" l="1"/>
  <c r="H9" i="13"/>
  <c r="H11" i="13"/>
  <c r="G16" i="9"/>
  <c r="G15" i="9"/>
  <c r="G14" i="9"/>
  <c r="G13" i="9"/>
  <c r="G12" i="9"/>
  <c r="G11" i="9"/>
  <c r="G10" i="9"/>
  <c r="G9" i="9"/>
  <c r="G8" i="9"/>
  <c r="G7" i="9"/>
  <c r="G6" i="9"/>
  <c r="G16" i="6"/>
  <c r="G15" i="6"/>
  <c r="G14" i="6"/>
  <c r="G13" i="6"/>
  <c r="G12" i="6"/>
  <c r="G11" i="6"/>
  <c r="G10" i="6"/>
  <c r="G9" i="6"/>
  <c r="G8" i="6"/>
  <c r="G7" i="6"/>
  <c r="G6" i="6"/>
  <c r="F16" i="12" l="1"/>
  <c r="G16" i="12" s="1"/>
  <c r="F15" i="12"/>
  <c r="G15" i="12" s="1"/>
  <c r="F14" i="12"/>
  <c r="G14" i="12" s="1"/>
  <c r="F13" i="12"/>
  <c r="G13" i="12" s="1"/>
  <c r="F12" i="12"/>
  <c r="G12" i="12" s="1"/>
  <c r="F11" i="12"/>
  <c r="G11" i="12" s="1"/>
  <c r="F10" i="12"/>
  <c r="G10" i="12" s="1"/>
  <c r="F9" i="12"/>
  <c r="G9" i="12" s="1"/>
  <c r="F8" i="12"/>
  <c r="G8" i="12" s="1"/>
  <c r="F7" i="12"/>
  <c r="G7" i="12" s="1"/>
  <c r="F6" i="12"/>
  <c r="G6" i="12" s="1"/>
  <c r="F16" i="11"/>
  <c r="G16" i="11" s="1"/>
  <c r="F15" i="11"/>
  <c r="G15" i="11" s="1"/>
  <c r="F14" i="11"/>
  <c r="G14" i="11" s="1"/>
  <c r="F13" i="11"/>
  <c r="G13" i="11" s="1"/>
  <c r="F12" i="11"/>
  <c r="G12" i="11" s="1"/>
  <c r="F11" i="11"/>
  <c r="G11" i="11" s="1"/>
  <c r="F10" i="11"/>
  <c r="G10" i="11" s="1"/>
  <c r="F9" i="11"/>
  <c r="G9" i="11" s="1"/>
  <c r="F8" i="11"/>
  <c r="G8" i="11" s="1"/>
  <c r="F7" i="11"/>
  <c r="G7" i="11" s="1"/>
  <c r="F6" i="11"/>
  <c r="G6" i="11" s="1"/>
  <c r="F16" i="9" l="1"/>
  <c r="F15" i="9"/>
  <c r="F14" i="9"/>
  <c r="F13" i="9"/>
  <c r="F12" i="9"/>
  <c r="F11" i="9"/>
  <c r="F10" i="9"/>
  <c r="F9" i="9"/>
  <c r="F8" i="9"/>
  <c r="F7" i="9"/>
  <c r="F6" i="9"/>
  <c r="F16" i="7" l="1"/>
  <c r="G16" i="7" s="1"/>
  <c r="F15" i="7"/>
  <c r="G15" i="7" s="1"/>
  <c r="F14" i="7"/>
  <c r="G14" i="7" s="1"/>
  <c r="F13" i="7"/>
  <c r="G13" i="7" s="1"/>
  <c r="F12" i="7"/>
  <c r="G12" i="7" s="1"/>
  <c r="F11" i="7"/>
  <c r="G11" i="7" s="1"/>
  <c r="F10" i="7"/>
  <c r="G10" i="7" s="1"/>
  <c r="F9" i="7"/>
  <c r="G9" i="7" s="1"/>
  <c r="F8" i="7"/>
  <c r="G8" i="7" s="1"/>
  <c r="F7" i="7"/>
  <c r="G7" i="7" s="1"/>
  <c r="F6" i="7"/>
  <c r="G6" i="7" s="1"/>
  <c r="F16" i="6"/>
  <c r="F15" i="6"/>
  <c r="F14" i="6"/>
  <c r="F13" i="6"/>
  <c r="F12" i="6"/>
  <c r="F11" i="6"/>
  <c r="F10" i="6"/>
  <c r="F9" i="6"/>
  <c r="F8" i="6"/>
  <c r="F7" i="6"/>
  <c r="F6" i="6"/>
  <c r="F16" i="4" l="1"/>
  <c r="G16" i="4" s="1"/>
  <c r="F15" i="4"/>
  <c r="G15" i="4" s="1"/>
  <c r="F14" i="4"/>
  <c r="G14" i="4" s="1"/>
  <c r="F13" i="4"/>
  <c r="G13" i="4" s="1"/>
  <c r="F12" i="4"/>
  <c r="G12" i="4" s="1"/>
  <c r="F11" i="4"/>
  <c r="G11" i="4" s="1"/>
  <c r="F10" i="4"/>
  <c r="G10" i="4" s="1"/>
  <c r="F9" i="4"/>
  <c r="G9" i="4" s="1"/>
  <c r="F8" i="4"/>
  <c r="G8" i="4" s="1"/>
  <c r="F7" i="4"/>
  <c r="G7" i="4" s="1"/>
  <c r="F6" i="4"/>
  <c r="G6" i="4" s="1"/>
  <c r="F16" i="3" l="1"/>
  <c r="G16" i="3" s="1"/>
  <c r="F15" i="3"/>
  <c r="G15" i="3" s="1"/>
  <c r="F14" i="3"/>
  <c r="G14" i="3" s="1"/>
  <c r="F13" i="3"/>
  <c r="G13" i="3" s="1"/>
  <c r="F12" i="3"/>
  <c r="G12" i="3" s="1"/>
  <c r="F11" i="3"/>
  <c r="G11" i="3" s="1"/>
  <c r="F10" i="3"/>
  <c r="G10" i="3" s="1"/>
  <c r="F9" i="3"/>
  <c r="G9" i="3" s="1"/>
  <c r="F8" i="3"/>
  <c r="G8" i="3" s="1"/>
  <c r="F7" i="3"/>
  <c r="G7" i="3" s="1"/>
  <c r="F6" i="3"/>
  <c r="G6" i="3" s="1"/>
  <c r="F16" i="2" l="1"/>
  <c r="G16" i="2" s="1"/>
  <c r="F15" i="2"/>
  <c r="G15" i="2" s="1"/>
  <c r="F14" i="2"/>
  <c r="G14" i="2" s="1"/>
  <c r="F13" i="2"/>
  <c r="G13" i="2" s="1"/>
  <c r="F12" i="2"/>
  <c r="G12" i="2" s="1"/>
  <c r="F11" i="2"/>
  <c r="G11" i="2" s="1"/>
  <c r="F10" i="2"/>
  <c r="G10" i="2" s="1"/>
  <c r="F9" i="2"/>
  <c r="G9" i="2" s="1"/>
  <c r="F8" i="2"/>
  <c r="G8" i="2" s="1"/>
  <c r="F7" i="2"/>
  <c r="G7" i="2" s="1"/>
  <c r="F6" i="2"/>
  <c r="G6" i="2" s="1"/>
  <c r="F11" i="1" l="1"/>
  <c r="G11" i="1" s="1"/>
  <c r="F10" i="1"/>
  <c r="G10" i="1" s="1"/>
  <c r="F16" i="1"/>
  <c r="G16" i="1" s="1"/>
  <c r="F15" i="1"/>
  <c r="G15" i="1" s="1"/>
  <c r="F14" i="1"/>
  <c r="G14" i="1" s="1"/>
  <c r="F13" i="1"/>
  <c r="G13" i="1" s="1"/>
  <c r="F12" i="1"/>
  <c r="G12" i="1" s="1"/>
  <c r="F9" i="1"/>
  <c r="G9" i="1" s="1"/>
  <c r="F8" i="1"/>
  <c r="G8" i="1" s="1"/>
  <c r="F7" i="1"/>
  <c r="G7" i="1" s="1"/>
  <c r="F6" i="1"/>
  <c r="G6" i="1" s="1"/>
</calcChain>
</file>

<file path=xl/sharedStrings.xml><?xml version="1.0" encoding="utf-8"?>
<sst xmlns="http://schemas.openxmlformats.org/spreadsheetml/2006/main" count="982" uniqueCount="170">
  <si>
    <t>America</t>
  </si>
  <si>
    <t>Chinese</t>
  </si>
  <si>
    <t>The Egyptian</t>
  </si>
  <si>
    <t>Zags</t>
  </si>
  <si>
    <t>Dr. Watson</t>
  </si>
  <si>
    <t>Watson</t>
  </si>
  <si>
    <t>Watson&amp;rsquo</t>
  </si>
  <si>
    <t>Williams</t>
  </si>
  <si>
    <t>Pearson</t>
  </si>
  <si>
    <t>Davis</t>
  </si>
  <si>
    <t>Carney</t>
  </si>
  <si>
    <t>Anthony</t>
  </si>
  <si>
    <t>Jacoby</t>
  </si>
  <si>
    <t>Grady</t>
  </si>
  <si>
    <t>Ingram</t>
  </si>
  <si>
    <t>Cameron</t>
  </si>
  <si>
    <t>Mahan</t>
  </si>
  <si>
    <t>Tigers</t>
  </si>
  <si>
    <t>Democrats</t>
  </si>
  <si>
    <t>Gabbert</t>
  </si>
  <si>
    <t>Gadafy</t>
  </si>
  <si>
    <t>Iranian</t>
  </si>
  <si>
    <t>Kuchar</t>
  </si>
  <si>
    <t>Ogilvy</t>
  </si>
  <si>
    <t>Henjak</t>
  </si>
  <si>
    <t>The Brotherhood</t>
  </si>
  <si>
    <t>Washington</t>
  </si>
  <si>
    <t>AIG</t>
  </si>
  <si>
    <t>American</t>
  </si>
  <si>
    <t>Americans</t>
  </si>
  <si>
    <t>Arab</t>
  </si>
  <si>
    <t>Australia</t>
  </si>
  <si>
    <t>Bahrain</t>
  </si>
  <si>
    <t>Boeing</t>
  </si>
  <si>
    <t>Britain&amp;rsquo</t>
  </si>
  <si>
    <t>Bubba Watson</t>
  </si>
  <si>
    <t>Cairo</t>
  </si>
  <si>
    <t>Number of Matches</t>
  </si>
  <si>
    <t>Correct Matches Found</t>
  </si>
  <si>
    <t>Percent of Correct Matches Found</t>
  </si>
  <si>
    <t>Time per Entity (s)</t>
  </si>
  <si>
    <t>Christchurch</t>
  </si>
  <si>
    <t>Clearwire</t>
  </si>
  <si>
    <t>Comments</t>
  </si>
  <si>
    <t>CSU</t>
  </si>
  <si>
    <t>Deep Blue</t>
  </si>
  <si>
    <t>EADS</t>
  </si>
  <si>
    <t>Ecuador</t>
  </si>
  <si>
    <t>Egypt</t>
  </si>
  <si>
    <t>Egyptian</t>
  </si>
  <si>
    <t>Egyptians</t>
  </si>
  <si>
    <t>Facebook</t>
  </si>
  <si>
    <t>Feb.</t>
  </si>
  <si>
    <t>Florida</t>
  </si>
  <si>
    <t>Friday</t>
  </si>
  <si>
    <t>Gaddafi</t>
  </si>
  <si>
    <t>Gadhafi</t>
  </si>
  <si>
    <t>Google</t>
  </si>
  <si>
    <t>Haddin</t>
  </si>
  <si>
    <t>Hocutt</t>
  </si>
  <si>
    <t>Hosni Mubarak</t>
  </si>
  <si>
    <t>HP</t>
  </si>
  <si>
    <t>IBM</t>
  </si>
  <si>
    <t>Indonesia</t>
  </si>
  <si>
    <t>Internet</t>
  </si>
  <si>
    <t>Iran</t>
  </si>
  <si>
    <t>Israel</t>
  </si>
  <si>
    <t>Kaymer</t>
  </si>
  <si>
    <t>Ken Jennings</t>
  </si>
  <si>
    <t>Libya</t>
  </si>
  <si>
    <t>Libyan</t>
  </si>
  <si>
    <t>Michigan</t>
  </si>
  <si>
    <t>Middle East</t>
  </si>
  <si>
    <t>Mr. Galliano</t>
  </si>
  <si>
    <t>Mubarak</t>
  </si>
  <si>
    <t>Muslim Brotherhood</t>
  </si>
  <si>
    <t>Muslims</t>
  </si>
  <si>
    <t>Nathan McCullum</t>
  </si>
  <si>
    <t>Nets</t>
  </si>
  <si>
    <t>New Jersey</t>
  </si>
  <si>
    <t>North Africa</t>
  </si>
  <si>
    <t>Obama</t>
  </si>
  <si>
    <t>Philippines</t>
  </si>
  <si>
    <t>Protesters</t>
  </si>
  <si>
    <t>Reading Recovery</t>
  </si>
  <si>
    <t>Republicans</t>
  </si>
  <si>
    <t>Russia</t>
  </si>
  <si>
    <t>State Farm</t>
  </si>
  <si>
    <t>The United States</t>
  </si>
  <si>
    <t>Thursday</t>
  </si>
  <si>
    <t>Tripoli</t>
  </si>
  <si>
    <t>Tuesday</t>
  </si>
  <si>
    <t>Tunisia</t>
  </si>
  <si>
    <t>TV</t>
  </si>
  <si>
    <t>U.S.</t>
  </si>
  <si>
    <t>United States</t>
  </si>
  <si>
    <t>Wal-Mart</t>
  </si>
  <si>
    <t>Results using V5.4 w/ lucene index and 20% cutoff on the new dataset</t>
  </si>
  <si>
    <t>Results using V5.5 w/ lucene index and 20% cutoff on the new dataset</t>
  </si>
  <si>
    <t>Results using naïve exact matching on the new dataset</t>
  </si>
  <si>
    <t>Match Type</t>
  </si>
  <si>
    <t>ReVerb Entity</t>
  </si>
  <si>
    <t>Freebase Entity</t>
  </si>
  <si>
    <t>Exact match between arg1 and Freebase entity</t>
  </si>
  <si>
    <t>Exact match between cleaned arg1 and cleaned Freebase entity</t>
  </si>
  <si>
    <t>Bill Clinton</t>
  </si>
  <si>
    <t>Titanic</t>
  </si>
  <si>
    <t>Titanic (1997 film)</t>
  </si>
  <si>
    <t>Arg1 is a substring of the Freebase match</t>
  </si>
  <si>
    <t>Christian</t>
  </si>
  <si>
    <t>Christ</t>
  </si>
  <si>
    <t>No</t>
  </si>
  <si>
    <t>Handled?</t>
  </si>
  <si>
    <t>Yes</t>
  </si>
  <si>
    <t>Freebase match is a substring of arg1</t>
  </si>
  <si>
    <t>String overlap between arg1 and Freebase match</t>
  </si>
  <si>
    <t>President Clinton</t>
  </si>
  <si>
    <t>Arg1 is an abbreviation of a Freebase match</t>
  </si>
  <si>
    <t>G.E.</t>
  </si>
  <si>
    <t>General Electric</t>
  </si>
  <si>
    <t>Muammar al-Gaddafi</t>
  </si>
  <si>
    <t>Mostly</t>
  </si>
  <si>
    <t>Prominent Alias between arg1 and Freebase match</t>
  </si>
  <si>
    <t>Misspelling match between arg1 and Freebase match</t>
  </si>
  <si>
    <t>Obscure Alias between arg1 and Freebase match</t>
  </si>
  <si>
    <t>The Red Planet</t>
  </si>
  <si>
    <t>Mars</t>
  </si>
  <si>
    <t>Example Case</t>
  </si>
  <si>
    <t>Results using V5.6 w/ lucene index and 20% cutoff on the new dataset</t>
  </si>
  <si>
    <t>Changed when to use cleaned score and when to use abbrv or substring score</t>
  </si>
  <si>
    <t>Results using naïve pure substring matching on the new dataset</t>
  </si>
  <si>
    <t>Results using naïve word substring matching on the new dataset</t>
  </si>
  <si>
    <t>Results using V5.6 w/o lucene index and 20% cutoff on the new dataset</t>
  </si>
  <si>
    <t>Matching Technique</t>
  </si>
  <si>
    <t>Lucene</t>
  </si>
  <si>
    <t>Changed when to use cleaned score and when to use abbrv or substring score. Didn't use wiki aliases.</t>
  </si>
  <si>
    <t>Wiki Alias</t>
  </si>
  <si>
    <t>Abbreviation</t>
  </si>
  <si>
    <t>% Total Improvement</t>
  </si>
  <si>
    <t>% Total Time</t>
  </si>
  <si>
    <t>Lower Bound</t>
  </si>
  <si>
    <t>Upper Bound</t>
  </si>
  <si>
    <t>465 total</t>
  </si>
  <si>
    <t>0-40</t>
  </si>
  <si>
    <t>40-60</t>
  </si>
  <si>
    <t>60-80</t>
  </si>
  <si>
    <t>80-100</t>
  </si>
  <si>
    <t>100-120</t>
  </si>
  <si>
    <t>120-140</t>
  </si>
  <si>
    <t>&gt;140</t>
  </si>
  <si>
    <t>Misspelled Match</t>
  </si>
  <si>
    <t>Successfully Matched?</t>
  </si>
  <si>
    <t>yes</t>
  </si>
  <si>
    <t>Lucnene</t>
  </si>
  <si>
    <t>no</t>
  </si>
  <si>
    <t>Titatic</t>
  </si>
  <si>
    <t>Obma</t>
  </si>
  <si>
    <t>Goooogle</t>
  </si>
  <si>
    <t>Barrack Obama</t>
  </si>
  <si>
    <t>Mobarak</t>
  </si>
  <si>
    <t>Isrial</t>
  </si>
  <si>
    <t>Americna</t>
  </si>
  <si>
    <t>Correct Freebase Entity</t>
  </si>
  <si>
    <t>Abrham</t>
  </si>
  <si>
    <t>Abraham Lincoln</t>
  </si>
  <si>
    <t>Lincon</t>
  </si>
  <si>
    <t>Computer</t>
  </si>
  <si>
    <t>Compusters</t>
  </si>
  <si>
    <t>Versizon</t>
  </si>
  <si>
    <t>Verizon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</si>
</sst>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3" fillId="0" borderId="0" xfId="0" applyFont="1" applyAlignment="1">
      <alignment horizontal="right" vertical="center"/>
    </xf>
    <xf numFmtId="0" fontId="1" fillId="0" borderId="0" xfId="0" applyFont="1" applyAlignment="1">
      <alignment horizontal="center"/>
    </xf>
    <xf numFmtId="0" fontId="0" fillId="0" borderId="0" xfId="0" applyFont="1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right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'5.4'!$G$5</c:f>
              <c:strCache>
                <c:ptCount val="1"/>
                <c:pt idx="0">
                  <c:v>Percent of Correct Matches Found</c:v>
                </c:pt>
              </c:strCache>
            </c:strRef>
          </c:tx>
          <c:marker>
            <c:symbol val="none"/>
          </c:marker>
          <c:cat>
            <c:numRef>
              <c:f>'5.4'!$E$6:$E$16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10</c:v>
                </c:pt>
                <c:pt idx="6">
                  <c:v>20</c:v>
                </c:pt>
                <c:pt idx="7">
                  <c:v>30</c:v>
                </c:pt>
                <c:pt idx="8">
                  <c:v>50</c:v>
                </c:pt>
                <c:pt idx="9">
                  <c:v>100</c:v>
                </c:pt>
                <c:pt idx="10">
                  <c:v>500</c:v>
                </c:pt>
              </c:numCache>
            </c:numRef>
          </c:cat>
          <c:val>
            <c:numRef>
              <c:f>'5.4'!$G$6:$G$16</c:f>
              <c:numCache>
                <c:formatCode>General</c:formatCode>
                <c:ptCount val="11"/>
                <c:pt idx="0">
                  <c:v>68.817204301075265</c:v>
                </c:pt>
                <c:pt idx="1">
                  <c:v>75.268817204301072</c:v>
                </c:pt>
                <c:pt idx="2">
                  <c:v>80.645161290322577</c:v>
                </c:pt>
                <c:pt idx="3">
                  <c:v>81.72043010752688</c:v>
                </c:pt>
                <c:pt idx="4">
                  <c:v>82.795698924731184</c:v>
                </c:pt>
                <c:pt idx="5">
                  <c:v>84.946236559139791</c:v>
                </c:pt>
                <c:pt idx="6">
                  <c:v>87.096774193548384</c:v>
                </c:pt>
                <c:pt idx="7">
                  <c:v>87.096774193548384</c:v>
                </c:pt>
                <c:pt idx="8">
                  <c:v>88.172043010752688</c:v>
                </c:pt>
                <c:pt idx="9">
                  <c:v>90.322580645161295</c:v>
                </c:pt>
                <c:pt idx="10">
                  <c:v>91.397849462365585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619520"/>
        <c:axId val="79457664"/>
      </c:lineChart>
      <c:lineChart>
        <c:grouping val="standard"/>
        <c:varyColors val="0"/>
        <c:ser>
          <c:idx val="2"/>
          <c:order val="1"/>
          <c:tx>
            <c:strRef>
              <c:f>'5.4'!$H$5</c:f>
              <c:strCache>
                <c:ptCount val="1"/>
                <c:pt idx="0">
                  <c:v>Time per Entity (s)</c:v>
                </c:pt>
              </c:strCache>
            </c:strRef>
          </c:tx>
          <c:marker>
            <c:symbol val="none"/>
          </c:marker>
          <c:cat>
            <c:numRef>
              <c:f>'5.4'!$E$6:$E$16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10</c:v>
                </c:pt>
                <c:pt idx="6">
                  <c:v>20</c:v>
                </c:pt>
                <c:pt idx="7">
                  <c:v>30</c:v>
                </c:pt>
                <c:pt idx="8">
                  <c:v>50</c:v>
                </c:pt>
                <c:pt idx="9">
                  <c:v>100</c:v>
                </c:pt>
                <c:pt idx="10">
                  <c:v>500</c:v>
                </c:pt>
              </c:numCache>
            </c:numRef>
          </c:cat>
          <c:val>
            <c:numRef>
              <c:f>'5.4'!$H$6:$H$16</c:f>
              <c:numCache>
                <c:formatCode>General</c:formatCode>
                <c:ptCount val="11"/>
                <c:pt idx="0">
                  <c:v>3.1E-4</c:v>
                </c:pt>
                <c:pt idx="1">
                  <c:v>3.1E-4</c:v>
                </c:pt>
                <c:pt idx="2">
                  <c:v>3.1E-4</c:v>
                </c:pt>
                <c:pt idx="3">
                  <c:v>3.1E-4</c:v>
                </c:pt>
                <c:pt idx="4">
                  <c:v>3.1E-4</c:v>
                </c:pt>
                <c:pt idx="5">
                  <c:v>3.1E-4</c:v>
                </c:pt>
                <c:pt idx="6">
                  <c:v>3.1E-4</c:v>
                </c:pt>
                <c:pt idx="7">
                  <c:v>3.1E-4</c:v>
                </c:pt>
                <c:pt idx="8">
                  <c:v>3.1E-4</c:v>
                </c:pt>
                <c:pt idx="9">
                  <c:v>3.1E-4</c:v>
                </c:pt>
                <c:pt idx="10">
                  <c:v>3.1E-4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621056"/>
        <c:axId val="79458240"/>
      </c:lineChart>
      <c:catAx>
        <c:axId val="80619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Matches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9457664"/>
        <c:crosses val="autoZero"/>
        <c:auto val="1"/>
        <c:lblAlgn val="ctr"/>
        <c:lblOffset val="100"/>
        <c:noMultiLvlLbl val="0"/>
      </c:catAx>
      <c:valAx>
        <c:axId val="79457664"/>
        <c:scaling>
          <c:orientation val="minMax"/>
          <c:max val="1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 of Correct Matches Found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0619520"/>
        <c:crosses val="autoZero"/>
        <c:crossBetween val="between"/>
      </c:valAx>
      <c:valAx>
        <c:axId val="79458240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Per Entry (s)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0621056"/>
        <c:crosses val="max"/>
        <c:crossBetween val="between"/>
      </c:valAx>
      <c:catAx>
        <c:axId val="80621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9458240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Final Version</c:v>
          </c:tx>
          <c:marker>
            <c:symbol val="none"/>
          </c:marker>
          <c:cat>
            <c:numRef>
              <c:f>'5.6.1'!$E$6:$E$16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10</c:v>
                </c:pt>
                <c:pt idx="6">
                  <c:v>20</c:v>
                </c:pt>
                <c:pt idx="7">
                  <c:v>30</c:v>
                </c:pt>
                <c:pt idx="8">
                  <c:v>50</c:v>
                </c:pt>
                <c:pt idx="9">
                  <c:v>100</c:v>
                </c:pt>
                <c:pt idx="10">
                  <c:v>500</c:v>
                </c:pt>
              </c:numCache>
            </c:numRef>
          </c:cat>
          <c:val>
            <c:numRef>
              <c:f>'5.6'!$G$6:$G$16</c:f>
              <c:numCache>
                <c:formatCode>General</c:formatCode>
                <c:ptCount val="11"/>
                <c:pt idx="0">
                  <c:v>64.516129032257993</c:v>
                </c:pt>
                <c:pt idx="1">
                  <c:v>74.193548387096698</c:v>
                </c:pt>
                <c:pt idx="2">
                  <c:v>79.569892473118202</c:v>
                </c:pt>
                <c:pt idx="3">
                  <c:v>81.720430107526795</c:v>
                </c:pt>
                <c:pt idx="4">
                  <c:v>87.096774193548299</c:v>
                </c:pt>
                <c:pt idx="5">
                  <c:v>88.172043010752603</c:v>
                </c:pt>
                <c:pt idx="6">
                  <c:v>89.247311827956892</c:v>
                </c:pt>
                <c:pt idx="7">
                  <c:v>90.322580645161196</c:v>
                </c:pt>
                <c:pt idx="8">
                  <c:v>92.473118279569803</c:v>
                </c:pt>
                <c:pt idx="9">
                  <c:v>92.473118279569803</c:v>
                </c:pt>
                <c:pt idx="10">
                  <c:v>93.548387096774093</c:v>
                </c:pt>
              </c:numCache>
            </c:numRef>
          </c:val>
          <c:smooth val="0"/>
        </c:ser>
        <c:ser>
          <c:idx val="3"/>
          <c:order val="1"/>
          <c:tx>
            <c:v>Final Version w/o Lucene</c:v>
          </c:tx>
          <c:marker>
            <c:symbol val="none"/>
          </c:marker>
          <c:cat>
            <c:numRef>
              <c:f>'5.6.1'!$E$6:$E$16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10</c:v>
                </c:pt>
                <c:pt idx="6">
                  <c:v>20</c:v>
                </c:pt>
                <c:pt idx="7">
                  <c:v>30</c:v>
                </c:pt>
                <c:pt idx="8">
                  <c:v>50</c:v>
                </c:pt>
                <c:pt idx="9">
                  <c:v>100</c:v>
                </c:pt>
                <c:pt idx="10">
                  <c:v>500</c:v>
                </c:pt>
              </c:numCache>
            </c:numRef>
          </c:cat>
          <c:val>
            <c:numRef>
              <c:f>'5.6.1'!$G$6:$G$16</c:f>
              <c:numCache>
                <c:formatCode>General</c:formatCode>
                <c:ptCount val="11"/>
                <c:pt idx="0">
                  <c:v>63.440860215053696</c:v>
                </c:pt>
                <c:pt idx="1">
                  <c:v>73.118279569892394</c:v>
                </c:pt>
                <c:pt idx="2">
                  <c:v>78.494623655913898</c:v>
                </c:pt>
                <c:pt idx="3">
                  <c:v>80.645161290322491</c:v>
                </c:pt>
                <c:pt idx="4">
                  <c:v>86.021505376343995</c:v>
                </c:pt>
                <c:pt idx="5">
                  <c:v>87.096774193548299</c:v>
                </c:pt>
                <c:pt idx="6">
                  <c:v>88.172043010752603</c:v>
                </c:pt>
                <c:pt idx="7">
                  <c:v>89.247311827956892</c:v>
                </c:pt>
                <c:pt idx="8">
                  <c:v>91.3978494623655</c:v>
                </c:pt>
                <c:pt idx="9">
                  <c:v>91.3978494623655</c:v>
                </c:pt>
                <c:pt idx="10">
                  <c:v>92.473118279569803</c:v>
                </c:pt>
              </c:numCache>
            </c:numRef>
          </c:val>
          <c:smooth val="0"/>
        </c:ser>
        <c:ser>
          <c:idx val="1"/>
          <c:order val="2"/>
          <c:tx>
            <c:v>Naïve Word Overlap</c:v>
          </c:tx>
          <c:marker>
            <c:symbol val="none"/>
          </c:marker>
          <c:cat>
            <c:numRef>
              <c:f>'5.6.1'!$E$6:$E$16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10</c:v>
                </c:pt>
                <c:pt idx="6">
                  <c:v>20</c:v>
                </c:pt>
                <c:pt idx="7">
                  <c:v>30</c:v>
                </c:pt>
                <c:pt idx="8">
                  <c:v>50</c:v>
                </c:pt>
                <c:pt idx="9">
                  <c:v>100</c:v>
                </c:pt>
                <c:pt idx="10">
                  <c:v>500</c:v>
                </c:pt>
              </c:numCache>
            </c:numRef>
          </c:cat>
          <c:val>
            <c:numRef>
              <c:f>Naive3!$G$6:$G$16</c:f>
              <c:numCache>
                <c:formatCode>General</c:formatCode>
                <c:ptCount val="11"/>
                <c:pt idx="0">
                  <c:v>44.086021505376344</c:v>
                </c:pt>
                <c:pt idx="1">
                  <c:v>51.612903225806448</c:v>
                </c:pt>
                <c:pt idx="2">
                  <c:v>53.763440860215056</c:v>
                </c:pt>
                <c:pt idx="3">
                  <c:v>56.98924731182796</c:v>
                </c:pt>
                <c:pt idx="4">
                  <c:v>56.98924731182796</c:v>
                </c:pt>
                <c:pt idx="5">
                  <c:v>61.29032258064516</c:v>
                </c:pt>
                <c:pt idx="6">
                  <c:v>63.44086021505376</c:v>
                </c:pt>
                <c:pt idx="7">
                  <c:v>63.44086021505376</c:v>
                </c:pt>
                <c:pt idx="8">
                  <c:v>66.666666666666671</c:v>
                </c:pt>
                <c:pt idx="9">
                  <c:v>66.666666666666671</c:v>
                </c:pt>
                <c:pt idx="10">
                  <c:v>73.118279569892479</c:v>
                </c:pt>
              </c:numCache>
            </c:numRef>
          </c:val>
          <c:smooth val="0"/>
        </c:ser>
        <c:ser>
          <c:idx val="2"/>
          <c:order val="3"/>
          <c:tx>
            <c:v>Naïve Exact Matching</c:v>
          </c:tx>
          <c:marker>
            <c:symbol val="none"/>
          </c:marker>
          <c:cat>
            <c:numRef>
              <c:f>'5.6.1'!$E$6:$E$16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10</c:v>
                </c:pt>
                <c:pt idx="6">
                  <c:v>20</c:v>
                </c:pt>
                <c:pt idx="7">
                  <c:v>30</c:v>
                </c:pt>
                <c:pt idx="8">
                  <c:v>50</c:v>
                </c:pt>
                <c:pt idx="9">
                  <c:v>100</c:v>
                </c:pt>
                <c:pt idx="10">
                  <c:v>500</c:v>
                </c:pt>
              </c:numCache>
            </c:numRef>
          </c:cat>
          <c:val>
            <c:numRef>
              <c:f>Naive!$G$6:$G$16</c:f>
              <c:numCache>
                <c:formatCode>General</c:formatCode>
                <c:ptCount val="11"/>
                <c:pt idx="0">
                  <c:v>40.86021505376344</c:v>
                </c:pt>
                <c:pt idx="1">
                  <c:v>41.935483870967744</c:v>
                </c:pt>
                <c:pt idx="2">
                  <c:v>41.935483870967744</c:v>
                </c:pt>
                <c:pt idx="3">
                  <c:v>41.935483870967744</c:v>
                </c:pt>
                <c:pt idx="4">
                  <c:v>41.935483870967744</c:v>
                </c:pt>
                <c:pt idx="5">
                  <c:v>41.935483870967744</c:v>
                </c:pt>
                <c:pt idx="6">
                  <c:v>41.935483870967744</c:v>
                </c:pt>
                <c:pt idx="7">
                  <c:v>41.935483870967744</c:v>
                </c:pt>
                <c:pt idx="8">
                  <c:v>41.935483870967744</c:v>
                </c:pt>
                <c:pt idx="9">
                  <c:v>41.935483870967744</c:v>
                </c:pt>
                <c:pt idx="10">
                  <c:v>41.935483870967744</c:v>
                </c:pt>
              </c:numCache>
            </c:numRef>
          </c:val>
          <c:smooth val="0"/>
        </c:ser>
        <c:ser>
          <c:idx val="4"/>
          <c:order val="4"/>
          <c:tx>
            <c:v>Pure Substring Matching</c:v>
          </c:tx>
          <c:marker>
            <c:symbol val="none"/>
          </c:marker>
          <c:cat>
            <c:numRef>
              <c:f>'5.6.1'!$E$6:$E$16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10</c:v>
                </c:pt>
                <c:pt idx="6">
                  <c:v>20</c:v>
                </c:pt>
                <c:pt idx="7">
                  <c:v>30</c:v>
                </c:pt>
                <c:pt idx="8">
                  <c:v>50</c:v>
                </c:pt>
                <c:pt idx="9">
                  <c:v>100</c:v>
                </c:pt>
                <c:pt idx="10">
                  <c:v>500</c:v>
                </c:pt>
              </c:numCache>
            </c:numRef>
          </c:cat>
          <c:val>
            <c:numRef>
              <c:f>Naive2!$G$6:$G$16</c:f>
              <c:numCache>
                <c:formatCode>General</c:formatCode>
                <c:ptCount val="11"/>
                <c:pt idx="0">
                  <c:v>9.67741935483871</c:v>
                </c:pt>
                <c:pt idx="1">
                  <c:v>15.053763440860216</c:v>
                </c:pt>
                <c:pt idx="2">
                  <c:v>15.053763440860216</c:v>
                </c:pt>
                <c:pt idx="3">
                  <c:v>19.35483870967742</c:v>
                </c:pt>
                <c:pt idx="4">
                  <c:v>20.43010752688172</c:v>
                </c:pt>
                <c:pt idx="5">
                  <c:v>22.580645161290324</c:v>
                </c:pt>
                <c:pt idx="6">
                  <c:v>29.032258064516128</c:v>
                </c:pt>
                <c:pt idx="7">
                  <c:v>36.55913978494624</c:v>
                </c:pt>
                <c:pt idx="8">
                  <c:v>49.462365591397848</c:v>
                </c:pt>
                <c:pt idx="9">
                  <c:v>70.967741935483872</c:v>
                </c:pt>
                <c:pt idx="10">
                  <c:v>70.967741935483872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620480"/>
        <c:axId val="90079808"/>
      </c:lineChart>
      <c:catAx>
        <c:axId val="89620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Matches Returned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90079808"/>
        <c:crosses val="autoZero"/>
        <c:auto val="1"/>
        <c:lblAlgn val="ctr"/>
        <c:lblOffset val="100"/>
        <c:noMultiLvlLbl val="0"/>
      </c:catAx>
      <c:valAx>
        <c:axId val="900798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 of Correct Matches</a:t>
                </a:r>
                <a:r>
                  <a:rPr lang="en-US" baseline="0"/>
                  <a:t> Returned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89620480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Compare!$B$40</c:f>
              <c:strCache>
                <c:ptCount val="1"/>
                <c:pt idx="0">
                  <c:v>% Total Improvement</c:v>
                </c:pt>
              </c:strCache>
            </c:strRef>
          </c:tx>
          <c:invertIfNegative val="0"/>
          <c:cat>
            <c:strRef>
              <c:f>Compare!$A$41:$A$43</c:f>
              <c:strCache>
                <c:ptCount val="3"/>
                <c:pt idx="0">
                  <c:v>Wiki Alias</c:v>
                </c:pt>
                <c:pt idx="1">
                  <c:v>Abbreviation</c:v>
                </c:pt>
                <c:pt idx="2">
                  <c:v>Lucene</c:v>
                </c:pt>
              </c:strCache>
            </c:strRef>
          </c:cat>
          <c:val>
            <c:numRef>
              <c:f>Compare!$B$41:$B$43</c:f>
              <c:numCache>
                <c:formatCode>General</c:formatCode>
                <c:ptCount val="3"/>
                <c:pt idx="0">
                  <c:v>6.45</c:v>
                </c:pt>
                <c:pt idx="1">
                  <c:v>1.07</c:v>
                </c:pt>
                <c:pt idx="2">
                  <c:v>1.07</c:v>
                </c:pt>
              </c:numCache>
            </c:numRef>
          </c:val>
        </c:ser>
        <c:ser>
          <c:idx val="1"/>
          <c:order val="1"/>
          <c:tx>
            <c:strRef>
              <c:f>Compare!$C$40</c:f>
              <c:strCache>
                <c:ptCount val="1"/>
                <c:pt idx="0">
                  <c:v>% Total Time</c:v>
                </c:pt>
              </c:strCache>
            </c:strRef>
          </c:tx>
          <c:invertIfNegative val="0"/>
          <c:cat>
            <c:strRef>
              <c:f>Compare!$A$41:$A$43</c:f>
              <c:strCache>
                <c:ptCount val="3"/>
                <c:pt idx="0">
                  <c:v>Wiki Alias</c:v>
                </c:pt>
                <c:pt idx="1">
                  <c:v>Abbreviation</c:v>
                </c:pt>
                <c:pt idx="2">
                  <c:v>Lucene</c:v>
                </c:pt>
              </c:strCache>
            </c:strRef>
          </c:cat>
          <c:val>
            <c:numRef>
              <c:f>Compare!$C$41:$C$43</c:f>
              <c:numCache>
                <c:formatCode>General</c:formatCode>
                <c:ptCount val="3"/>
                <c:pt idx="0">
                  <c:v>0.61</c:v>
                </c:pt>
                <c:pt idx="1">
                  <c:v>0.36</c:v>
                </c:pt>
                <c:pt idx="2">
                  <c:v>30.55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89621504"/>
        <c:axId val="90082112"/>
      </c:barChart>
      <c:catAx>
        <c:axId val="89621504"/>
        <c:scaling>
          <c:orientation val="minMax"/>
        </c:scaling>
        <c:delete val="0"/>
        <c:axPos val="b"/>
        <c:majorTickMark val="none"/>
        <c:minorTickMark val="none"/>
        <c:tickLblPos val="nextTo"/>
        <c:crossAx val="90082112"/>
        <c:crosses val="autoZero"/>
        <c:auto val="1"/>
        <c:lblAlgn val="ctr"/>
        <c:lblOffset val="100"/>
        <c:noMultiLvlLbl val="0"/>
      </c:catAx>
      <c:valAx>
        <c:axId val="900821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8962150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290529308836394"/>
          <c:y val="5.1400554097404488E-2"/>
          <c:w val="0.8565391513560805"/>
          <c:h val="0.70628645377661137"/>
        </c:manualLayout>
      </c:layout>
      <c:barChart>
        <c:barDir val="col"/>
        <c:grouping val="clustered"/>
        <c:varyColors val="0"/>
        <c:ser>
          <c:idx val="0"/>
          <c:order val="0"/>
          <c:tx>
            <c:v>% Reasonable Matches</c:v>
          </c:tx>
          <c:invertIfNegative val="0"/>
          <c:cat>
            <c:strRef>
              <c:f>'Score Rating'!$I$7:$I$13</c:f>
              <c:strCache>
                <c:ptCount val="7"/>
                <c:pt idx="0">
                  <c:v>0-40</c:v>
                </c:pt>
                <c:pt idx="1">
                  <c:v>40-60</c:v>
                </c:pt>
                <c:pt idx="2">
                  <c:v>60-80</c:v>
                </c:pt>
                <c:pt idx="3">
                  <c:v>80-100</c:v>
                </c:pt>
                <c:pt idx="4">
                  <c:v>100-120</c:v>
                </c:pt>
                <c:pt idx="5">
                  <c:v>120-140</c:v>
                </c:pt>
                <c:pt idx="6">
                  <c:v>&gt;140</c:v>
                </c:pt>
              </c:strCache>
            </c:strRef>
          </c:cat>
          <c:val>
            <c:numRef>
              <c:f>'Score Rating'!$H$7:$H$13</c:f>
              <c:numCache>
                <c:formatCode>General</c:formatCode>
                <c:ptCount val="7"/>
                <c:pt idx="0">
                  <c:v>0.5</c:v>
                </c:pt>
                <c:pt idx="1">
                  <c:v>0.17567567567567569</c:v>
                </c:pt>
                <c:pt idx="2">
                  <c:v>0.17241379310344829</c:v>
                </c:pt>
                <c:pt idx="3">
                  <c:v>0.4107142857142857</c:v>
                </c:pt>
                <c:pt idx="4">
                  <c:v>0.56000000000000005</c:v>
                </c:pt>
                <c:pt idx="5">
                  <c:v>0.76190476190476186</c:v>
                </c:pt>
                <c:pt idx="6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53994496"/>
        <c:axId val="114868224"/>
      </c:barChart>
      <c:catAx>
        <c:axId val="53994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Match Scores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14868224"/>
        <c:crosses val="autoZero"/>
        <c:auto val="1"/>
        <c:lblAlgn val="ctr"/>
        <c:lblOffset val="100"/>
        <c:noMultiLvlLbl val="0"/>
      </c:catAx>
      <c:valAx>
        <c:axId val="1148682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</a:t>
                </a:r>
                <a:r>
                  <a:rPr lang="en-US" baseline="0"/>
                  <a:t> Resonable Matches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53994496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3.6669728783902004E-2"/>
          <c:y val="0.86998651210265388"/>
          <c:w val="0.34888254593175855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'5.5'!$G$5</c:f>
              <c:strCache>
                <c:ptCount val="1"/>
                <c:pt idx="0">
                  <c:v>Percent of Correct Matches Found</c:v>
                </c:pt>
              </c:strCache>
            </c:strRef>
          </c:tx>
          <c:marker>
            <c:symbol val="none"/>
          </c:marker>
          <c:cat>
            <c:numRef>
              <c:f>'5.5'!$E$6:$E$16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10</c:v>
                </c:pt>
                <c:pt idx="6">
                  <c:v>20</c:v>
                </c:pt>
                <c:pt idx="7">
                  <c:v>30</c:v>
                </c:pt>
                <c:pt idx="8">
                  <c:v>50</c:v>
                </c:pt>
                <c:pt idx="9">
                  <c:v>100</c:v>
                </c:pt>
                <c:pt idx="10">
                  <c:v>500</c:v>
                </c:pt>
              </c:numCache>
            </c:numRef>
          </c:cat>
          <c:val>
            <c:numRef>
              <c:f>'5.5'!$G$6:$G$16</c:f>
              <c:numCache>
                <c:formatCode>General</c:formatCode>
                <c:ptCount val="11"/>
                <c:pt idx="0">
                  <c:v>65.591397849462368</c:v>
                </c:pt>
                <c:pt idx="1">
                  <c:v>74.193548387096769</c:v>
                </c:pt>
                <c:pt idx="2">
                  <c:v>78.494623655913983</c:v>
                </c:pt>
                <c:pt idx="3">
                  <c:v>82.795698924731184</c:v>
                </c:pt>
                <c:pt idx="4">
                  <c:v>83.870967741935488</c:v>
                </c:pt>
                <c:pt idx="5">
                  <c:v>86.021505376344081</c:v>
                </c:pt>
                <c:pt idx="6">
                  <c:v>87.096774193548384</c:v>
                </c:pt>
                <c:pt idx="7">
                  <c:v>88.172043010752688</c:v>
                </c:pt>
                <c:pt idx="8">
                  <c:v>91.397849462365585</c:v>
                </c:pt>
                <c:pt idx="9">
                  <c:v>91.397849462365585</c:v>
                </c:pt>
                <c:pt idx="10">
                  <c:v>92.473118279569889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807232"/>
        <c:axId val="79460544"/>
      </c:lineChart>
      <c:lineChart>
        <c:grouping val="standard"/>
        <c:varyColors val="0"/>
        <c:ser>
          <c:idx val="2"/>
          <c:order val="1"/>
          <c:tx>
            <c:strRef>
              <c:f>'5.5'!$H$5</c:f>
              <c:strCache>
                <c:ptCount val="1"/>
                <c:pt idx="0">
                  <c:v>Time per Entity (s)</c:v>
                </c:pt>
              </c:strCache>
            </c:strRef>
          </c:tx>
          <c:marker>
            <c:symbol val="none"/>
          </c:marker>
          <c:cat>
            <c:numRef>
              <c:f>'5.5'!$E$6:$E$16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10</c:v>
                </c:pt>
                <c:pt idx="6">
                  <c:v>20</c:v>
                </c:pt>
                <c:pt idx="7">
                  <c:v>30</c:v>
                </c:pt>
                <c:pt idx="8">
                  <c:v>50</c:v>
                </c:pt>
                <c:pt idx="9">
                  <c:v>100</c:v>
                </c:pt>
                <c:pt idx="10">
                  <c:v>500</c:v>
                </c:pt>
              </c:numCache>
            </c:numRef>
          </c:cat>
          <c:val>
            <c:numRef>
              <c:f>'5.5'!$H$6:$H$16</c:f>
              <c:numCache>
                <c:formatCode>General</c:formatCode>
                <c:ptCount val="11"/>
                <c:pt idx="0">
                  <c:v>4.0200000000000001E-3</c:v>
                </c:pt>
                <c:pt idx="1">
                  <c:v>4.0200000000000001E-3</c:v>
                </c:pt>
                <c:pt idx="2">
                  <c:v>4.0200000000000001E-3</c:v>
                </c:pt>
                <c:pt idx="3">
                  <c:v>4.0200000000000001E-3</c:v>
                </c:pt>
                <c:pt idx="4">
                  <c:v>4.0200000000000001E-3</c:v>
                </c:pt>
                <c:pt idx="5">
                  <c:v>4.0200000000000001E-3</c:v>
                </c:pt>
                <c:pt idx="6">
                  <c:v>4.0200000000000001E-3</c:v>
                </c:pt>
                <c:pt idx="7">
                  <c:v>4.0200000000000001E-3</c:v>
                </c:pt>
                <c:pt idx="8">
                  <c:v>4.0200000000000001E-3</c:v>
                </c:pt>
                <c:pt idx="9">
                  <c:v>4.0200000000000001E-3</c:v>
                </c:pt>
                <c:pt idx="10">
                  <c:v>4.0200000000000001E-3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718336"/>
        <c:axId val="79461120"/>
      </c:lineChart>
      <c:catAx>
        <c:axId val="75807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Matches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9460544"/>
        <c:crosses val="autoZero"/>
        <c:auto val="1"/>
        <c:lblAlgn val="ctr"/>
        <c:lblOffset val="100"/>
        <c:noMultiLvlLbl val="0"/>
      </c:catAx>
      <c:valAx>
        <c:axId val="79460544"/>
        <c:scaling>
          <c:orientation val="minMax"/>
          <c:max val="1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 of Correct Matches Found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5807232"/>
        <c:crosses val="autoZero"/>
        <c:crossBetween val="between"/>
      </c:valAx>
      <c:valAx>
        <c:axId val="79461120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Per Entry (s)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0718336"/>
        <c:crosses val="max"/>
        <c:crossBetween val="between"/>
      </c:valAx>
      <c:catAx>
        <c:axId val="807183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9461120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'5.6'!$G$5</c:f>
              <c:strCache>
                <c:ptCount val="1"/>
                <c:pt idx="0">
                  <c:v>Percent of Correct Matches Found</c:v>
                </c:pt>
              </c:strCache>
            </c:strRef>
          </c:tx>
          <c:marker>
            <c:symbol val="none"/>
          </c:marker>
          <c:cat>
            <c:numRef>
              <c:f>'5.6'!$E$6:$E$16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10</c:v>
                </c:pt>
                <c:pt idx="6">
                  <c:v>20</c:v>
                </c:pt>
                <c:pt idx="7">
                  <c:v>30</c:v>
                </c:pt>
                <c:pt idx="8">
                  <c:v>50</c:v>
                </c:pt>
                <c:pt idx="9">
                  <c:v>100</c:v>
                </c:pt>
                <c:pt idx="10">
                  <c:v>500</c:v>
                </c:pt>
              </c:numCache>
            </c:numRef>
          </c:cat>
          <c:val>
            <c:numRef>
              <c:f>'5.6'!$G$6:$G$16</c:f>
              <c:numCache>
                <c:formatCode>General</c:formatCode>
                <c:ptCount val="11"/>
                <c:pt idx="0">
                  <c:v>64.516129032257993</c:v>
                </c:pt>
                <c:pt idx="1">
                  <c:v>74.193548387096698</c:v>
                </c:pt>
                <c:pt idx="2">
                  <c:v>79.569892473118202</c:v>
                </c:pt>
                <c:pt idx="3">
                  <c:v>81.720430107526795</c:v>
                </c:pt>
                <c:pt idx="4">
                  <c:v>87.096774193548299</c:v>
                </c:pt>
                <c:pt idx="5">
                  <c:v>88.172043010752603</c:v>
                </c:pt>
                <c:pt idx="6">
                  <c:v>89.247311827956892</c:v>
                </c:pt>
                <c:pt idx="7">
                  <c:v>90.322580645161196</c:v>
                </c:pt>
                <c:pt idx="8">
                  <c:v>92.473118279569803</c:v>
                </c:pt>
                <c:pt idx="9">
                  <c:v>92.473118279569803</c:v>
                </c:pt>
                <c:pt idx="10">
                  <c:v>93.548387096774093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716288"/>
        <c:axId val="81716352"/>
      </c:lineChart>
      <c:catAx>
        <c:axId val="80716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Matches Returned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1716352"/>
        <c:crosses val="autoZero"/>
        <c:auto val="1"/>
        <c:lblAlgn val="ctr"/>
        <c:lblOffset val="100"/>
        <c:noMultiLvlLbl val="0"/>
      </c:catAx>
      <c:valAx>
        <c:axId val="81716352"/>
        <c:scaling>
          <c:orientation val="minMax"/>
          <c:max val="100"/>
          <c:min val="6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 of Correct Matches Found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071628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'5.6.1'!$G$5</c:f>
              <c:strCache>
                <c:ptCount val="1"/>
                <c:pt idx="0">
                  <c:v>Percent of Correct Matches Found</c:v>
                </c:pt>
              </c:strCache>
            </c:strRef>
          </c:tx>
          <c:marker>
            <c:symbol val="none"/>
          </c:marker>
          <c:cat>
            <c:numRef>
              <c:f>'5.6.1'!$E$6:$E$16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10</c:v>
                </c:pt>
                <c:pt idx="6">
                  <c:v>20</c:v>
                </c:pt>
                <c:pt idx="7">
                  <c:v>30</c:v>
                </c:pt>
                <c:pt idx="8">
                  <c:v>50</c:v>
                </c:pt>
                <c:pt idx="9">
                  <c:v>100</c:v>
                </c:pt>
                <c:pt idx="10">
                  <c:v>500</c:v>
                </c:pt>
              </c:numCache>
            </c:numRef>
          </c:cat>
          <c:val>
            <c:numRef>
              <c:f>'5.6.1'!$G$6:$G$16</c:f>
              <c:numCache>
                <c:formatCode>General</c:formatCode>
                <c:ptCount val="11"/>
                <c:pt idx="0">
                  <c:v>63.440860215053696</c:v>
                </c:pt>
                <c:pt idx="1">
                  <c:v>73.118279569892394</c:v>
                </c:pt>
                <c:pt idx="2">
                  <c:v>78.494623655913898</c:v>
                </c:pt>
                <c:pt idx="3">
                  <c:v>80.645161290322491</c:v>
                </c:pt>
                <c:pt idx="4">
                  <c:v>86.021505376343995</c:v>
                </c:pt>
                <c:pt idx="5">
                  <c:v>87.096774193548299</c:v>
                </c:pt>
                <c:pt idx="6">
                  <c:v>88.172043010752603</c:v>
                </c:pt>
                <c:pt idx="7">
                  <c:v>89.247311827956892</c:v>
                </c:pt>
                <c:pt idx="8">
                  <c:v>91.3978494623655</c:v>
                </c:pt>
                <c:pt idx="9">
                  <c:v>91.3978494623655</c:v>
                </c:pt>
                <c:pt idx="10">
                  <c:v>92.473118279569803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719360"/>
        <c:axId val="81718080"/>
      </c:lineChart>
      <c:catAx>
        <c:axId val="80719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Matches Returned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1718080"/>
        <c:crosses val="autoZero"/>
        <c:auto val="1"/>
        <c:lblAlgn val="ctr"/>
        <c:lblOffset val="100"/>
        <c:noMultiLvlLbl val="0"/>
      </c:catAx>
      <c:valAx>
        <c:axId val="81718080"/>
        <c:scaling>
          <c:orientation val="minMax"/>
          <c:max val="100"/>
          <c:min val="6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 of Correct Matches Found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07193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'5.6.2'!$G$5</c:f>
              <c:strCache>
                <c:ptCount val="1"/>
                <c:pt idx="0">
                  <c:v>Percent of Correct Matches Found</c:v>
                </c:pt>
              </c:strCache>
            </c:strRef>
          </c:tx>
          <c:marker>
            <c:symbol val="none"/>
          </c:marker>
          <c:cat>
            <c:numRef>
              <c:f>'5.6.2'!$E$6:$E$16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10</c:v>
                </c:pt>
                <c:pt idx="6">
                  <c:v>20</c:v>
                </c:pt>
                <c:pt idx="7">
                  <c:v>30</c:v>
                </c:pt>
                <c:pt idx="8">
                  <c:v>50</c:v>
                </c:pt>
                <c:pt idx="9">
                  <c:v>100</c:v>
                </c:pt>
                <c:pt idx="10">
                  <c:v>500</c:v>
                </c:pt>
              </c:numCache>
            </c:numRef>
          </c:cat>
          <c:val>
            <c:numRef>
              <c:f>'5.6.2'!$G$6:$G$16</c:f>
              <c:numCache>
                <c:formatCode>General</c:formatCode>
                <c:ptCount val="11"/>
                <c:pt idx="0">
                  <c:v>61.29032258064516</c:v>
                </c:pt>
                <c:pt idx="1">
                  <c:v>67.741935483870961</c:v>
                </c:pt>
                <c:pt idx="2">
                  <c:v>74.193548387096769</c:v>
                </c:pt>
                <c:pt idx="3">
                  <c:v>77.41935483870968</c:v>
                </c:pt>
                <c:pt idx="4">
                  <c:v>77.41935483870968</c:v>
                </c:pt>
                <c:pt idx="5">
                  <c:v>79.569892473118273</c:v>
                </c:pt>
                <c:pt idx="6">
                  <c:v>82.795698924731184</c:v>
                </c:pt>
                <c:pt idx="7">
                  <c:v>83.870967741935488</c:v>
                </c:pt>
                <c:pt idx="8">
                  <c:v>84.946236559139791</c:v>
                </c:pt>
                <c:pt idx="9">
                  <c:v>86.021505376344081</c:v>
                </c:pt>
                <c:pt idx="10">
                  <c:v>87.096774193548384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617472"/>
        <c:axId val="81719808"/>
      </c:lineChart>
      <c:catAx>
        <c:axId val="80617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Matches Returned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1719808"/>
        <c:crosses val="autoZero"/>
        <c:auto val="1"/>
        <c:lblAlgn val="ctr"/>
        <c:lblOffset val="100"/>
        <c:noMultiLvlLbl val="0"/>
      </c:catAx>
      <c:valAx>
        <c:axId val="81719808"/>
        <c:scaling>
          <c:orientation val="minMax"/>
          <c:max val="100"/>
          <c:min val="6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 of Correct Matches Found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06174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'5.6.3'!$G$5</c:f>
              <c:strCache>
                <c:ptCount val="1"/>
                <c:pt idx="0">
                  <c:v>Percent of Correct Matches Found</c:v>
                </c:pt>
              </c:strCache>
            </c:strRef>
          </c:tx>
          <c:marker>
            <c:symbol val="none"/>
          </c:marker>
          <c:cat>
            <c:numRef>
              <c:f>'5.6.3'!$E$6:$E$16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10</c:v>
                </c:pt>
                <c:pt idx="6">
                  <c:v>20</c:v>
                </c:pt>
                <c:pt idx="7">
                  <c:v>30</c:v>
                </c:pt>
                <c:pt idx="8">
                  <c:v>50</c:v>
                </c:pt>
                <c:pt idx="9">
                  <c:v>100</c:v>
                </c:pt>
                <c:pt idx="10">
                  <c:v>500</c:v>
                </c:pt>
              </c:numCache>
            </c:numRef>
          </c:cat>
          <c:val>
            <c:numRef>
              <c:f>'5.6.3'!$G$6:$G$16</c:f>
              <c:numCache>
                <c:formatCode>General</c:formatCode>
                <c:ptCount val="11"/>
                <c:pt idx="0">
                  <c:v>66.666666666666671</c:v>
                </c:pt>
                <c:pt idx="1">
                  <c:v>74.193548387096769</c:v>
                </c:pt>
                <c:pt idx="2">
                  <c:v>77.41935483870968</c:v>
                </c:pt>
                <c:pt idx="3">
                  <c:v>82.795698924731184</c:v>
                </c:pt>
                <c:pt idx="4">
                  <c:v>82.795698924731184</c:v>
                </c:pt>
                <c:pt idx="5">
                  <c:v>84.946236559139791</c:v>
                </c:pt>
                <c:pt idx="6">
                  <c:v>86.021505376344081</c:v>
                </c:pt>
                <c:pt idx="7">
                  <c:v>88.172043010752688</c:v>
                </c:pt>
                <c:pt idx="8">
                  <c:v>90.322580645161295</c:v>
                </c:pt>
                <c:pt idx="9">
                  <c:v>90.322580645161295</c:v>
                </c:pt>
                <c:pt idx="10">
                  <c:v>91.397849462365585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839552"/>
        <c:axId val="81721536"/>
      </c:lineChart>
      <c:catAx>
        <c:axId val="82839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Matches Returned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1721536"/>
        <c:crosses val="autoZero"/>
        <c:auto val="1"/>
        <c:lblAlgn val="ctr"/>
        <c:lblOffset val="100"/>
        <c:noMultiLvlLbl val="0"/>
      </c:catAx>
      <c:valAx>
        <c:axId val="81721536"/>
        <c:scaling>
          <c:orientation val="minMax"/>
          <c:max val="100"/>
          <c:min val="6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 of Correct Matches Found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283955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Naive!$G$5</c:f>
              <c:strCache>
                <c:ptCount val="1"/>
                <c:pt idx="0">
                  <c:v>Percent of Correct Matches Found</c:v>
                </c:pt>
              </c:strCache>
            </c:strRef>
          </c:tx>
          <c:marker>
            <c:symbol val="none"/>
          </c:marker>
          <c:cat>
            <c:numRef>
              <c:f>Naive!$E$6:$E$16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10</c:v>
                </c:pt>
                <c:pt idx="6">
                  <c:v>20</c:v>
                </c:pt>
                <c:pt idx="7">
                  <c:v>30</c:v>
                </c:pt>
                <c:pt idx="8">
                  <c:v>50</c:v>
                </c:pt>
                <c:pt idx="9">
                  <c:v>100</c:v>
                </c:pt>
                <c:pt idx="10">
                  <c:v>500</c:v>
                </c:pt>
              </c:numCache>
            </c:numRef>
          </c:cat>
          <c:val>
            <c:numRef>
              <c:f>Naive!$G$6:$G$16</c:f>
              <c:numCache>
                <c:formatCode>General</c:formatCode>
                <c:ptCount val="11"/>
                <c:pt idx="0">
                  <c:v>40.86021505376344</c:v>
                </c:pt>
                <c:pt idx="1">
                  <c:v>41.935483870967744</c:v>
                </c:pt>
                <c:pt idx="2">
                  <c:v>41.935483870967744</c:v>
                </c:pt>
                <c:pt idx="3">
                  <c:v>41.935483870967744</c:v>
                </c:pt>
                <c:pt idx="4">
                  <c:v>41.935483870967744</c:v>
                </c:pt>
                <c:pt idx="5">
                  <c:v>41.935483870967744</c:v>
                </c:pt>
                <c:pt idx="6">
                  <c:v>41.935483870967744</c:v>
                </c:pt>
                <c:pt idx="7">
                  <c:v>41.935483870967744</c:v>
                </c:pt>
                <c:pt idx="8">
                  <c:v>41.935483870967744</c:v>
                </c:pt>
                <c:pt idx="9">
                  <c:v>41.935483870967744</c:v>
                </c:pt>
                <c:pt idx="10">
                  <c:v>41.935483870967744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159936"/>
        <c:axId val="82968576"/>
      </c:lineChart>
      <c:lineChart>
        <c:grouping val="standard"/>
        <c:varyColors val="0"/>
        <c:ser>
          <c:idx val="2"/>
          <c:order val="1"/>
          <c:tx>
            <c:strRef>
              <c:f>Naive!$H$5</c:f>
              <c:strCache>
                <c:ptCount val="1"/>
                <c:pt idx="0">
                  <c:v>Time per Entity (s)</c:v>
                </c:pt>
              </c:strCache>
            </c:strRef>
          </c:tx>
          <c:marker>
            <c:symbol val="none"/>
          </c:marker>
          <c:cat>
            <c:numRef>
              <c:f>Naive!$E$6:$E$16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10</c:v>
                </c:pt>
                <c:pt idx="6">
                  <c:v>20</c:v>
                </c:pt>
                <c:pt idx="7">
                  <c:v>30</c:v>
                </c:pt>
                <c:pt idx="8">
                  <c:v>50</c:v>
                </c:pt>
                <c:pt idx="9">
                  <c:v>100</c:v>
                </c:pt>
                <c:pt idx="10">
                  <c:v>500</c:v>
                </c:pt>
              </c:numCache>
            </c:numRef>
          </c:cat>
          <c:val>
            <c:numRef>
              <c:f>Naive!$H$6:$H$16</c:f>
              <c:numCache>
                <c:formatCode>General</c:formatCode>
                <c:ptCount val="11"/>
                <c:pt idx="0">
                  <c:v>4.0200000000000001E-3</c:v>
                </c:pt>
                <c:pt idx="1">
                  <c:v>4.0200000000000001E-3</c:v>
                </c:pt>
                <c:pt idx="2">
                  <c:v>4.0200000000000001E-3</c:v>
                </c:pt>
                <c:pt idx="3">
                  <c:v>4.0200000000000001E-3</c:v>
                </c:pt>
                <c:pt idx="4">
                  <c:v>4.0200000000000001E-3</c:v>
                </c:pt>
                <c:pt idx="5">
                  <c:v>4.0200000000000001E-3</c:v>
                </c:pt>
                <c:pt idx="6">
                  <c:v>4.0200000000000001E-3</c:v>
                </c:pt>
                <c:pt idx="7">
                  <c:v>4.0200000000000001E-3</c:v>
                </c:pt>
                <c:pt idx="8">
                  <c:v>4.0200000000000001E-3</c:v>
                </c:pt>
                <c:pt idx="9">
                  <c:v>4.0200000000000001E-3</c:v>
                </c:pt>
                <c:pt idx="10">
                  <c:v>4.0200000000000001E-3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076608"/>
        <c:axId val="82969152"/>
      </c:lineChart>
      <c:catAx>
        <c:axId val="85159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Matches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2968576"/>
        <c:crosses val="autoZero"/>
        <c:auto val="1"/>
        <c:lblAlgn val="ctr"/>
        <c:lblOffset val="100"/>
        <c:noMultiLvlLbl val="0"/>
      </c:catAx>
      <c:valAx>
        <c:axId val="82968576"/>
        <c:scaling>
          <c:orientation val="minMax"/>
          <c:max val="1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 of Correct Matches Found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5159936"/>
        <c:crosses val="autoZero"/>
        <c:crossBetween val="between"/>
      </c:valAx>
      <c:valAx>
        <c:axId val="82969152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Per Entry (s)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3076608"/>
        <c:crosses val="max"/>
        <c:crossBetween val="between"/>
      </c:valAx>
      <c:catAx>
        <c:axId val="830766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2969152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Naive2!$G$5</c:f>
              <c:strCache>
                <c:ptCount val="1"/>
                <c:pt idx="0">
                  <c:v>Percent of Correct Matches Found</c:v>
                </c:pt>
              </c:strCache>
            </c:strRef>
          </c:tx>
          <c:marker>
            <c:symbol val="none"/>
          </c:marker>
          <c:cat>
            <c:numRef>
              <c:f>Naive2!$E$6:$E$16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10</c:v>
                </c:pt>
                <c:pt idx="6">
                  <c:v>20</c:v>
                </c:pt>
                <c:pt idx="7">
                  <c:v>30</c:v>
                </c:pt>
                <c:pt idx="8">
                  <c:v>50</c:v>
                </c:pt>
                <c:pt idx="9">
                  <c:v>100</c:v>
                </c:pt>
                <c:pt idx="10">
                  <c:v>500</c:v>
                </c:pt>
              </c:numCache>
            </c:numRef>
          </c:cat>
          <c:val>
            <c:numRef>
              <c:f>Naive2!$G$6:$G$16</c:f>
              <c:numCache>
                <c:formatCode>General</c:formatCode>
                <c:ptCount val="11"/>
                <c:pt idx="0">
                  <c:v>9.67741935483871</c:v>
                </c:pt>
                <c:pt idx="1">
                  <c:v>15.053763440860216</c:v>
                </c:pt>
                <c:pt idx="2">
                  <c:v>15.053763440860216</c:v>
                </c:pt>
                <c:pt idx="3">
                  <c:v>19.35483870967742</c:v>
                </c:pt>
                <c:pt idx="4">
                  <c:v>20.43010752688172</c:v>
                </c:pt>
                <c:pt idx="5">
                  <c:v>22.580645161290324</c:v>
                </c:pt>
                <c:pt idx="6">
                  <c:v>29.032258064516128</c:v>
                </c:pt>
                <c:pt idx="7">
                  <c:v>36.55913978494624</c:v>
                </c:pt>
                <c:pt idx="8">
                  <c:v>49.462365591397848</c:v>
                </c:pt>
                <c:pt idx="9">
                  <c:v>70.967741935483872</c:v>
                </c:pt>
                <c:pt idx="10">
                  <c:v>70.967741935483872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163520"/>
        <c:axId val="82971456"/>
      </c:lineChart>
      <c:lineChart>
        <c:grouping val="standard"/>
        <c:varyColors val="0"/>
        <c:ser>
          <c:idx val="2"/>
          <c:order val="1"/>
          <c:tx>
            <c:strRef>
              <c:f>Naive2!$H$5</c:f>
              <c:strCache>
                <c:ptCount val="1"/>
                <c:pt idx="0">
                  <c:v>Time per Entity (s)</c:v>
                </c:pt>
              </c:strCache>
            </c:strRef>
          </c:tx>
          <c:marker>
            <c:symbol val="none"/>
          </c:marker>
          <c:cat>
            <c:numRef>
              <c:f>Naive2!$E$6:$E$16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10</c:v>
                </c:pt>
                <c:pt idx="6">
                  <c:v>20</c:v>
                </c:pt>
                <c:pt idx="7">
                  <c:v>30</c:v>
                </c:pt>
                <c:pt idx="8">
                  <c:v>50</c:v>
                </c:pt>
                <c:pt idx="9">
                  <c:v>100</c:v>
                </c:pt>
                <c:pt idx="10">
                  <c:v>500</c:v>
                </c:pt>
              </c:numCache>
            </c:numRef>
          </c:cat>
          <c:val>
            <c:numRef>
              <c:f>Naive2!$H$6:$H$16</c:f>
              <c:numCache>
                <c:formatCode>General</c:formatCode>
                <c:ptCount val="11"/>
                <c:pt idx="0">
                  <c:v>4.0200000000000001E-3</c:v>
                </c:pt>
                <c:pt idx="1">
                  <c:v>4.0200000000000001E-3</c:v>
                </c:pt>
                <c:pt idx="2">
                  <c:v>4.0200000000000001E-3</c:v>
                </c:pt>
                <c:pt idx="3">
                  <c:v>4.0200000000000001E-3</c:v>
                </c:pt>
                <c:pt idx="4">
                  <c:v>4.0200000000000001E-3</c:v>
                </c:pt>
                <c:pt idx="5">
                  <c:v>4.0200000000000001E-3</c:v>
                </c:pt>
                <c:pt idx="6">
                  <c:v>4.0200000000000001E-3</c:v>
                </c:pt>
                <c:pt idx="7">
                  <c:v>4.0200000000000001E-3</c:v>
                </c:pt>
                <c:pt idx="8">
                  <c:v>4.0200000000000001E-3</c:v>
                </c:pt>
                <c:pt idx="9">
                  <c:v>4.0200000000000001E-3</c:v>
                </c:pt>
                <c:pt idx="10">
                  <c:v>4.0200000000000001E-3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846272"/>
        <c:axId val="82972032"/>
      </c:lineChart>
      <c:catAx>
        <c:axId val="85163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Matches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2971456"/>
        <c:crosses val="autoZero"/>
        <c:auto val="1"/>
        <c:lblAlgn val="ctr"/>
        <c:lblOffset val="100"/>
        <c:noMultiLvlLbl val="0"/>
      </c:catAx>
      <c:valAx>
        <c:axId val="82971456"/>
        <c:scaling>
          <c:orientation val="minMax"/>
          <c:max val="1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 of Correct Matches Found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5163520"/>
        <c:crosses val="autoZero"/>
        <c:crossBetween val="between"/>
      </c:valAx>
      <c:valAx>
        <c:axId val="82972032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Per Entry (s)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9846272"/>
        <c:crosses val="max"/>
        <c:crossBetween val="between"/>
      </c:valAx>
      <c:catAx>
        <c:axId val="898462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2972032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Naive3!$G$5</c:f>
              <c:strCache>
                <c:ptCount val="1"/>
                <c:pt idx="0">
                  <c:v>Percent of Correct Matches Found</c:v>
                </c:pt>
              </c:strCache>
            </c:strRef>
          </c:tx>
          <c:marker>
            <c:symbol val="none"/>
          </c:marker>
          <c:cat>
            <c:numRef>
              <c:f>Naive3!$E$6:$E$16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10</c:v>
                </c:pt>
                <c:pt idx="6">
                  <c:v>20</c:v>
                </c:pt>
                <c:pt idx="7">
                  <c:v>30</c:v>
                </c:pt>
                <c:pt idx="8">
                  <c:v>50</c:v>
                </c:pt>
                <c:pt idx="9">
                  <c:v>100</c:v>
                </c:pt>
                <c:pt idx="10">
                  <c:v>500</c:v>
                </c:pt>
              </c:numCache>
            </c:numRef>
          </c:cat>
          <c:val>
            <c:numRef>
              <c:f>Naive3!$G$6:$G$16</c:f>
              <c:numCache>
                <c:formatCode>General</c:formatCode>
                <c:ptCount val="11"/>
                <c:pt idx="0">
                  <c:v>44.086021505376344</c:v>
                </c:pt>
                <c:pt idx="1">
                  <c:v>51.612903225806448</c:v>
                </c:pt>
                <c:pt idx="2">
                  <c:v>53.763440860215056</c:v>
                </c:pt>
                <c:pt idx="3">
                  <c:v>56.98924731182796</c:v>
                </c:pt>
                <c:pt idx="4">
                  <c:v>56.98924731182796</c:v>
                </c:pt>
                <c:pt idx="5">
                  <c:v>61.29032258064516</c:v>
                </c:pt>
                <c:pt idx="6">
                  <c:v>63.44086021505376</c:v>
                </c:pt>
                <c:pt idx="7">
                  <c:v>63.44086021505376</c:v>
                </c:pt>
                <c:pt idx="8">
                  <c:v>66.666666666666671</c:v>
                </c:pt>
                <c:pt idx="9">
                  <c:v>66.666666666666671</c:v>
                </c:pt>
                <c:pt idx="10">
                  <c:v>73.118279569892479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847808"/>
        <c:axId val="82974336"/>
      </c:lineChart>
      <c:lineChart>
        <c:grouping val="standard"/>
        <c:varyColors val="0"/>
        <c:ser>
          <c:idx val="2"/>
          <c:order val="1"/>
          <c:tx>
            <c:strRef>
              <c:f>Naive3!$H$5</c:f>
              <c:strCache>
                <c:ptCount val="1"/>
                <c:pt idx="0">
                  <c:v>Time per Entity (s)</c:v>
                </c:pt>
              </c:strCache>
            </c:strRef>
          </c:tx>
          <c:marker>
            <c:symbol val="none"/>
          </c:marker>
          <c:cat>
            <c:numRef>
              <c:f>Naive3!$E$6:$E$16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10</c:v>
                </c:pt>
                <c:pt idx="6">
                  <c:v>20</c:v>
                </c:pt>
                <c:pt idx="7">
                  <c:v>30</c:v>
                </c:pt>
                <c:pt idx="8">
                  <c:v>50</c:v>
                </c:pt>
                <c:pt idx="9">
                  <c:v>100</c:v>
                </c:pt>
                <c:pt idx="10">
                  <c:v>500</c:v>
                </c:pt>
              </c:numCache>
            </c:numRef>
          </c:cat>
          <c:val>
            <c:numRef>
              <c:f>Naive3!$H$6:$H$16</c:f>
              <c:numCache>
                <c:formatCode>General</c:formatCode>
                <c:ptCount val="11"/>
                <c:pt idx="0">
                  <c:v>4.0200000000000001E-3</c:v>
                </c:pt>
                <c:pt idx="1">
                  <c:v>4.0200000000000001E-3</c:v>
                </c:pt>
                <c:pt idx="2">
                  <c:v>4.0200000000000001E-3</c:v>
                </c:pt>
                <c:pt idx="3">
                  <c:v>4.0200000000000001E-3</c:v>
                </c:pt>
                <c:pt idx="4">
                  <c:v>4.0200000000000001E-3</c:v>
                </c:pt>
                <c:pt idx="5">
                  <c:v>4.0200000000000001E-3</c:v>
                </c:pt>
                <c:pt idx="6">
                  <c:v>4.0200000000000001E-3</c:v>
                </c:pt>
                <c:pt idx="7">
                  <c:v>4.0200000000000001E-3</c:v>
                </c:pt>
                <c:pt idx="8">
                  <c:v>4.0200000000000001E-3</c:v>
                </c:pt>
                <c:pt idx="9">
                  <c:v>4.0200000000000001E-3</c:v>
                </c:pt>
                <c:pt idx="10">
                  <c:v>4.0200000000000001E-3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837504"/>
        <c:axId val="82974912"/>
      </c:lineChart>
      <c:catAx>
        <c:axId val="89847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Matches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2974336"/>
        <c:crosses val="autoZero"/>
        <c:auto val="1"/>
        <c:lblAlgn val="ctr"/>
        <c:lblOffset val="100"/>
        <c:noMultiLvlLbl val="0"/>
      </c:catAx>
      <c:valAx>
        <c:axId val="82974336"/>
        <c:scaling>
          <c:orientation val="minMax"/>
          <c:max val="1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 of Correct Matches Found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9847808"/>
        <c:crosses val="autoZero"/>
        <c:crossBetween val="between"/>
      </c:valAx>
      <c:valAx>
        <c:axId val="82974912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Per Entry (s)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2837504"/>
        <c:crosses val="max"/>
        <c:crossBetween val="between"/>
      </c:valAx>
      <c:catAx>
        <c:axId val="828375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2974912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314325</xdr:colOff>
      <xdr:row>17</xdr:row>
      <xdr:rowOff>133351</xdr:rowOff>
    </xdr:from>
    <xdr:to>
      <xdr:col>7</xdr:col>
      <xdr:colOff>1714500</xdr:colOff>
      <xdr:row>40</xdr:row>
      <xdr:rowOff>66675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66674</xdr:colOff>
      <xdr:row>2</xdr:row>
      <xdr:rowOff>171449</xdr:rowOff>
    </xdr:from>
    <xdr:to>
      <xdr:col>17</xdr:col>
      <xdr:colOff>361949</xdr:colOff>
      <xdr:row>34</xdr:row>
      <xdr:rowOff>104774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409575</xdr:colOff>
      <xdr:row>38</xdr:row>
      <xdr:rowOff>14287</xdr:rowOff>
    </xdr:from>
    <xdr:to>
      <xdr:col>15</xdr:col>
      <xdr:colOff>104775</xdr:colOff>
      <xdr:row>52</xdr:row>
      <xdr:rowOff>90487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419100</xdr:colOff>
      <xdr:row>14</xdr:row>
      <xdr:rowOff>142875</xdr:rowOff>
    </xdr:from>
    <xdr:to>
      <xdr:col>17</xdr:col>
      <xdr:colOff>114300</xdr:colOff>
      <xdr:row>29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314325</xdr:colOff>
      <xdr:row>17</xdr:row>
      <xdr:rowOff>133351</xdr:rowOff>
    </xdr:from>
    <xdr:to>
      <xdr:col>7</xdr:col>
      <xdr:colOff>1714500</xdr:colOff>
      <xdr:row>40</xdr:row>
      <xdr:rowOff>66675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314325</xdr:colOff>
      <xdr:row>17</xdr:row>
      <xdr:rowOff>133351</xdr:rowOff>
    </xdr:from>
    <xdr:to>
      <xdr:col>7</xdr:col>
      <xdr:colOff>1714500</xdr:colOff>
      <xdr:row>40</xdr:row>
      <xdr:rowOff>66675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314325</xdr:colOff>
      <xdr:row>17</xdr:row>
      <xdr:rowOff>133351</xdr:rowOff>
    </xdr:from>
    <xdr:to>
      <xdr:col>7</xdr:col>
      <xdr:colOff>1714500</xdr:colOff>
      <xdr:row>40</xdr:row>
      <xdr:rowOff>66675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314325</xdr:colOff>
      <xdr:row>17</xdr:row>
      <xdr:rowOff>133351</xdr:rowOff>
    </xdr:from>
    <xdr:to>
      <xdr:col>7</xdr:col>
      <xdr:colOff>1714500</xdr:colOff>
      <xdr:row>40</xdr:row>
      <xdr:rowOff>66675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314325</xdr:colOff>
      <xdr:row>17</xdr:row>
      <xdr:rowOff>133351</xdr:rowOff>
    </xdr:from>
    <xdr:to>
      <xdr:col>7</xdr:col>
      <xdr:colOff>1714500</xdr:colOff>
      <xdr:row>40</xdr:row>
      <xdr:rowOff>66675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314325</xdr:colOff>
      <xdr:row>17</xdr:row>
      <xdr:rowOff>133351</xdr:rowOff>
    </xdr:from>
    <xdr:to>
      <xdr:col>7</xdr:col>
      <xdr:colOff>1714500</xdr:colOff>
      <xdr:row>40</xdr:row>
      <xdr:rowOff>66675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314325</xdr:colOff>
      <xdr:row>17</xdr:row>
      <xdr:rowOff>133351</xdr:rowOff>
    </xdr:from>
    <xdr:to>
      <xdr:col>7</xdr:col>
      <xdr:colOff>1714500</xdr:colOff>
      <xdr:row>40</xdr:row>
      <xdr:rowOff>66675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314325</xdr:colOff>
      <xdr:row>17</xdr:row>
      <xdr:rowOff>133351</xdr:rowOff>
    </xdr:from>
    <xdr:to>
      <xdr:col>7</xdr:col>
      <xdr:colOff>1714500</xdr:colOff>
      <xdr:row>40</xdr:row>
      <xdr:rowOff>66675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7"/>
  <sheetViews>
    <sheetView workbookViewId="0">
      <selection activeCell="C6" sqref="C6"/>
    </sheetView>
  </sheetViews>
  <sheetFormatPr defaultRowHeight="15" x14ac:dyDescent="0.25"/>
  <cols>
    <col min="1" max="1" width="19.5703125" bestFit="1" customWidth="1"/>
    <col min="2" max="2" width="17.28515625" customWidth="1"/>
    <col min="3" max="3" width="16" customWidth="1"/>
    <col min="5" max="5" width="30.5703125" style="3" customWidth="1"/>
    <col min="6" max="6" width="34.7109375" style="3" bestFit="1" customWidth="1"/>
    <col min="7" max="7" width="31.7109375" bestFit="1" customWidth="1"/>
    <col min="8" max="8" width="38" customWidth="1"/>
    <col min="9" max="9" width="23" bestFit="1" customWidth="1"/>
    <col min="10" max="10" width="20.28515625" customWidth="1"/>
    <col min="11" max="11" width="11" bestFit="1" customWidth="1"/>
  </cols>
  <sheetData>
    <row r="1" spans="1:8" ht="37.5" customHeight="1" x14ac:dyDescent="0.25">
      <c r="A1" s="7" t="s">
        <v>97</v>
      </c>
      <c r="B1" s="7"/>
      <c r="C1" s="7"/>
      <c r="D1" s="7"/>
      <c r="E1" s="7"/>
      <c r="F1" s="7"/>
      <c r="G1" s="7"/>
      <c r="H1" s="7"/>
    </row>
    <row r="2" spans="1:8" ht="21" x14ac:dyDescent="0.25">
      <c r="A2" s="1"/>
      <c r="B2" s="8"/>
      <c r="C2" s="8"/>
      <c r="E2" s="2"/>
      <c r="F2" s="2"/>
      <c r="G2" s="2"/>
      <c r="H2" s="2"/>
    </row>
    <row r="3" spans="1:8" ht="21" customHeight="1" x14ac:dyDescent="0.25">
      <c r="B3" s="8"/>
      <c r="C3" s="8"/>
      <c r="E3" s="2"/>
      <c r="F3" s="2"/>
      <c r="G3" s="2"/>
      <c r="H3" s="2"/>
    </row>
    <row r="4" spans="1:8" ht="21" customHeight="1" x14ac:dyDescent="0.25">
      <c r="E4" s="2"/>
      <c r="F4" s="2"/>
      <c r="G4" s="2"/>
      <c r="H4" s="2"/>
    </row>
    <row r="5" spans="1:8" ht="15" customHeight="1" x14ac:dyDescent="0.25">
      <c r="A5" t="s">
        <v>0</v>
      </c>
      <c r="B5">
        <v>2147483647</v>
      </c>
      <c r="C5">
        <v>2147483647</v>
      </c>
      <c r="E5" s="2" t="s">
        <v>37</v>
      </c>
      <c r="F5" s="2" t="s">
        <v>38</v>
      </c>
      <c r="G5" s="2" t="s">
        <v>39</v>
      </c>
      <c r="H5" s="2" t="s">
        <v>40</v>
      </c>
    </row>
    <row r="6" spans="1:8" x14ac:dyDescent="0.25">
      <c r="A6" t="s">
        <v>1</v>
      </c>
      <c r="B6">
        <v>2147483647</v>
      </c>
      <c r="C6">
        <v>2147483647</v>
      </c>
      <c r="E6" s="3">
        <v>1</v>
      </c>
      <c r="F6" s="3">
        <f>COUNTIF(C:C,"&lt;= 1")</f>
        <v>64</v>
      </c>
      <c r="G6">
        <f t="shared" ref="G6:G16" si="0" xml:space="preserve"> 100 * F6 / 93</f>
        <v>68.817204301075265</v>
      </c>
      <c r="H6">
        <v>3.1E-4</v>
      </c>
    </row>
    <row r="7" spans="1:8" x14ac:dyDescent="0.25">
      <c r="A7" t="s">
        <v>2</v>
      </c>
      <c r="B7">
        <v>2147483647</v>
      </c>
      <c r="C7">
        <v>2147483647</v>
      </c>
      <c r="E7" s="3">
        <v>2</v>
      </c>
      <c r="F7" s="3">
        <f>COUNTIF(C:C,"&lt;= 2")</f>
        <v>70</v>
      </c>
      <c r="G7">
        <f t="shared" si="0"/>
        <v>75.268817204301072</v>
      </c>
      <c r="H7">
        <v>3.1E-4</v>
      </c>
    </row>
    <row r="8" spans="1:8" x14ac:dyDescent="0.25">
      <c r="A8" t="s">
        <v>3</v>
      </c>
      <c r="B8">
        <v>2147483647</v>
      </c>
      <c r="C8">
        <v>2147483647</v>
      </c>
      <c r="E8" s="3">
        <v>3</v>
      </c>
      <c r="F8" s="3">
        <f>COUNTIF(C:C,"&lt;= 3")</f>
        <v>75</v>
      </c>
      <c r="G8">
        <f t="shared" si="0"/>
        <v>80.645161290322577</v>
      </c>
      <c r="H8">
        <v>3.1E-4</v>
      </c>
    </row>
    <row r="9" spans="1:8" x14ac:dyDescent="0.25">
      <c r="A9" t="s">
        <v>6</v>
      </c>
      <c r="B9">
        <v>2271285</v>
      </c>
      <c r="C9">
        <v>644</v>
      </c>
      <c r="E9" s="3">
        <v>5</v>
      </c>
      <c r="F9" s="3">
        <f>COUNTIF(C:C,"&lt;=5")</f>
        <v>76</v>
      </c>
      <c r="G9">
        <f t="shared" si="0"/>
        <v>81.72043010752688</v>
      </c>
      <c r="H9">
        <v>3.1E-4</v>
      </c>
    </row>
    <row r="10" spans="1:8" x14ac:dyDescent="0.25">
      <c r="A10" t="s">
        <v>4</v>
      </c>
      <c r="B10">
        <v>2271285</v>
      </c>
      <c r="C10">
        <v>616</v>
      </c>
      <c r="E10" s="3">
        <v>8</v>
      </c>
      <c r="F10" s="3">
        <f>COUNTIF(C:C,"&lt;= 8")</f>
        <v>77</v>
      </c>
      <c r="G10">
        <f t="shared" si="0"/>
        <v>82.795698924731184</v>
      </c>
      <c r="H10">
        <v>3.1E-4</v>
      </c>
    </row>
    <row r="11" spans="1:8" x14ac:dyDescent="0.25">
      <c r="A11" t="s">
        <v>5</v>
      </c>
      <c r="B11">
        <v>2271285</v>
      </c>
      <c r="C11">
        <v>594</v>
      </c>
      <c r="E11" s="3">
        <v>10</v>
      </c>
      <c r="F11" s="3">
        <f>COUNTIF(C:C,"&lt;= 10")</f>
        <v>79</v>
      </c>
      <c r="G11">
        <f t="shared" si="0"/>
        <v>84.946236559139791</v>
      </c>
      <c r="H11">
        <v>3.1E-4</v>
      </c>
    </row>
    <row r="12" spans="1:8" x14ac:dyDescent="0.25">
      <c r="A12" t="s">
        <v>7</v>
      </c>
      <c r="B12">
        <v>115504</v>
      </c>
      <c r="C12">
        <v>565</v>
      </c>
      <c r="E12" s="3">
        <v>20</v>
      </c>
      <c r="F12" s="3">
        <f>COUNTIF(C:C,"&lt;= 20")</f>
        <v>81</v>
      </c>
      <c r="G12">
        <f t="shared" si="0"/>
        <v>87.096774193548384</v>
      </c>
      <c r="H12">
        <v>3.1E-4</v>
      </c>
    </row>
    <row r="13" spans="1:8" x14ac:dyDescent="0.25">
      <c r="A13" t="s">
        <v>8</v>
      </c>
      <c r="B13">
        <v>1263249</v>
      </c>
      <c r="C13">
        <v>215</v>
      </c>
      <c r="E13" s="3">
        <v>30</v>
      </c>
      <c r="F13" s="3">
        <f>COUNTIF(C:C,"&lt;= 30")</f>
        <v>81</v>
      </c>
      <c r="G13">
        <f t="shared" si="0"/>
        <v>87.096774193548384</v>
      </c>
      <c r="H13">
        <v>3.1E-4</v>
      </c>
    </row>
    <row r="14" spans="1:8" x14ac:dyDescent="0.25">
      <c r="A14" t="s">
        <v>10</v>
      </c>
      <c r="B14">
        <v>1080362</v>
      </c>
      <c r="C14">
        <v>59</v>
      </c>
      <c r="E14" s="3">
        <v>50</v>
      </c>
      <c r="F14" s="3">
        <f>COUNTIF(C:C,"&lt;= 50")</f>
        <v>82</v>
      </c>
      <c r="G14">
        <f t="shared" si="0"/>
        <v>88.172043010752688</v>
      </c>
      <c r="H14">
        <v>3.1E-4</v>
      </c>
    </row>
    <row r="15" spans="1:8" x14ac:dyDescent="0.25">
      <c r="A15" t="s">
        <v>9</v>
      </c>
      <c r="B15">
        <v>60754</v>
      </c>
      <c r="C15">
        <v>52</v>
      </c>
      <c r="E15" s="3">
        <v>100</v>
      </c>
      <c r="F15" s="3">
        <f>COUNTIF(C:C,"&lt;= 100")</f>
        <v>84</v>
      </c>
      <c r="G15">
        <f t="shared" si="0"/>
        <v>90.322580645161295</v>
      </c>
      <c r="H15">
        <v>3.1E-4</v>
      </c>
    </row>
    <row r="16" spans="1:8" x14ac:dyDescent="0.25">
      <c r="A16" t="s">
        <v>12</v>
      </c>
      <c r="B16">
        <v>957011</v>
      </c>
      <c r="C16">
        <v>48</v>
      </c>
      <c r="E16" s="3">
        <v>500</v>
      </c>
      <c r="F16" s="3">
        <f>COUNTIF(C:C,"&lt;= 500")</f>
        <v>85</v>
      </c>
      <c r="G16">
        <f t="shared" si="0"/>
        <v>91.397849462365585</v>
      </c>
      <c r="H16">
        <v>3.1E-4</v>
      </c>
    </row>
    <row r="17" spans="1:6" x14ac:dyDescent="0.25">
      <c r="A17" t="s">
        <v>11</v>
      </c>
      <c r="B17">
        <v>31421</v>
      </c>
      <c r="C17">
        <v>20</v>
      </c>
    </row>
    <row r="18" spans="1:6" x14ac:dyDescent="0.25">
      <c r="A18" t="s">
        <v>13</v>
      </c>
      <c r="B18">
        <v>223224</v>
      </c>
      <c r="C18">
        <v>12</v>
      </c>
    </row>
    <row r="19" spans="1:6" x14ac:dyDescent="0.25">
      <c r="A19" t="s">
        <v>14</v>
      </c>
      <c r="B19">
        <v>246693</v>
      </c>
      <c r="C19">
        <v>9</v>
      </c>
      <c r="E19"/>
      <c r="F19"/>
    </row>
    <row r="20" spans="1:6" x14ac:dyDescent="0.25">
      <c r="A20" t="s">
        <v>16</v>
      </c>
      <c r="B20">
        <v>441348</v>
      </c>
      <c r="C20">
        <v>9</v>
      </c>
      <c r="E20"/>
      <c r="F20"/>
    </row>
    <row r="21" spans="1:6" x14ac:dyDescent="0.25">
      <c r="A21" t="s">
        <v>24</v>
      </c>
      <c r="B21">
        <v>1534725</v>
      </c>
      <c r="C21">
        <v>8</v>
      </c>
      <c r="E21"/>
      <c r="F21"/>
    </row>
    <row r="22" spans="1:6" x14ac:dyDescent="0.25">
      <c r="A22" t="s">
        <v>22</v>
      </c>
      <c r="B22">
        <v>564260</v>
      </c>
      <c r="C22">
        <v>4</v>
      </c>
      <c r="E22"/>
      <c r="F22"/>
    </row>
    <row r="23" spans="1:6" x14ac:dyDescent="0.25">
      <c r="A23" t="s">
        <v>59</v>
      </c>
      <c r="B23">
        <v>902654</v>
      </c>
      <c r="C23">
        <v>3</v>
      </c>
      <c r="E23"/>
      <c r="F23"/>
    </row>
    <row r="24" spans="1:6" x14ac:dyDescent="0.25">
      <c r="A24" t="s">
        <v>19</v>
      </c>
      <c r="B24">
        <v>2010453</v>
      </c>
      <c r="C24">
        <v>3</v>
      </c>
      <c r="E24"/>
      <c r="F24"/>
    </row>
    <row r="25" spans="1:6" x14ac:dyDescent="0.25">
      <c r="A25" t="s">
        <v>15</v>
      </c>
      <c r="B25">
        <v>10658</v>
      </c>
      <c r="C25">
        <v>3</v>
      </c>
      <c r="E25"/>
      <c r="F25"/>
    </row>
    <row r="26" spans="1:6" x14ac:dyDescent="0.25">
      <c r="A26" t="s">
        <v>23</v>
      </c>
      <c r="B26">
        <v>85491</v>
      </c>
      <c r="C26">
        <v>3</v>
      </c>
      <c r="E26"/>
      <c r="F26"/>
    </row>
    <row r="27" spans="1:6" x14ac:dyDescent="0.25">
      <c r="A27" t="s">
        <v>17</v>
      </c>
      <c r="B27">
        <v>825</v>
      </c>
      <c r="C27">
        <v>3</v>
      </c>
      <c r="E27"/>
      <c r="F27"/>
    </row>
    <row r="28" spans="1:6" x14ac:dyDescent="0.25">
      <c r="A28" t="s">
        <v>78</v>
      </c>
      <c r="B28">
        <v>2467</v>
      </c>
      <c r="C28">
        <v>2</v>
      </c>
      <c r="E28"/>
      <c r="F28"/>
    </row>
    <row r="29" spans="1:6" x14ac:dyDescent="0.25">
      <c r="A29" t="s">
        <v>26</v>
      </c>
      <c r="B29">
        <v>52</v>
      </c>
      <c r="C29">
        <v>2</v>
      </c>
      <c r="E29"/>
      <c r="F29"/>
    </row>
    <row r="30" spans="1:6" x14ac:dyDescent="0.25">
      <c r="A30" t="s">
        <v>25</v>
      </c>
      <c r="B30">
        <v>13567</v>
      </c>
      <c r="C30">
        <v>2</v>
      </c>
      <c r="E30"/>
      <c r="F30"/>
    </row>
    <row r="31" spans="1:6" x14ac:dyDescent="0.25">
      <c r="A31" t="s">
        <v>21</v>
      </c>
      <c r="B31">
        <v>6711</v>
      </c>
      <c r="C31">
        <v>2</v>
      </c>
      <c r="E31"/>
      <c r="F31"/>
    </row>
    <row r="32" spans="1:6" x14ac:dyDescent="0.25">
      <c r="A32" t="s">
        <v>67</v>
      </c>
      <c r="B32">
        <v>582720</v>
      </c>
      <c r="C32">
        <v>2</v>
      </c>
      <c r="E32"/>
      <c r="F32"/>
    </row>
    <row r="33" spans="1:6" x14ac:dyDescent="0.25">
      <c r="A33" t="s">
        <v>58</v>
      </c>
      <c r="B33">
        <v>81864</v>
      </c>
      <c r="C33">
        <v>2</v>
      </c>
      <c r="E33"/>
      <c r="F33"/>
    </row>
    <row r="34" spans="1:6" x14ac:dyDescent="0.25">
      <c r="A34" t="s">
        <v>94</v>
      </c>
      <c r="B34">
        <v>1</v>
      </c>
      <c r="C34">
        <v>1</v>
      </c>
      <c r="E34"/>
      <c r="F34"/>
    </row>
    <row r="35" spans="1:6" x14ac:dyDescent="0.25">
      <c r="A35" t="s">
        <v>54</v>
      </c>
      <c r="B35">
        <v>30954</v>
      </c>
      <c r="C35">
        <v>1</v>
      </c>
    </row>
    <row r="36" spans="1:6" x14ac:dyDescent="0.25">
      <c r="A36" t="s">
        <v>69</v>
      </c>
      <c r="B36">
        <v>1052</v>
      </c>
      <c r="C36">
        <v>1</v>
      </c>
    </row>
    <row r="37" spans="1:6" x14ac:dyDescent="0.25">
      <c r="A37" t="s">
        <v>56</v>
      </c>
      <c r="B37">
        <v>7538</v>
      </c>
      <c r="C37">
        <v>1</v>
      </c>
    </row>
    <row r="38" spans="1:6" x14ac:dyDescent="0.25">
      <c r="A38" t="s">
        <v>70</v>
      </c>
      <c r="B38">
        <v>1052</v>
      </c>
      <c r="C38">
        <v>1</v>
      </c>
    </row>
    <row r="39" spans="1:6" x14ac:dyDescent="0.25">
      <c r="A39" t="s">
        <v>71</v>
      </c>
      <c r="B39">
        <v>135</v>
      </c>
      <c r="C39">
        <v>1</v>
      </c>
    </row>
    <row r="40" spans="1:6" x14ac:dyDescent="0.25">
      <c r="A40" t="s">
        <v>83</v>
      </c>
      <c r="B40">
        <v>142064</v>
      </c>
      <c r="C40">
        <v>1</v>
      </c>
    </row>
    <row r="41" spans="1:6" x14ac:dyDescent="0.25">
      <c r="A41" t="s">
        <v>28</v>
      </c>
      <c r="B41">
        <v>1347237</v>
      </c>
      <c r="C41">
        <v>1</v>
      </c>
    </row>
    <row r="42" spans="1:6" x14ac:dyDescent="0.25">
      <c r="A42" t="s">
        <v>57</v>
      </c>
      <c r="B42">
        <v>1410</v>
      </c>
      <c r="C42">
        <v>1</v>
      </c>
    </row>
    <row r="43" spans="1:6" x14ac:dyDescent="0.25">
      <c r="A43" t="s">
        <v>47</v>
      </c>
      <c r="B43">
        <v>442</v>
      </c>
      <c r="C43">
        <v>1</v>
      </c>
    </row>
    <row r="44" spans="1:6" x14ac:dyDescent="0.25">
      <c r="A44" t="s">
        <v>18</v>
      </c>
      <c r="B44">
        <v>11</v>
      </c>
      <c r="C44">
        <v>1</v>
      </c>
    </row>
    <row r="45" spans="1:6" x14ac:dyDescent="0.25">
      <c r="A45" t="s">
        <v>95</v>
      </c>
      <c r="B45">
        <v>1</v>
      </c>
      <c r="C45">
        <v>1</v>
      </c>
    </row>
    <row r="46" spans="1:6" x14ac:dyDescent="0.25">
      <c r="A46" t="s">
        <v>43</v>
      </c>
      <c r="B46">
        <v>565471</v>
      </c>
      <c r="C46">
        <v>1</v>
      </c>
    </row>
    <row r="47" spans="1:6" x14ac:dyDescent="0.25">
      <c r="A47" t="s">
        <v>81</v>
      </c>
      <c r="B47">
        <v>2583</v>
      </c>
      <c r="C47">
        <v>1</v>
      </c>
    </row>
    <row r="48" spans="1:6" x14ac:dyDescent="0.25">
      <c r="A48" t="s">
        <v>42</v>
      </c>
      <c r="B48">
        <v>288643</v>
      </c>
      <c r="C48">
        <v>1</v>
      </c>
    </row>
    <row r="49" spans="1:3" customFormat="1" x14ac:dyDescent="0.25">
      <c r="A49" t="s">
        <v>41</v>
      </c>
      <c r="B49">
        <v>1819</v>
      </c>
      <c r="C49">
        <v>1</v>
      </c>
    </row>
    <row r="50" spans="1:3" customFormat="1" x14ac:dyDescent="0.25">
      <c r="A50" t="s">
        <v>90</v>
      </c>
      <c r="B50">
        <v>3416</v>
      </c>
      <c r="C50">
        <v>1</v>
      </c>
    </row>
    <row r="51" spans="1:3" customFormat="1" x14ac:dyDescent="0.25">
      <c r="A51" t="s">
        <v>29</v>
      </c>
      <c r="B51">
        <v>1347237</v>
      </c>
      <c r="C51">
        <v>1</v>
      </c>
    </row>
    <row r="52" spans="1:3" customFormat="1" x14ac:dyDescent="0.25">
      <c r="A52" t="s">
        <v>89</v>
      </c>
      <c r="B52">
        <v>28376</v>
      </c>
      <c r="C52">
        <v>1</v>
      </c>
    </row>
    <row r="53" spans="1:3" customFormat="1" x14ac:dyDescent="0.25">
      <c r="A53" t="s">
        <v>73</v>
      </c>
      <c r="B53">
        <v>53553</v>
      </c>
      <c r="C53">
        <v>1</v>
      </c>
    </row>
    <row r="54" spans="1:3" customFormat="1" x14ac:dyDescent="0.25">
      <c r="A54" t="s">
        <v>79</v>
      </c>
      <c r="B54">
        <v>106</v>
      </c>
      <c r="C54">
        <v>1</v>
      </c>
    </row>
    <row r="55" spans="1:3" customFormat="1" x14ac:dyDescent="0.25">
      <c r="A55" t="s">
        <v>96</v>
      </c>
      <c r="B55">
        <v>1804</v>
      </c>
      <c r="C55">
        <v>1</v>
      </c>
    </row>
    <row r="56" spans="1:3" customFormat="1" x14ac:dyDescent="0.25">
      <c r="A56" t="s">
        <v>31</v>
      </c>
      <c r="B56">
        <v>8</v>
      </c>
      <c r="C56">
        <v>1</v>
      </c>
    </row>
    <row r="57" spans="1:3" customFormat="1" x14ac:dyDescent="0.25">
      <c r="A57" t="s">
        <v>61</v>
      </c>
      <c r="B57">
        <v>2216</v>
      </c>
      <c r="C57">
        <v>1</v>
      </c>
    </row>
    <row r="58" spans="1:3" customFormat="1" x14ac:dyDescent="0.25">
      <c r="A58" t="s">
        <v>48</v>
      </c>
      <c r="B58">
        <v>107</v>
      </c>
      <c r="C58">
        <v>1</v>
      </c>
    </row>
    <row r="59" spans="1:3" customFormat="1" x14ac:dyDescent="0.25">
      <c r="A59" t="s">
        <v>49</v>
      </c>
      <c r="B59">
        <v>5123</v>
      </c>
      <c r="C59">
        <v>1</v>
      </c>
    </row>
    <row r="60" spans="1:3" customFormat="1" x14ac:dyDescent="0.25">
      <c r="A60" t="s">
        <v>74</v>
      </c>
      <c r="B60">
        <v>17413</v>
      </c>
      <c r="C60">
        <v>1</v>
      </c>
    </row>
    <row r="61" spans="1:3" customFormat="1" x14ac:dyDescent="0.25">
      <c r="A61" t="s">
        <v>51</v>
      </c>
      <c r="B61">
        <v>7034</v>
      </c>
      <c r="C61">
        <v>1</v>
      </c>
    </row>
    <row r="62" spans="1:3" customFormat="1" x14ac:dyDescent="0.25">
      <c r="A62" t="s">
        <v>50</v>
      </c>
      <c r="B62">
        <v>5123</v>
      </c>
      <c r="C62">
        <v>1</v>
      </c>
    </row>
    <row r="63" spans="1:3" customFormat="1" x14ac:dyDescent="0.25">
      <c r="A63" t="s">
        <v>75</v>
      </c>
      <c r="B63">
        <v>13567</v>
      </c>
      <c r="C63">
        <v>1</v>
      </c>
    </row>
    <row r="64" spans="1:3" customFormat="1" x14ac:dyDescent="0.25">
      <c r="A64" t="s">
        <v>92</v>
      </c>
      <c r="B64">
        <v>1082</v>
      </c>
      <c r="C64">
        <v>1</v>
      </c>
    </row>
    <row r="65" spans="1:6" x14ac:dyDescent="0.25">
      <c r="A65" t="s">
        <v>36</v>
      </c>
      <c r="B65">
        <v>1055</v>
      </c>
      <c r="C65">
        <v>1</v>
      </c>
    </row>
    <row r="66" spans="1:6" x14ac:dyDescent="0.25">
      <c r="A66" t="s">
        <v>66</v>
      </c>
      <c r="B66">
        <v>77</v>
      </c>
      <c r="C66">
        <v>1</v>
      </c>
    </row>
    <row r="67" spans="1:6" x14ac:dyDescent="0.25">
      <c r="A67" t="s">
        <v>30</v>
      </c>
      <c r="B67">
        <v>930</v>
      </c>
      <c r="C67">
        <v>1</v>
      </c>
      <c r="E67"/>
      <c r="F67"/>
    </row>
    <row r="68" spans="1:6" x14ac:dyDescent="0.25">
      <c r="A68" t="s">
        <v>32</v>
      </c>
      <c r="B68">
        <v>1738</v>
      </c>
      <c r="C68">
        <v>1</v>
      </c>
      <c r="E68"/>
      <c r="F68"/>
    </row>
    <row r="69" spans="1:6" x14ac:dyDescent="0.25">
      <c r="A69" t="s">
        <v>64</v>
      </c>
      <c r="B69">
        <v>712</v>
      </c>
      <c r="C69">
        <v>1</v>
      </c>
      <c r="E69"/>
      <c r="F69"/>
    </row>
    <row r="70" spans="1:6" x14ac:dyDescent="0.25">
      <c r="A70" t="s">
        <v>52</v>
      </c>
      <c r="B70">
        <v>1569</v>
      </c>
      <c r="C70">
        <v>1</v>
      </c>
      <c r="E70"/>
      <c r="F70"/>
    </row>
    <row r="71" spans="1:6" x14ac:dyDescent="0.25">
      <c r="A71" t="s">
        <v>20</v>
      </c>
      <c r="B71">
        <v>7538</v>
      </c>
      <c r="C71">
        <v>1</v>
      </c>
      <c r="E71"/>
      <c r="F71"/>
    </row>
    <row r="72" spans="1:6" x14ac:dyDescent="0.25">
      <c r="A72" t="s">
        <v>86</v>
      </c>
      <c r="B72">
        <v>23</v>
      </c>
      <c r="C72">
        <v>1</v>
      </c>
      <c r="E72"/>
      <c r="F72"/>
    </row>
    <row r="73" spans="1:6" x14ac:dyDescent="0.25">
      <c r="A73" t="s">
        <v>63</v>
      </c>
      <c r="B73">
        <v>124</v>
      </c>
      <c r="C73">
        <v>1</v>
      </c>
      <c r="E73"/>
      <c r="F73"/>
    </row>
    <row r="74" spans="1:6" x14ac:dyDescent="0.25">
      <c r="A74" t="s">
        <v>76</v>
      </c>
      <c r="B74">
        <v>451</v>
      </c>
      <c r="C74">
        <v>1</v>
      </c>
      <c r="E74"/>
      <c r="F74"/>
    </row>
    <row r="75" spans="1:6" x14ac:dyDescent="0.25">
      <c r="A75" t="s">
        <v>80</v>
      </c>
      <c r="B75">
        <v>1318</v>
      </c>
      <c r="C75">
        <v>1</v>
      </c>
      <c r="E75"/>
      <c r="F75"/>
    </row>
    <row r="76" spans="1:6" x14ac:dyDescent="0.25">
      <c r="A76" t="s">
        <v>60</v>
      </c>
      <c r="B76">
        <v>17413</v>
      </c>
      <c r="C76">
        <v>1</v>
      </c>
      <c r="E76"/>
      <c r="F76"/>
    </row>
    <row r="77" spans="1:6" x14ac:dyDescent="0.25">
      <c r="A77" t="s">
        <v>88</v>
      </c>
      <c r="B77">
        <v>1</v>
      </c>
      <c r="C77">
        <v>1</v>
      </c>
      <c r="E77"/>
      <c r="F77"/>
    </row>
    <row r="78" spans="1:6" x14ac:dyDescent="0.25">
      <c r="A78" t="s">
        <v>82</v>
      </c>
      <c r="B78">
        <v>66</v>
      </c>
      <c r="C78">
        <v>1</v>
      </c>
      <c r="E78"/>
      <c r="F78"/>
    </row>
    <row r="79" spans="1:6" x14ac:dyDescent="0.25">
      <c r="A79" t="s">
        <v>65</v>
      </c>
      <c r="B79">
        <v>96</v>
      </c>
      <c r="C79">
        <v>1</v>
      </c>
      <c r="E79"/>
      <c r="F79"/>
    </row>
    <row r="80" spans="1:6" x14ac:dyDescent="0.25">
      <c r="A80" t="s">
        <v>72</v>
      </c>
      <c r="B80">
        <v>684</v>
      </c>
      <c r="C80">
        <v>1</v>
      </c>
      <c r="E80"/>
      <c r="F80"/>
    </row>
    <row r="81" spans="1:6" x14ac:dyDescent="0.25">
      <c r="A81" t="s">
        <v>93</v>
      </c>
      <c r="B81">
        <v>1220</v>
      </c>
      <c r="C81">
        <v>1</v>
      </c>
      <c r="E81"/>
      <c r="F81"/>
    </row>
    <row r="82" spans="1:6" x14ac:dyDescent="0.25">
      <c r="A82" t="s">
        <v>55</v>
      </c>
      <c r="B82">
        <v>7538</v>
      </c>
      <c r="C82">
        <v>1</v>
      </c>
      <c r="E82"/>
      <c r="F82"/>
    </row>
    <row r="83" spans="1:6" x14ac:dyDescent="0.25">
      <c r="A83" t="s">
        <v>62</v>
      </c>
      <c r="B83">
        <v>1024</v>
      </c>
      <c r="C83">
        <v>1</v>
      </c>
      <c r="E83"/>
      <c r="F83"/>
    </row>
    <row r="84" spans="1:6" x14ac:dyDescent="0.25">
      <c r="A84" t="s">
        <v>33</v>
      </c>
      <c r="B84">
        <v>1978</v>
      </c>
      <c r="C84">
        <v>1</v>
      </c>
      <c r="E84"/>
      <c r="F84"/>
    </row>
    <row r="85" spans="1:6" x14ac:dyDescent="0.25">
      <c r="A85" t="s">
        <v>27</v>
      </c>
      <c r="B85">
        <v>23780</v>
      </c>
      <c r="C85">
        <v>1</v>
      </c>
      <c r="E85"/>
      <c r="F85"/>
    </row>
    <row r="86" spans="1:6" x14ac:dyDescent="0.25">
      <c r="A86" t="s">
        <v>85</v>
      </c>
      <c r="B86">
        <v>15</v>
      </c>
      <c r="C86">
        <v>1</v>
      </c>
      <c r="E86"/>
      <c r="F86"/>
    </row>
    <row r="87" spans="1:6" x14ac:dyDescent="0.25">
      <c r="A87" t="s">
        <v>35</v>
      </c>
      <c r="B87">
        <v>604358</v>
      </c>
      <c r="C87">
        <v>1</v>
      </c>
      <c r="E87"/>
      <c r="F87"/>
    </row>
    <row r="88" spans="1:6" x14ac:dyDescent="0.25">
      <c r="A88" t="s">
        <v>68</v>
      </c>
      <c r="B88">
        <v>35440</v>
      </c>
      <c r="C88">
        <v>1</v>
      </c>
      <c r="E88"/>
      <c r="F88"/>
    </row>
    <row r="89" spans="1:6" x14ac:dyDescent="0.25">
      <c r="A89" t="s">
        <v>53</v>
      </c>
      <c r="B89">
        <v>64</v>
      </c>
      <c r="C89">
        <v>1</v>
      </c>
      <c r="E89"/>
      <c r="F89"/>
    </row>
    <row r="90" spans="1:6" x14ac:dyDescent="0.25">
      <c r="A90" t="s">
        <v>77</v>
      </c>
      <c r="B90">
        <v>731499</v>
      </c>
      <c r="C90">
        <v>1</v>
      </c>
      <c r="E90"/>
      <c r="F90"/>
    </row>
    <row r="91" spans="1:6" x14ac:dyDescent="0.25">
      <c r="A91" t="s">
        <v>46</v>
      </c>
      <c r="B91">
        <v>14080</v>
      </c>
      <c r="C91">
        <v>1</v>
      </c>
      <c r="E91"/>
      <c r="F91"/>
    </row>
    <row r="92" spans="1:6" x14ac:dyDescent="0.25">
      <c r="A92" t="s">
        <v>84</v>
      </c>
      <c r="B92">
        <v>683636</v>
      </c>
      <c r="C92">
        <v>1</v>
      </c>
      <c r="E92"/>
      <c r="F92"/>
    </row>
    <row r="93" spans="1:6" x14ac:dyDescent="0.25">
      <c r="A93" t="s">
        <v>87</v>
      </c>
      <c r="B93">
        <v>57236</v>
      </c>
      <c r="C93">
        <v>1</v>
      </c>
      <c r="E93"/>
      <c r="F93"/>
    </row>
    <row r="94" spans="1:6" x14ac:dyDescent="0.25">
      <c r="A94" t="s">
        <v>34</v>
      </c>
      <c r="B94">
        <v>174</v>
      </c>
      <c r="C94">
        <v>1</v>
      </c>
      <c r="E94"/>
      <c r="F94"/>
    </row>
    <row r="95" spans="1:6" x14ac:dyDescent="0.25">
      <c r="A95" t="s">
        <v>45</v>
      </c>
      <c r="B95">
        <v>45712</v>
      </c>
      <c r="C95">
        <v>1</v>
      </c>
      <c r="E95"/>
      <c r="F95"/>
    </row>
    <row r="96" spans="1:6" x14ac:dyDescent="0.25">
      <c r="A96" t="s">
        <v>44</v>
      </c>
      <c r="B96">
        <v>4165</v>
      </c>
      <c r="C96">
        <v>1</v>
      </c>
      <c r="E96"/>
      <c r="F96"/>
    </row>
    <row r="97" spans="1:6" x14ac:dyDescent="0.25">
      <c r="A97" t="s">
        <v>91</v>
      </c>
      <c r="B97">
        <v>30173</v>
      </c>
      <c r="C97">
        <v>1</v>
      </c>
      <c r="E97"/>
      <c r="F97"/>
    </row>
    <row r="98" spans="1:6" x14ac:dyDescent="0.25">
      <c r="E98"/>
      <c r="F98"/>
    </row>
    <row r="114" spans="5:6" x14ac:dyDescent="0.25">
      <c r="E114"/>
      <c r="F114"/>
    </row>
    <row r="115" spans="5:6" x14ac:dyDescent="0.25">
      <c r="E115"/>
      <c r="F115"/>
    </row>
    <row r="116" spans="5:6" x14ac:dyDescent="0.25">
      <c r="E116"/>
      <c r="F116"/>
    </row>
    <row r="117" spans="5:6" x14ac:dyDescent="0.25">
      <c r="E117"/>
      <c r="F117"/>
    </row>
    <row r="118" spans="5:6" x14ac:dyDescent="0.25">
      <c r="E118"/>
      <c r="F118"/>
    </row>
    <row r="119" spans="5:6" x14ac:dyDescent="0.25">
      <c r="E119"/>
      <c r="F119"/>
    </row>
    <row r="120" spans="5:6" x14ac:dyDescent="0.25">
      <c r="E120"/>
      <c r="F120"/>
    </row>
    <row r="121" spans="5:6" x14ac:dyDescent="0.25">
      <c r="E121"/>
      <c r="F121"/>
    </row>
    <row r="122" spans="5:6" x14ac:dyDescent="0.25">
      <c r="E122"/>
      <c r="F122"/>
    </row>
    <row r="123" spans="5:6" x14ac:dyDescent="0.25">
      <c r="E123"/>
      <c r="F123"/>
    </row>
    <row r="124" spans="5:6" x14ac:dyDescent="0.25">
      <c r="E124"/>
      <c r="F124"/>
    </row>
    <row r="125" spans="5:6" x14ac:dyDescent="0.25">
      <c r="E125"/>
      <c r="F125"/>
    </row>
    <row r="126" spans="5:6" x14ac:dyDescent="0.25">
      <c r="E126"/>
      <c r="F126"/>
    </row>
    <row r="127" spans="5:6" x14ac:dyDescent="0.25">
      <c r="E127"/>
      <c r="F127"/>
    </row>
  </sheetData>
  <sortState ref="A5:C97">
    <sortCondition descending="1" ref="C6"/>
  </sortState>
  <mergeCells count="3">
    <mergeCell ref="A1:H1"/>
    <mergeCell ref="B2:C2"/>
    <mergeCell ref="B3:C3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B28" sqref="B28"/>
    </sheetView>
  </sheetViews>
  <sheetFormatPr defaultRowHeight="15" x14ac:dyDescent="0.25"/>
  <cols>
    <col min="1" max="1" width="3" bestFit="1" customWidth="1"/>
    <col min="2" max="2" width="58.42578125" bestFit="1" customWidth="1"/>
    <col min="3" max="3" width="16.5703125" bestFit="1" customWidth="1"/>
    <col min="4" max="4" width="19.85546875" bestFit="1" customWidth="1"/>
  </cols>
  <sheetData>
    <row r="1" spans="1:5" x14ac:dyDescent="0.25">
      <c r="B1" s="4"/>
      <c r="C1" s="10" t="s">
        <v>127</v>
      </c>
      <c r="D1" s="10"/>
      <c r="E1" s="10"/>
    </row>
    <row r="2" spans="1:5" x14ac:dyDescent="0.25">
      <c r="B2" s="4" t="s">
        <v>100</v>
      </c>
      <c r="C2" s="4" t="s">
        <v>101</v>
      </c>
      <c r="D2" s="4" t="s">
        <v>102</v>
      </c>
      <c r="E2" s="4" t="s">
        <v>112</v>
      </c>
    </row>
    <row r="3" spans="1:5" x14ac:dyDescent="0.25">
      <c r="A3">
        <v>1</v>
      </c>
      <c r="B3" t="s">
        <v>103</v>
      </c>
      <c r="C3" t="s">
        <v>105</v>
      </c>
      <c r="D3" t="s">
        <v>105</v>
      </c>
      <c r="E3" t="s">
        <v>113</v>
      </c>
    </row>
    <row r="4" spans="1:5" x14ac:dyDescent="0.25">
      <c r="A4">
        <v>2</v>
      </c>
      <c r="B4" t="s">
        <v>104</v>
      </c>
      <c r="C4" t="s">
        <v>106</v>
      </c>
      <c r="D4" t="s">
        <v>107</v>
      </c>
      <c r="E4" t="s">
        <v>113</v>
      </c>
    </row>
    <row r="5" spans="1:5" x14ac:dyDescent="0.25">
      <c r="A5">
        <v>3</v>
      </c>
      <c r="B5" t="s">
        <v>108</v>
      </c>
      <c r="C5" t="s">
        <v>110</v>
      </c>
      <c r="D5" t="s">
        <v>109</v>
      </c>
      <c r="E5" t="s">
        <v>111</v>
      </c>
    </row>
    <row r="6" spans="1:5" x14ac:dyDescent="0.25">
      <c r="A6">
        <v>4</v>
      </c>
      <c r="B6" t="s">
        <v>114</v>
      </c>
      <c r="C6" t="s">
        <v>109</v>
      </c>
      <c r="D6" t="s">
        <v>110</v>
      </c>
      <c r="E6" t="s">
        <v>111</v>
      </c>
    </row>
    <row r="7" spans="1:5" x14ac:dyDescent="0.25">
      <c r="A7">
        <v>5</v>
      </c>
      <c r="B7" t="s">
        <v>115</v>
      </c>
      <c r="C7" t="s">
        <v>116</v>
      </c>
      <c r="D7" t="s">
        <v>105</v>
      </c>
      <c r="E7" t="s">
        <v>113</v>
      </c>
    </row>
    <row r="8" spans="1:5" x14ac:dyDescent="0.25">
      <c r="A8">
        <v>6</v>
      </c>
      <c r="B8" t="s">
        <v>117</v>
      </c>
      <c r="C8" t="s">
        <v>118</v>
      </c>
      <c r="D8" t="s">
        <v>119</v>
      </c>
      <c r="E8" t="s">
        <v>113</v>
      </c>
    </row>
    <row r="9" spans="1:5" x14ac:dyDescent="0.25">
      <c r="A9">
        <v>7</v>
      </c>
      <c r="B9" t="s">
        <v>123</v>
      </c>
      <c r="C9" t="s">
        <v>20</v>
      </c>
      <c r="D9" t="s">
        <v>120</v>
      </c>
      <c r="E9" t="s">
        <v>121</v>
      </c>
    </row>
    <row r="10" spans="1:5" x14ac:dyDescent="0.25">
      <c r="A10">
        <v>8</v>
      </c>
      <c r="B10" t="s">
        <v>122</v>
      </c>
      <c r="C10" t="s">
        <v>0</v>
      </c>
      <c r="D10" t="s">
        <v>95</v>
      </c>
      <c r="E10" t="s">
        <v>121</v>
      </c>
    </row>
    <row r="11" spans="1:5" x14ac:dyDescent="0.25">
      <c r="A11">
        <v>9</v>
      </c>
      <c r="B11" t="s">
        <v>124</v>
      </c>
      <c r="C11" t="s">
        <v>125</v>
      </c>
      <c r="D11" t="s">
        <v>126</v>
      </c>
      <c r="E11" t="s">
        <v>111</v>
      </c>
    </row>
  </sheetData>
  <mergeCells count="1">
    <mergeCell ref="C1:E1"/>
  </mergeCells>
  <pageMargins left="0.7" right="0.7" top="0.75" bottom="0.75" header="0.3" footer="0.3"/>
  <pageSetup orientation="portrait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0:C43"/>
  <sheetViews>
    <sheetView workbookViewId="0">
      <selection activeCell="E37" sqref="E37"/>
    </sheetView>
  </sheetViews>
  <sheetFormatPr defaultRowHeight="15" x14ac:dyDescent="0.25"/>
  <cols>
    <col min="1" max="1" width="19.140625" bestFit="1" customWidth="1"/>
    <col min="2" max="2" width="20.28515625" bestFit="1" customWidth="1"/>
    <col min="3" max="3" width="12.28515625" bestFit="1" customWidth="1"/>
  </cols>
  <sheetData>
    <row r="40" spans="1:3" x14ac:dyDescent="0.25">
      <c r="A40" t="s">
        <v>133</v>
      </c>
      <c r="B40" t="s">
        <v>138</v>
      </c>
      <c r="C40" t="s">
        <v>139</v>
      </c>
    </row>
    <row r="41" spans="1:3" x14ac:dyDescent="0.25">
      <c r="A41" t="s">
        <v>136</v>
      </c>
      <c r="B41">
        <v>6.45</v>
      </c>
      <c r="C41">
        <v>0.61</v>
      </c>
    </row>
    <row r="42" spans="1:3" x14ac:dyDescent="0.25">
      <c r="A42" t="s">
        <v>137</v>
      </c>
      <c r="B42">
        <v>1.07</v>
      </c>
      <c r="C42">
        <v>0.36</v>
      </c>
    </row>
    <row r="43" spans="1:3" x14ac:dyDescent="0.25">
      <c r="A43" t="s">
        <v>134</v>
      </c>
      <c r="B43">
        <v>1.07</v>
      </c>
      <c r="C43">
        <v>30.55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5"/>
  <sheetViews>
    <sheetView workbookViewId="0">
      <selection activeCell="F19" sqref="F19"/>
    </sheetView>
  </sheetViews>
  <sheetFormatPr defaultRowHeight="15" x14ac:dyDescent="0.25"/>
  <cols>
    <col min="2" max="2" width="12" bestFit="1" customWidth="1"/>
    <col min="4" max="4" width="14.85546875" customWidth="1"/>
    <col min="5" max="5" width="13.7109375" customWidth="1"/>
  </cols>
  <sheetData>
    <row r="1" spans="1:9" x14ac:dyDescent="0.25">
      <c r="A1" t="b">
        <v>1</v>
      </c>
      <c r="B1">
        <v>218.03439075508999</v>
      </c>
    </row>
    <row r="2" spans="1:9" x14ac:dyDescent="0.25">
      <c r="A2" t="b">
        <v>1</v>
      </c>
      <c r="B2">
        <v>213.08770857011501</v>
      </c>
    </row>
    <row r="3" spans="1:9" x14ac:dyDescent="0.25">
      <c r="A3" t="b">
        <v>1</v>
      </c>
      <c r="B3">
        <v>183.674751085281</v>
      </c>
    </row>
    <row r="4" spans="1:9" x14ac:dyDescent="0.25">
      <c r="A4" t="b">
        <v>1</v>
      </c>
      <c r="B4">
        <v>150.03087654099099</v>
      </c>
    </row>
    <row r="5" spans="1:9" x14ac:dyDescent="0.25">
      <c r="A5" t="b">
        <v>1</v>
      </c>
      <c r="B5">
        <v>138.482197205886</v>
      </c>
      <c r="E5" t="s">
        <v>142</v>
      </c>
    </row>
    <row r="6" spans="1:9" x14ac:dyDescent="0.25">
      <c r="A6" t="b">
        <v>1</v>
      </c>
      <c r="B6">
        <v>134.545332341235</v>
      </c>
      <c r="D6" s="6" t="s">
        <v>140</v>
      </c>
      <c r="E6" s="6" t="s">
        <v>141</v>
      </c>
    </row>
    <row r="7" spans="1:9" x14ac:dyDescent="0.25">
      <c r="A7" t="b">
        <v>1</v>
      </c>
      <c r="B7">
        <v>132.51918239372199</v>
      </c>
      <c r="D7">
        <v>0</v>
      </c>
      <c r="E7">
        <v>40</v>
      </c>
      <c r="F7">
        <f>COUNTIFS(B:B, "&gt;="&amp;D7,B:B, "&lt;"&amp;E7)</f>
        <v>12</v>
      </c>
      <c r="G7">
        <f>COUNTIFS(B:B, "&gt;="&amp;D7,B:B, "&lt;"&amp;E7,A:A, "TRUE")</f>
        <v>6</v>
      </c>
      <c r="H7">
        <f>G7/F7</f>
        <v>0.5</v>
      </c>
      <c r="I7" t="s">
        <v>143</v>
      </c>
    </row>
    <row r="8" spans="1:9" x14ac:dyDescent="0.25">
      <c r="A8" t="b">
        <v>1</v>
      </c>
      <c r="B8">
        <v>131.554566765766</v>
      </c>
      <c r="D8">
        <v>40</v>
      </c>
      <c r="E8">
        <v>60</v>
      </c>
      <c r="F8">
        <f>COUNTIFS(B:B, "&gt;="&amp;D8,B:B, "&lt;"&amp;E8)</f>
        <v>148</v>
      </c>
      <c r="G8">
        <f>COUNTIFS(B:B, "&gt;="&amp;D8,B:B, "&lt;"&amp;E8,A:A, "TRUE")</f>
        <v>26</v>
      </c>
      <c r="H8">
        <f>G8/F8</f>
        <v>0.17567567567567569</v>
      </c>
      <c r="I8" t="s">
        <v>144</v>
      </c>
    </row>
    <row r="9" spans="1:9" x14ac:dyDescent="0.25">
      <c r="A9" t="b">
        <v>1</v>
      </c>
      <c r="B9">
        <v>131.15925619583501</v>
      </c>
      <c r="D9">
        <v>60</v>
      </c>
      <c r="E9">
        <v>80</v>
      </c>
      <c r="F9">
        <f>COUNTIFS(B:B, "&gt;="&amp;D9,B:B, "&lt;"&amp;E9)</f>
        <v>174</v>
      </c>
      <c r="G9">
        <f>COUNTIFS(B:B, "&gt;="&amp;D9,B:B, "&lt;"&amp;E9,A:A, "TRUE")</f>
        <v>30</v>
      </c>
      <c r="H9">
        <f>G9/F9</f>
        <v>0.17241379310344829</v>
      </c>
      <c r="I9" t="s">
        <v>145</v>
      </c>
    </row>
    <row r="10" spans="1:9" x14ac:dyDescent="0.25">
      <c r="A10" t="b">
        <v>0</v>
      </c>
      <c r="B10">
        <v>130.58675797925301</v>
      </c>
      <c r="D10">
        <v>80</v>
      </c>
      <c r="E10">
        <v>100</v>
      </c>
      <c r="F10">
        <f>COUNTIFS(B:B, "&gt;="&amp;D10,B:B, "&lt;"&amp;E10)</f>
        <v>56</v>
      </c>
      <c r="G10">
        <f>COUNTIFS(B:B, "&gt;="&amp;D10,B:B, "&lt;"&amp;E10,A:A, "TRUE")</f>
        <v>23</v>
      </c>
      <c r="H10">
        <f>G10/F10</f>
        <v>0.4107142857142857</v>
      </c>
      <c r="I10" t="s">
        <v>146</v>
      </c>
    </row>
    <row r="11" spans="1:9" x14ac:dyDescent="0.25">
      <c r="A11" t="b">
        <v>1</v>
      </c>
      <c r="B11">
        <v>129.77014304111199</v>
      </c>
      <c r="D11">
        <v>100</v>
      </c>
      <c r="E11">
        <v>120</v>
      </c>
      <c r="F11">
        <f>COUNTIFS(B:B, "&gt;="&amp;D11,B:B, "&lt;"&amp;E11)</f>
        <v>50</v>
      </c>
      <c r="G11">
        <f>COUNTIFS(B:B, "&gt;="&amp;D11,B:B, "&lt;"&amp;E11,A:A, "TRUE")</f>
        <v>28</v>
      </c>
      <c r="H11">
        <f>G11/F11</f>
        <v>0.56000000000000005</v>
      </c>
      <c r="I11" t="s">
        <v>147</v>
      </c>
    </row>
    <row r="12" spans="1:9" x14ac:dyDescent="0.25">
      <c r="A12" t="b">
        <v>1</v>
      </c>
      <c r="B12">
        <v>128.347676861304</v>
      </c>
      <c r="D12">
        <v>120</v>
      </c>
      <c r="E12">
        <v>140</v>
      </c>
      <c r="F12">
        <f>COUNTIFS(B:B, "&gt;="&amp;D12,B:B, "&lt;"&amp;E12)</f>
        <v>21</v>
      </c>
      <c r="G12">
        <f>COUNTIFS(B:B, "&gt;="&amp;D12,B:B, "&lt;"&amp;E12,A:A, "TRUE")</f>
        <v>16</v>
      </c>
      <c r="H12">
        <f>G12/F12</f>
        <v>0.76190476190476186</v>
      </c>
      <c r="I12" t="s">
        <v>148</v>
      </c>
    </row>
    <row r="13" spans="1:9" x14ac:dyDescent="0.25">
      <c r="A13" t="b">
        <v>1</v>
      </c>
      <c r="B13">
        <v>127.617701901115</v>
      </c>
      <c r="D13">
        <v>140</v>
      </c>
      <c r="E13">
        <v>500</v>
      </c>
      <c r="F13">
        <f>COUNTIFS(B:B, "&gt;="&amp;D13,B:B, "&lt;"&amp;E13)</f>
        <v>4</v>
      </c>
      <c r="G13">
        <f>COUNTIFS(B:B, "&gt;="&amp;D13,B:B, "&lt;"&amp;E13,A:A, "TRUE")</f>
        <v>4</v>
      </c>
      <c r="H13">
        <f>G13/F13</f>
        <v>1</v>
      </c>
      <c r="I13" t="s">
        <v>149</v>
      </c>
    </row>
    <row r="14" spans="1:9" x14ac:dyDescent="0.25">
      <c r="A14" t="b">
        <v>1</v>
      </c>
      <c r="B14">
        <v>127.03442941759501</v>
      </c>
    </row>
    <row r="15" spans="1:9" x14ac:dyDescent="0.25">
      <c r="A15" t="b">
        <v>1</v>
      </c>
      <c r="B15">
        <v>126.94711683850601</v>
      </c>
    </row>
    <row r="16" spans="1:9" x14ac:dyDescent="0.25">
      <c r="A16" t="b">
        <v>1</v>
      </c>
      <c r="B16">
        <v>126.709963774532</v>
      </c>
    </row>
    <row r="17" spans="1:2" x14ac:dyDescent="0.25">
      <c r="A17" t="b">
        <v>1</v>
      </c>
      <c r="B17">
        <v>125.59537922304</v>
      </c>
    </row>
    <row r="18" spans="1:2" x14ac:dyDescent="0.25">
      <c r="A18" t="b">
        <v>1</v>
      </c>
      <c r="B18">
        <v>123.61687364678799</v>
      </c>
    </row>
    <row r="19" spans="1:2" x14ac:dyDescent="0.25">
      <c r="A19" t="b">
        <v>0</v>
      </c>
      <c r="B19">
        <v>123.37132438800199</v>
      </c>
    </row>
    <row r="20" spans="1:2" x14ac:dyDescent="0.25">
      <c r="A20" t="b">
        <v>0</v>
      </c>
      <c r="B20">
        <v>123.203167903535</v>
      </c>
    </row>
    <row r="21" spans="1:2" x14ac:dyDescent="0.25">
      <c r="A21" t="b">
        <v>0</v>
      </c>
      <c r="B21">
        <v>123.00223262926001</v>
      </c>
    </row>
    <row r="22" spans="1:2" x14ac:dyDescent="0.25">
      <c r="A22" t="b">
        <v>1</v>
      </c>
      <c r="B22">
        <v>122.692398000183</v>
      </c>
    </row>
    <row r="23" spans="1:2" x14ac:dyDescent="0.25">
      <c r="A23" t="b">
        <v>1</v>
      </c>
      <c r="B23">
        <v>121.675695196681</v>
      </c>
    </row>
    <row r="24" spans="1:2" x14ac:dyDescent="0.25">
      <c r="A24" t="b">
        <v>1</v>
      </c>
      <c r="B24">
        <v>121.367971019626</v>
      </c>
    </row>
    <row r="25" spans="1:2" x14ac:dyDescent="0.25">
      <c r="A25" t="b">
        <v>0</v>
      </c>
      <c r="B25">
        <v>120.356558911959</v>
      </c>
    </row>
    <row r="26" spans="1:2" x14ac:dyDescent="0.25">
      <c r="A26" t="b">
        <v>1</v>
      </c>
      <c r="B26">
        <v>119.767722164278</v>
      </c>
    </row>
    <row r="27" spans="1:2" x14ac:dyDescent="0.25">
      <c r="A27" t="b">
        <v>0</v>
      </c>
      <c r="B27">
        <v>119.443694834769</v>
      </c>
    </row>
    <row r="28" spans="1:2" x14ac:dyDescent="0.25">
      <c r="A28" t="b">
        <v>0</v>
      </c>
      <c r="B28">
        <v>117.973686146185</v>
      </c>
    </row>
    <row r="29" spans="1:2" x14ac:dyDescent="0.25">
      <c r="A29" t="b">
        <v>1</v>
      </c>
      <c r="B29">
        <v>117.745715815208</v>
      </c>
    </row>
    <row r="30" spans="1:2" x14ac:dyDescent="0.25">
      <c r="A30" t="b">
        <v>0</v>
      </c>
      <c r="B30">
        <v>117.689267654267</v>
      </c>
    </row>
    <row r="31" spans="1:2" x14ac:dyDescent="0.25">
      <c r="A31" t="b">
        <v>0</v>
      </c>
      <c r="B31">
        <v>117.400592714385</v>
      </c>
    </row>
    <row r="32" spans="1:2" x14ac:dyDescent="0.25">
      <c r="A32" t="b">
        <v>1</v>
      </c>
      <c r="B32">
        <v>117.207848138331</v>
      </c>
    </row>
    <row r="33" spans="1:2" x14ac:dyDescent="0.25">
      <c r="A33" t="b">
        <v>0</v>
      </c>
      <c r="B33">
        <v>117.14926630628401</v>
      </c>
    </row>
    <row r="34" spans="1:2" x14ac:dyDescent="0.25">
      <c r="A34" t="b">
        <v>1</v>
      </c>
      <c r="B34">
        <v>116.933716391302</v>
      </c>
    </row>
    <row r="35" spans="1:2" x14ac:dyDescent="0.25">
      <c r="A35" t="b">
        <v>0</v>
      </c>
      <c r="B35">
        <v>116.767029304299</v>
      </c>
    </row>
    <row r="36" spans="1:2" x14ac:dyDescent="0.25">
      <c r="A36" t="b">
        <v>1</v>
      </c>
      <c r="B36">
        <v>116.025978264719</v>
      </c>
    </row>
    <row r="37" spans="1:2" x14ac:dyDescent="0.25">
      <c r="A37" t="b">
        <v>1</v>
      </c>
      <c r="B37">
        <v>116.025978264719</v>
      </c>
    </row>
    <row r="38" spans="1:2" x14ac:dyDescent="0.25">
      <c r="A38" t="b">
        <v>0</v>
      </c>
      <c r="B38">
        <v>115.867450910036</v>
      </c>
    </row>
    <row r="39" spans="1:2" x14ac:dyDescent="0.25">
      <c r="A39" t="b">
        <v>0</v>
      </c>
      <c r="B39">
        <v>115.568117501495</v>
      </c>
    </row>
    <row r="40" spans="1:2" x14ac:dyDescent="0.25">
      <c r="A40" t="b">
        <v>0</v>
      </c>
      <c r="B40">
        <v>115.400136990565</v>
      </c>
    </row>
    <row r="41" spans="1:2" x14ac:dyDescent="0.25">
      <c r="A41" t="b">
        <v>1</v>
      </c>
      <c r="B41">
        <v>114.314274071138</v>
      </c>
    </row>
    <row r="42" spans="1:2" x14ac:dyDescent="0.25">
      <c r="A42" t="b">
        <v>0</v>
      </c>
      <c r="B42">
        <v>113.67166314616099</v>
      </c>
    </row>
    <row r="43" spans="1:2" x14ac:dyDescent="0.25">
      <c r="A43" t="b">
        <v>0</v>
      </c>
      <c r="B43">
        <v>113.47712829693801</v>
      </c>
    </row>
    <row r="44" spans="1:2" x14ac:dyDescent="0.25">
      <c r="A44" t="b">
        <v>0</v>
      </c>
      <c r="B44">
        <v>113.274304316255</v>
      </c>
    </row>
    <row r="45" spans="1:2" x14ac:dyDescent="0.25">
      <c r="A45" t="b">
        <v>1</v>
      </c>
      <c r="B45">
        <v>112.743866915032</v>
      </c>
    </row>
    <row r="46" spans="1:2" x14ac:dyDescent="0.25">
      <c r="A46" t="b">
        <v>1</v>
      </c>
      <c r="B46">
        <v>112.403723060302</v>
      </c>
    </row>
    <row r="47" spans="1:2" x14ac:dyDescent="0.25">
      <c r="A47" t="b">
        <v>1</v>
      </c>
      <c r="B47">
        <v>112.403723060302</v>
      </c>
    </row>
    <row r="48" spans="1:2" x14ac:dyDescent="0.25">
      <c r="A48" t="b">
        <v>1</v>
      </c>
      <c r="B48">
        <v>112.403723060302</v>
      </c>
    </row>
    <row r="49" spans="1:2" x14ac:dyDescent="0.25">
      <c r="A49" t="b">
        <v>0</v>
      </c>
      <c r="B49">
        <v>112.28910959341199</v>
      </c>
    </row>
    <row r="50" spans="1:2" x14ac:dyDescent="0.25">
      <c r="A50" t="b">
        <v>1</v>
      </c>
      <c r="B50">
        <v>111.272726917076</v>
      </c>
    </row>
    <row r="51" spans="1:2" x14ac:dyDescent="0.25">
      <c r="A51" t="b">
        <v>0</v>
      </c>
      <c r="B51">
        <v>110.926978360113</v>
      </c>
    </row>
    <row r="52" spans="1:2" x14ac:dyDescent="0.25">
      <c r="A52" t="b">
        <v>1</v>
      </c>
      <c r="B52">
        <v>110.683985509813</v>
      </c>
    </row>
    <row r="53" spans="1:2" x14ac:dyDescent="0.25">
      <c r="A53" t="b">
        <v>0</v>
      </c>
      <c r="B53">
        <v>110.127680344582</v>
      </c>
    </row>
    <row r="54" spans="1:2" x14ac:dyDescent="0.25">
      <c r="A54" t="b">
        <v>1</v>
      </c>
      <c r="B54">
        <v>110.02313948302201</v>
      </c>
    </row>
    <row r="55" spans="1:2" x14ac:dyDescent="0.25">
      <c r="A55" t="b">
        <v>1</v>
      </c>
      <c r="B55">
        <v>109.95264935939301</v>
      </c>
    </row>
    <row r="56" spans="1:2" x14ac:dyDescent="0.25">
      <c r="A56" t="b">
        <v>1</v>
      </c>
      <c r="B56">
        <v>109.577810213986</v>
      </c>
    </row>
    <row r="57" spans="1:2" x14ac:dyDescent="0.25">
      <c r="A57" t="b">
        <v>0</v>
      </c>
      <c r="B57">
        <v>109.540548901487</v>
      </c>
    </row>
    <row r="58" spans="1:2" x14ac:dyDescent="0.25">
      <c r="A58" t="b">
        <v>1</v>
      </c>
      <c r="B58">
        <v>109.46548142693101</v>
      </c>
    </row>
    <row r="59" spans="1:2" x14ac:dyDescent="0.25">
      <c r="A59" t="b">
        <v>1</v>
      </c>
      <c r="B59">
        <v>108.573442768918</v>
      </c>
    </row>
    <row r="60" spans="1:2" x14ac:dyDescent="0.25">
      <c r="A60" t="b">
        <v>0</v>
      </c>
      <c r="B60">
        <v>107.066009839372</v>
      </c>
    </row>
    <row r="61" spans="1:2" x14ac:dyDescent="0.25">
      <c r="A61" t="b">
        <v>0</v>
      </c>
      <c r="B61">
        <v>107.01434350203201</v>
      </c>
    </row>
    <row r="62" spans="1:2" x14ac:dyDescent="0.25">
      <c r="A62" t="b">
        <v>1</v>
      </c>
      <c r="B62">
        <v>106.588048680895</v>
      </c>
    </row>
    <row r="63" spans="1:2" x14ac:dyDescent="0.25">
      <c r="A63" t="b">
        <v>1</v>
      </c>
      <c r="B63">
        <v>105.341992754906</v>
      </c>
    </row>
    <row r="64" spans="1:2" x14ac:dyDescent="0.25">
      <c r="A64" t="b">
        <v>1</v>
      </c>
      <c r="B64">
        <v>105.341992754906</v>
      </c>
    </row>
    <row r="65" spans="1:2" x14ac:dyDescent="0.25">
      <c r="A65" t="b">
        <v>1</v>
      </c>
      <c r="B65">
        <v>104.90020480003901</v>
      </c>
    </row>
    <row r="66" spans="1:2" x14ac:dyDescent="0.25">
      <c r="A66" t="b">
        <v>0</v>
      </c>
      <c r="B66">
        <v>104.358736595094</v>
      </c>
    </row>
    <row r="67" spans="1:2" x14ac:dyDescent="0.25">
      <c r="A67" t="b">
        <v>1</v>
      </c>
      <c r="B67">
        <v>103.261463089511</v>
      </c>
    </row>
    <row r="68" spans="1:2" x14ac:dyDescent="0.25">
      <c r="A68" t="b">
        <v>1</v>
      </c>
      <c r="B68">
        <v>102.765988340295</v>
      </c>
    </row>
    <row r="69" spans="1:2" x14ac:dyDescent="0.25">
      <c r="A69" t="b">
        <v>1</v>
      </c>
      <c r="B69">
        <v>102.2217993798</v>
      </c>
    </row>
    <row r="70" spans="1:2" x14ac:dyDescent="0.25">
      <c r="A70" t="b">
        <v>0</v>
      </c>
      <c r="B70">
        <v>102.141609280932</v>
      </c>
    </row>
    <row r="71" spans="1:2" x14ac:dyDescent="0.25">
      <c r="A71" t="b">
        <v>1</v>
      </c>
      <c r="B71">
        <v>101.39079006612501</v>
      </c>
    </row>
    <row r="72" spans="1:2" x14ac:dyDescent="0.25">
      <c r="A72" t="b">
        <v>0</v>
      </c>
      <c r="B72">
        <v>101.318762752552</v>
      </c>
    </row>
    <row r="73" spans="1:2" x14ac:dyDescent="0.25">
      <c r="A73" t="b">
        <v>1</v>
      </c>
      <c r="B73">
        <v>101.28249507877</v>
      </c>
    </row>
    <row r="74" spans="1:2" x14ac:dyDescent="0.25">
      <c r="A74" t="b">
        <v>1</v>
      </c>
      <c r="B74">
        <v>101.135693183904</v>
      </c>
    </row>
    <row r="75" spans="1:2" x14ac:dyDescent="0.25">
      <c r="A75" t="b">
        <v>0</v>
      </c>
      <c r="B75">
        <v>101.135693183904</v>
      </c>
    </row>
    <row r="76" spans="1:2" x14ac:dyDescent="0.25">
      <c r="A76" t="b">
        <v>1</v>
      </c>
      <c r="B76">
        <v>99.760150230002907</v>
      </c>
    </row>
    <row r="77" spans="1:2" x14ac:dyDescent="0.25">
      <c r="A77" t="b">
        <v>0</v>
      </c>
      <c r="B77">
        <v>98.084578224198495</v>
      </c>
    </row>
    <row r="78" spans="1:2" x14ac:dyDescent="0.25">
      <c r="A78" t="b">
        <v>1</v>
      </c>
      <c r="B78">
        <v>97.804297647255396</v>
      </c>
    </row>
    <row r="79" spans="1:2" x14ac:dyDescent="0.25">
      <c r="A79" t="b">
        <v>0</v>
      </c>
      <c r="B79">
        <v>97.086862188355994</v>
      </c>
    </row>
    <row r="80" spans="1:2" x14ac:dyDescent="0.25">
      <c r="A80" t="b">
        <v>1</v>
      </c>
      <c r="B80">
        <v>96.111232099955103</v>
      </c>
    </row>
    <row r="81" spans="1:2" x14ac:dyDescent="0.25">
      <c r="A81" t="b">
        <v>0</v>
      </c>
      <c r="B81">
        <v>95.940502323864393</v>
      </c>
    </row>
    <row r="82" spans="1:2" x14ac:dyDescent="0.25">
      <c r="A82" t="b">
        <v>1</v>
      </c>
      <c r="B82">
        <v>95.644047834466804</v>
      </c>
    </row>
    <row r="83" spans="1:2" x14ac:dyDescent="0.25">
      <c r="A83" t="b">
        <v>1</v>
      </c>
      <c r="B83">
        <v>95.568117501495905</v>
      </c>
    </row>
    <row r="84" spans="1:2" x14ac:dyDescent="0.25">
      <c r="A84" t="b">
        <v>1</v>
      </c>
      <c r="B84">
        <v>95.413975034157204</v>
      </c>
    </row>
    <row r="85" spans="1:2" x14ac:dyDescent="0.25">
      <c r="A85" t="b">
        <v>1</v>
      </c>
      <c r="B85">
        <v>95.176821970183894</v>
      </c>
    </row>
    <row r="86" spans="1:2" x14ac:dyDescent="0.25">
      <c r="A86" t="b">
        <v>1</v>
      </c>
      <c r="B86">
        <v>95.096121060486297</v>
      </c>
    </row>
    <row r="87" spans="1:2" x14ac:dyDescent="0.25">
      <c r="A87" t="b">
        <v>1</v>
      </c>
      <c r="B87">
        <v>95.014566157053395</v>
      </c>
    </row>
    <row r="88" spans="1:2" x14ac:dyDescent="0.25">
      <c r="A88" t="b">
        <v>1</v>
      </c>
      <c r="B88">
        <v>94.932138992122603</v>
      </c>
    </row>
    <row r="89" spans="1:2" x14ac:dyDescent="0.25">
      <c r="A89" t="b">
        <v>1</v>
      </c>
      <c r="B89">
        <v>93.576573114835895</v>
      </c>
    </row>
    <row r="90" spans="1:2" x14ac:dyDescent="0.25">
      <c r="A90" t="b">
        <v>0</v>
      </c>
      <c r="B90">
        <v>93.274304316255694</v>
      </c>
    </row>
    <row r="91" spans="1:2" x14ac:dyDescent="0.25">
      <c r="A91" t="b">
        <v>0</v>
      </c>
      <c r="B91">
        <v>91.554566765766495</v>
      </c>
    </row>
    <row r="92" spans="1:2" x14ac:dyDescent="0.25">
      <c r="A92" t="b">
        <v>1</v>
      </c>
      <c r="B92">
        <v>91.293292034351893</v>
      </c>
    </row>
    <row r="93" spans="1:2" x14ac:dyDescent="0.25">
      <c r="A93" t="b">
        <v>0</v>
      </c>
      <c r="B93">
        <v>91.159256195834999</v>
      </c>
    </row>
    <row r="94" spans="1:2" x14ac:dyDescent="0.25">
      <c r="A94" t="b">
        <v>0</v>
      </c>
      <c r="B94">
        <v>90.883981703157502</v>
      </c>
    </row>
    <row r="95" spans="1:2" x14ac:dyDescent="0.25">
      <c r="A95" t="b">
        <v>1</v>
      </c>
      <c r="B95">
        <v>90.529082063194394</v>
      </c>
    </row>
    <row r="96" spans="1:2" x14ac:dyDescent="0.25">
      <c r="A96" t="b">
        <v>0</v>
      </c>
      <c r="B96">
        <v>89.164244152668303</v>
      </c>
    </row>
    <row r="97" spans="1:2" x14ac:dyDescent="0.25">
      <c r="A97" t="b">
        <v>0</v>
      </c>
      <c r="B97">
        <v>88.034390755090499</v>
      </c>
    </row>
    <row r="98" spans="1:2" x14ac:dyDescent="0.25">
      <c r="A98" t="b">
        <v>0</v>
      </c>
      <c r="B98">
        <v>87.828862136213502</v>
      </c>
    </row>
    <row r="99" spans="1:2" x14ac:dyDescent="0.25">
      <c r="A99" t="b">
        <v>0</v>
      </c>
      <c r="B99">
        <v>87.828862136213502</v>
      </c>
    </row>
    <row r="100" spans="1:2" x14ac:dyDescent="0.25">
      <c r="A100" t="b">
        <v>0</v>
      </c>
      <c r="B100">
        <v>87.177189638815705</v>
      </c>
    </row>
    <row r="101" spans="1:2" x14ac:dyDescent="0.25">
      <c r="A101" t="b">
        <v>1</v>
      </c>
      <c r="B101">
        <v>87.015232199665107</v>
      </c>
    </row>
    <row r="102" spans="1:2" x14ac:dyDescent="0.25">
      <c r="A102" t="b">
        <v>0</v>
      </c>
      <c r="B102">
        <v>86.880950361266898</v>
      </c>
    </row>
    <row r="103" spans="1:2" x14ac:dyDescent="0.25">
      <c r="A103" t="b">
        <v>1</v>
      </c>
      <c r="B103">
        <v>86.864112329269204</v>
      </c>
    </row>
    <row r="104" spans="1:2" x14ac:dyDescent="0.25">
      <c r="A104" t="b">
        <v>0</v>
      </c>
      <c r="B104">
        <v>86.858835951671594</v>
      </c>
    </row>
    <row r="105" spans="1:2" x14ac:dyDescent="0.25">
      <c r="A105" t="b">
        <v>0</v>
      </c>
      <c r="B105">
        <v>86.713001879133202</v>
      </c>
    </row>
    <row r="106" spans="1:2" x14ac:dyDescent="0.25">
      <c r="A106" t="b">
        <v>0</v>
      </c>
      <c r="B106">
        <v>86.709963774532895</v>
      </c>
    </row>
    <row r="107" spans="1:2" x14ac:dyDescent="0.25">
      <c r="A107" t="b">
        <v>1</v>
      </c>
      <c r="B107">
        <v>86.522964609397405</v>
      </c>
    </row>
    <row r="108" spans="1:2" x14ac:dyDescent="0.25">
      <c r="A108" t="b">
        <v>1</v>
      </c>
      <c r="B108">
        <v>86.465280796471603</v>
      </c>
    </row>
    <row r="109" spans="1:2" x14ac:dyDescent="0.25">
      <c r="A109" t="b">
        <v>0</v>
      </c>
      <c r="B109">
        <v>86.465280796471603</v>
      </c>
    </row>
    <row r="110" spans="1:2" x14ac:dyDescent="0.25">
      <c r="A110" t="b">
        <v>0</v>
      </c>
      <c r="B110">
        <v>85.951299279445294</v>
      </c>
    </row>
    <row r="111" spans="1:2" x14ac:dyDescent="0.25">
      <c r="A111" t="b">
        <v>0</v>
      </c>
      <c r="B111">
        <v>85.680855163896197</v>
      </c>
    </row>
    <row r="112" spans="1:2" x14ac:dyDescent="0.25">
      <c r="A112" t="b">
        <v>0</v>
      </c>
      <c r="B112">
        <v>85.680855163896197</v>
      </c>
    </row>
    <row r="113" spans="1:2" x14ac:dyDescent="0.25">
      <c r="A113" t="b">
        <v>1</v>
      </c>
      <c r="B113">
        <v>85.400574586953098</v>
      </c>
    </row>
    <row r="114" spans="1:2" x14ac:dyDescent="0.25">
      <c r="A114" t="b">
        <v>1</v>
      </c>
      <c r="B114">
        <v>85.129378497030203</v>
      </c>
    </row>
    <row r="115" spans="1:2" x14ac:dyDescent="0.25">
      <c r="A115" t="b">
        <v>0</v>
      </c>
      <c r="B115">
        <v>85.109714919184796</v>
      </c>
    </row>
    <row r="116" spans="1:2" x14ac:dyDescent="0.25">
      <c r="A116" t="b">
        <v>0</v>
      </c>
      <c r="B116">
        <v>84.807446120604595</v>
      </c>
    </row>
    <row r="117" spans="1:2" x14ac:dyDescent="0.25">
      <c r="A117" t="b">
        <v>0</v>
      </c>
      <c r="B117">
        <v>84.803423505139193</v>
      </c>
    </row>
    <row r="118" spans="1:2" x14ac:dyDescent="0.25">
      <c r="A118" t="b">
        <v>1</v>
      </c>
      <c r="B118">
        <v>83.822251397761704</v>
      </c>
    </row>
    <row r="119" spans="1:2" x14ac:dyDescent="0.25">
      <c r="A119" t="b">
        <v>0</v>
      </c>
      <c r="B119">
        <v>83.788568210942799</v>
      </c>
    </row>
    <row r="120" spans="1:2" x14ac:dyDescent="0.25">
      <c r="A120" t="b">
        <v>0</v>
      </c>
      <c r="B120">
        <v>83.463727849733999</v>
      </c>
    </row>
    <row r="121" spans="1:2" x14ac:dyDescent="0.25">
      <c r="A121" t="b">
        <v>0</v>
      </c>
      <c r="B121">
        <v>83.030408149524106</v>
      </c>
    </row>
    <row r="122" spans="1:2" x14ac:dyDescent="0.25">
      <c r="A122" t="b">
        <v>1</v>
      </c>
      <c r="B122">
        <v>82.461878152919496</v>
      </c>
    </row>
    <row r="123" spans="1:2" x14ac:dyDescent="0.25">
      <c r="A123" t="b">
        <v>0</v>
      </c>
      <c r="B123">
        <v>82.3503539121416</v>
      </c>
    </row>
    <row r="124" spans="1:2" x14ac:dyDescent="0.25">
      <c r="A124" t="b">
        <v>1</v>
      </c>
      <c r="B124">
        <v>82.021409134415194</v>
      </c>
    </row>
    <row r="125" spans="1:2" x14ac:dyDescent="0.25">
      <c r="A125" t="b">
        <v>0</v>
      </c>
      <c r="B125">
        <v>81.679171472531195</v>
      </c>
    </row>
    <row r="126" spans="1:2" x14ac:dyDescent="0.25">
      <c r="A126" t="b">
        <v>0</v>
      </c>
      <c r="B126">
        <v>81.5672331534591</v>
      </c>
    </row>
    <row r="127" spans="1:2" x14ac:dyDescent="0.25">
      <c r="A127" t="b">
        <v>1</v>
      </c>
      <c r="B127">
        <v>81.367971019626296</v>
      </c>
    </row>
    <row r="128" spans="1:2" x14ac:dyDescent="0.25">
      <c r="A128" t="b">
        <v>0</v>
      </c>
      <c r="B128">
        <v>81.039334837643906</v>
      </c>
    </row>
    <row r="129" spans="1:2" x14ac:dyDescent="0.25">
      <c r="A129" t="b">
        <v>0</v>
      </c>
      <c r="B129">
        <v>81.004710441147296</v>
      </c>
    </row>
    <row r="130" spans="1:2" x14ac:dyDescent="0.25">
      <c r="A130" t="b">
        <v>0</v>
      </c>
      <c r="B130">
        <v>80.419105505494898</v>
      </c>
    </row>
    <row r="131" spans="1:2" x14ac:dyDescent="0.25">
      <c r="A131" t="b">
        <v>0</v>
      </c>
      <c r="B131">
        <v>80.338862408989598</v>
      </c>
    </row>
    <row r="132" spans="1:2" x14ac:dyDescent="0.25">
      <c r="A132" t="b">
        <v>0</v>
      </c>
      <c r="B132">
        <v>79.833029375872101</v>
      </c>
    </row>
    <row r="133" spans="1:2" x14ac:dyDescent="0.25">
      <c r="A133" t="b">
        <v>0</v>
      </c>
      <c r="B133">
        <v>79.767722164278197</v>
      </c>
    </row>
    <row r="134" spans="1:2" x14ac:dyDescent="0.25">
      <c r="A134" t="b">
        <v>0</v>
      </c>
      <c r="B134">
        <v>79.505446095917904</v>
      </c>
    </row>
    <row r="135" spans="1:2" x14ac:dyDescent="0.25">
      <c r="A135" t="b">
        <v>0</v>
      </c>
      <c r="B135">
        <v>79.364159979332896</v>
      </c>
    </row>
    <row r="136" spans="1:2" x14ac:dyDescent="0.25">
      <c r="A136" t="b">
        <v>0</v>
      </c>
      <c r="B136">
        <v>79.329471521905603</v>
      </c>
    </row>
    <row r="137" spans="1:2" x14ac:dyDescent="0.25">
      <c r="A137" t="b">
        <v>0</v>
      </c>
      <c r="B137">
        <v>79.150843705464197</v>
      </c>
    </row>
    <row r="138" spans="1:2" x14ac:dyDescent="0.25">
      <c r="A138" t="b">
        <v>0</v>
      </c>
      <c r="B138">
        <v>78.944068202874107</v>
      </c>
    </row>
    <row r="139" spans="1:2" x14ac:dyDescent="0.25">
      <c r="A139" t="b">
        <v>0</v>
      </c>
      <c r="B139">
        <v>78.614796673346206</v>
      </c>
    </row>
    <row r="140" spans="1:2" x14ac:dyDescent="0.25">
      <c r="A140" t="b">
        <v>1</v>
      </c>
      <c r="B140">
        <v>78.607633650000693</v>
      </c>
    </row>
    <row r="141" spans="1:2" x14ac:dyDescent="0.25">
      <c r="A141" t="b">
        <v>0</v>
      </c>
      <c r="B141">
        <v>78.425336586404796</v>
      </c>
    </row>
    <row r="142" spans="1:2" x14ac:dyDescent="0.25">
      <c r="A142" t="b">
        <v>0</v>
      </c>
      <c r="B142">
        <v>78.246160779547594</v>
      </c>
    </row>
    <row r="143" spans="1:2" x14ac:dyDescent="0.25">
      <c r="A143" t="b">
        <v>0</v>
      </c>
      <c r="B143">
        <v>77.8250271976964</v>
      </c>
    </row>
    <row r="144" spans="1:2" x14ac:dyDescent="0.25">
      <c r="A144" t="b">
        <v>1</v>
      </c>
      <c r="B144">
        <v>77.745715815208897</v>
      </c>
    </row>
    <row r="145" spans="1:2" x14ac:dyDescent="0.25">
      <c r="A145" t="b">
        <v>0</v>
      </c>
      <c r="B145">
        <v>77.745715815208897</v>
      </c>
    </row>
    <row r="146" spans="1:2" x14ac:dyDescent="0.25">
      <c r="A146" t="b">
        <v>0</v>
      </c>
      <c r="B146">
        <v>77.515867569704</v>
      </c>
    </row>
    <row r="147" spans="1:2" x14ac:dyDescent="0.25">
      <c r="A147" t="b">
        <v>0</v>
      </c>
      <c r="B147">
        <v>77.195681650812105</v>
      </c>
    </row>
    <row r="148" spans="1:2" x14ac:dyDescent="0.25">
      <c r="A148" t="b">
        <v>0</v>
      </c>
      <c r="B148">
        <v>77.114474635199102</v>
      </c>
    </row>
    <row r="149" spans="1:2" x14ac:dyDescent="0.25">
      <c r="A149" t="b">
        <v>0</v>
      </c>
      <c r="B149">
        <v>76.933716391301999</v>
      </c>
    </row>
    <row r="150" spans="1:2" x14ac:dyDescent="0.25">
      <c r="A150" t="b">
        <v>0</v>
      </c>
      <c r="B150">
        <v>76.698201219646606</v>
      </c>
    </row>
    <row r="151" spans="1:2" x14ac:dyDescent="0.25">
      <c r="A151" t="b">
        <v>0</v>
      </c>
      <c r="B151">
        <v>76.385638560279105</v>
      </c>
    </row>
    <row r="152" spans="1:2" x14ac:dyDescent="0.25">
      <c r="A152" t="b">
        <v>0</v>
      </c>
      <c r="B152">
        <v>76.233151317447806</v>
      </c>
    </row>
    <row r="153" spans="1:2" x14ac:dyDescent="0.25">
      <c r="A153" t="b">
        <v>0</v>
      </c>
      <c r="B153">
        <v>76.025978264719697</v>
      </c>
    </row>
    <row r="154" spans="1:2" x14ac:dyDescent="0.25">
      <c r="A154" t="b">
        <v>0</v>
      </c>
      <c r="B154">
        <v>76.025978264719697</v>
      </c>
    </row>
    <row r="155" spans="1:2" x14ac:dyDescent="0.25">
      <c r="A155" t="b">
        <v>0</v>
      </c>
      <c r="B155">
        <v>76.025978264719697</v>
      </c>
    </row>
    <row r="156" spans="1:2" x14ac:dyDescent="0.25">
      <c r="A156" t="b">
        <v>1</v>
      </c>
      <c r="B156">
        <v>76.025978264719697</v>
      </c>
    </row>
    <row r="157" spans="1:2" x14ac:dyDescent="0.25">
      <c r="A157" t="b">
        <v>0</v>
      </c>
      <c r="B157">
        <v>76.025978264719697</v>
      </c>
    </row>
    <row r="158" spans="1:2" x14ac:dyDescent="0.25">
      <c r="A158" t="b">
        <v>0</v>
      </c>
      <c r="B158">
        <v>76.025978264719697</v>
      </c>
    </row>
    <row r="159" spans="1:2" x14ac:dyDescent="0.25">
      <c r="A159" t="b">
        <v>0</v>
      </c>
      <c r="B159">
        <v>75.827766820904699</v>
      </c>
    </row>
    <row r="160" spans="1:2" x14ac:dyDescent="0.25">
      <c r="A160" t="b">
        <v>0</v>
      </c>
      <c r="B160">
        <v>75.823590071797398</v>
      </c>
    </row>
    <row r="161" spans="1:2" x14ac:dyDescent="0.25">
      <c r="A161" t="b">
        <v>0</v>
      </c>
      <c r="B161">
        <v>75.674791786928907</v>
      </c>
    </row>
    <row r="162" spans="1:2" x14ac:dyDescent="0.25">
      <c r="A162" t="b">
        <v>0</v>
      </c>
      <c r="B162">
        <v>75.644761532005106</v>
      </c>
    </row>
    <row r="163" spans="1:2" x14ac:dyDescent="0.25">
      <c r="A163" t="b">
        <v>0</v>
      </c>
      <c r="B163">
        <v>75.579059637307694</v>
      </c>
    </row>
    <row r="164" spans="1:2" x14ac:dyDescent="0.25">
      <c r="A164" t="b">
        <v>0</v>
      </c>
      <c r="B164">
        <v>75.299090663669404</v>
      </c>
    </row>
    <row r="165" spans="1:2" x14ac:dyDescent="0.25">
      <c r="A165" t="b">
        <v>0</v>
      </c>
      <c r="B165">
        <v>75.254482262046594</v>
      </c>
    </row>
    <row r="166" spans="1:2" x14ac:dyDescent="0.25">
      <c r="A166" t="b">
        <v>0</v>
      </c>
      <c r="B166">
        <v>75.187602233559005</v>
      </c>
    </row>
    <row r="167" spans="1:2" x14ac:dyDescent="0.25">
      <c r="A167" t="b">
        <v>1</v>
      </c>
      <c r="B167">
        <v>75.046859815728695</v>
      </c>
    </row>
    <row r="168" spans="1:2" x14ac:dyDescent="0.25">
      <c r="A168" t="b">
        <v>1</v>
      </c>
      <c r="B168">
        <v>74.908720445694598</v>
      </c>
    </row>
    <row r="169" spans="1:2" x14ac:dyDescent="0.25">
      <c r="A169" t="b">
        <v>0</v>
      </c>
      <c r="B169">
        <v>74.8809241330719</v>
      </c>
    </row>
    <row r="170" spans="1:2" x14ac:dyDescent="0.25">
      <c r="A170" t="b">
        <v>0</v>
      </c>
      <c r="B170">
        <v>74.859670712871804</v>
      </c>
    </row>
    <row r="171" spans="1:2" x14ac:dyDescent="0.25">
      <c r="A171" t="b">
        <v>0</v>
      </c>
      <c r="B171">
        <v>74.717665487841501</v>
      </c>
    </row>
    <row r="172" spans="1:2" x14ac:dyDescent="0.25">
      <c r="A172" t="b">
        <v>0</v>
      </c>
      <c r="B172">
        <v>74.604862895234206</v>
      </c>
    </row>
    <row r="173" spans="1:2" x14ac:dyDescent="0.25">
      <c r="A173" t="b">
        <v>0</v>
      </c>
      <c r="B173">
        <v>74.593706256984106</v>
      </c>
    </row>
    <row r="174" spans="1:2" x14ac:dyDescent="0.25">
      <c r="A174" t="b">
        <v>0</v>
      </c>
      <c r="B174">
        <v>74.085146353220694</v>
      </c>
    </row>
    <row r="175" spans="1:2" x14ac:dyDescent="0.25">
      <c r="A175" t="b">
        <v>0</v>
      </c>
      <c r="B175">
        <v>73.918124335695495</v>
      </c>
    </row>
    <row r="176" spans="1:2" x14ac:dyDescent="0.25">
      <c r="A176" t="b">
        <v>0</v>
      </c>
      <c r="B176">
        <v>73.779296281035798</v>
      </c>
    </row>
    <row r="177" spans="1:2" x14ac:dyDescent="0.25">
      <c r="A177" t="b">
        <v>0</v>
      </c>
      <c r="B177">
        <v>73.696505140200401</v>
      </c>
    </row>
    <row r="178" spans="1:2" x14ac:dyDescent="0.25">
      <c r="A178" t="b">
        <v>0</v>
      </c>
      <c r="B178">
        <v>73.5351857712119</v>
      </c>
    </row>
    <row r="179" spans="1:2" x14ac:dyDescent="0.25">
      <c r="A179" t="b">
        <v>0</v>
      </c>
      <c r="B179">
        <v>72.740618711370402</v>
      </c>
    </row>
    <row r="180" spans="1:2" x14ac:dyDescent="0.25">
      <c r="A180" t="b">
        <v>0</v>
      </c>
      <c r="B180">
        <v>72.717750318791303</v>
      </c>
    </row>
    <row r="181" spans="1:2" x14ac:dyDescent="0.25">
      <c r="A181" t="b">
        <v>0</v>
      </c>
      <c r="B181">
        <v>72.635919146094906</v>
      </c>
    </row>
    <row r="182" spans="1:2" x14ac:dyDescent="0.25">
      <c r="A182" t="b">
        <v>1</v>
      </c>
      <c r="B182">
        <v>72.572385692260497</v>
      </c>
    </row>
    <row r="183" spans="1:2" x14ac:dyDescent="0.25">
      <c r="A183" t="b">
        <v>0</v>
      </c>
      <c r="B183">
        <v>72.069358932631701</v>
      </c>
    </row>
    <row r="184" spans="1:2" x14ac:dyDescent="0.25">
      <c r="A184" t="b">
        <v>1</v>
      </c>
      <c r="B184">
        <v>72.013764066197297</v>
      </c>
    </row>
    <row r="185" spans="1:2" x14ac:dyDescent="0.25">
      <c r="A185" t="b">
        <v>0</v>
      </c>
      <c r="B185">
        <v>71.844877551496396</v>
      </c>
    </row>
    <row r="186" spans="1:2" x14ac:dyDescent="0.25">
      <c r="A186" t="b">
        <v>1</v>
      </c>
      <c r="B186">
        <v>71.729772202048096</v>
      </c>
    </row>
    <row r="187" spans="1:2" x14ac:dyDescent="0.25">
      <c r="A187" t="b">
        <v>0</v>
      </c>
      <c r="B187">
        <v>71.488139101833895</v>
      </c>
    </row>
    <row r="188" spans="1:2" x14ac:dyDescent="0.25">
      <c r="A188" t="b">
        <v>0</v>
      </c>
      <c r="B188">
        <v>71.407454920797605</v>
      </c>
    </row>
    <row r="189" spans="1:2" x14ac:dyDescent="0.25">
      <c r="A189" t="b">
        <v>0</v>
      </c>
      <c r="B189">
        <v>71.239498860045103</v>
      </c>
    </row>
    <row r="190" spans="1:2" x14ac:dyDescent="0.25">
      <c r="A190" t="b">
        <v>1</v>
      </c>
      <c r="B190">
        <v>71.089757850696998</v>
      </c>
    </row>
    <row r="191" spans="1:2" x14ac:dyDescent="0.25">
      <c r="A191" t="b">
        <v>0</v>
      </c>
      <c r="B191">
        <v>71.0726489183307</v>
      </c>
    </row>
    <row r="192" spans="1:2" x14ac:dyDescent="0.25">
      <c r="A192" t="b">
        <v>0</v>
      </c>
      <c r="B192">
        <v>70.957749725759697</v>
      </c>
    </row>
    <row r="193" spans="1:2" x14ac:dyDescent="0.25">
      <c r="A193" t="b">
        <v>0</v>
      </c>
      <c r="B193">
        <v>70.947633252349803</v>
      </c>
    </row>
    <row r="194" spans="1:2" x14ac:dyDescent="0.25">
      <c r="A194" t="b">
        <v>0</v>
      </c>
      <c r="B194">
        <v>70.861458503581602</v>
      </c>
    </row>
    <row r="195" spans="1:2" x14ac:dyDescent="0.25">
      <c r="A195" t="b">
        <v>0</v>
      </c>
      <c r="B195">
        <v>70.731815680723301</v>
      </c>
    </row>
    <row r="196" spans="1:2" x14ac:dyDescent="0.25">
      <c r="A196" t="b">
        <v>1</v>
      </c>
      <c r="B196">
        <v>70.683985509813098</v>
      </c>
    </row>
    <row r="197" spans="1:2" x14ac:dyDescent="0.25">
      <c r="A197" t="b">
        <v>0</v>
      </c>
      <c r="B197">
        <v>70.326599882492502</v>
      </c>
    </row>
    <row r="198" spans="1:2" x14ac:dyDescent="0.25">
      <c r="A198" t="b">
        <v>0</v>
      </c>
      <c r="B198">
        <v>70.205696733299504</v>
      </c>
    </row>
    <row r="199" spans="1:2" x14ac:dyDescent="0.25">
      <c r="A199" t="b">
        <v>0</v>
      </c>
      <c r="B199">
        <v>70.171582580244007</v>
      </c>
    </row>
    <row r="200" spans="1:2" x14ac:dyDescent="0.25">
      <c r="A200" t="b">
        <v>0</v>
      </c>
      <c r="B200">
        <v>70.081984679037703</v>
      </c>
    </row>
    <row r="201" spans="1:2" x14ac:dyDescent="0.25">
      <c r="A201" t="b">
        <v>0</v>
      </c>
      <c r="B201">
        <v>69.642571698642996</v>
      </c>
    </row>
    <row r="202" spans="1:2" x14ac:dyDescent="0.25">
      <c r="A202" t="b">
        <v>0</v>
      </c>
      <c r="B202">
        <v>69.561287556615596</v>
      </c>
    </row>
    <row r="203" spans="1:2" x14ac:dyDescent="0.25">
      <c r="A203" t="b">
        <v>0</v>
      </c>
      <c r="B203">
        <v>69.490649183139993</v>
      </c>
    </row>
    <row r="204" spans="1:2" x14ac:dyDescent="0.25">
      <c r="A204" t="b">
        <v>0</v>
      </c>
      <c r="B204">
        <v>69.263813607682096</v>
      </c>
    </row>
    <row r="205" spans="1:2" x14ac:dyDescent="0.25">
      <c r="A205" t="b">
        <v>0</v>
      </c>
      <c r="B205">
        <v>69.110880775872801</v>
      </c>
    </row>
    <row r="206" spans="1:2" x14ac:dyDescent="0.25">
      <c r="A206" t="b">
        <v>0</v>
      </c>
      <c r="B206">
        <v>69.110880775872801</v>
      </c>
    </row>
    <row r="207" spans="1:2" x14ac:dyDescent="0.25">
      <c r="A207" t="b">
        <v>1</v>
      </c>
      <c r="B207">
        <v>69.078159155411896</v>
      </c>
    </row>
    <row r="208" spans="1:2" x14ac:dyDescent="0.25">
      <c r="A208" t="b">
        <v>0</v>
      </c>
      <c r="B208">
        <v>68.955460887577601</v>
      </c>
    </row>
    <row r="209" spans="1:2" x14ac:dyDescent="0.25">
      <c r="A209" t="b">
        <v>1</v>
      </c>
      <c r="B209">
        <v>68.657052297070294</v>
      </c>
    </row>
    <row r="210" spans="1:2" x14ac:dyDescent="0.25">
      <c r="A210" t="b">
        <v>0</v>
      </c>
      <c r="B210">
        <v>68.627749548159599</v>
      </c>
    </row>
    <row r="211" spans="1:2" x14ac:dyDescent="0.25">
      <c r="A211" t="b">
        <v>0</v>
      </c>
      <c r="B211">
        <v>68.539924462233401</v>
      </c>
    </row>
    <row r="212" spans="1:2" x14ac:dyDescent="0.25">
      <c r="A212" t="b">
        <v>0</v>
      </c>
      <c r="B212">
        <v>68.469408195463302</v>
      </c>
    </row>
    <row r="213" spans="1:2" x14ac:dyDescent="0.25">
      <c r="A213" t="b">
        <v>0</v>
      </c>
      <c r="B213">
        <v>68.408541715432705</v>
      </c>
    </row>
    <row r="214" spans="1:2" x14ac:dyDescent="0.25">
      <c r="A214" t="b">
        <v>0</v>
      </c>
      <c r="B214">
        <v>68.287646255566898</v>
      </c>
    </row>
    <row r="215" spans="1:2" x14ac:dyDescent="0.25">
      <c r="A215" t="b">
        <v>0</v>
      </c>
      <c r="B215">
        <v>68.057107921602807</v>
      </c>
    </row>
    <row r="216" spans="1:2" x14ac:dyDescent="0.25">
      <c r="A216" t="b">
        <v>0</v>
      </c>
      <c r="B216">
        <v>67.706493296407302</v>
      </c>
    </row>
    <row r="217" spans="1:2" x14ac:dyDescent="0.25">
      <c r="A217" t="b">
        <v>0</v>
      </c>
      <c r="B217">
        <v>67.6076245052449</v>
      </c>
    </row>
    <row r="218" spans="1:2" x14ac:dyDescent="0.25">
      <c r="A218" t="b">
        <v>1</v>
      </c>
      <c r="B218">
        <v>67.552528557899507</v>
      </c>
    </row>
    <row r="219" spans="1:2" x14ac:dyDescent="0.25">
      <c r="A219" t="b">
        <v>0</v>
      </c>
      <c r="B219">
        <v>67.321313391208903</v>
      </c>
    </row>
    <row r="220" spans="1:2" x14ac:dyDescent="0.25">
      <c r="A220" t="b">
        <v>0</v>
      </c>
      <c r="B220">
        <v>67.211720817986304</v>
      </c>
    </row>
    <row r="221" spans="1:2" x14ac:dyDescent="0.25">
      <c r="A221" t="b">
        <v>1</v>
      </c>
      <c r="B221">
        <v>66.899912453317199</v>
      </c>
    </row>
    <row r="222" spans="1:2" x14ac:dyDescent="0.25">
      <c r="A222" t="b">
        <v>1</v>
      </c>
      <c r="B222">
        <v>66.5907551793767</v>
      </c>
    </row>
    <row r="223" spans="1:2" x14ac:dyDescent="0.25">
      <c r="A223" t="b">
        <v>0</v>
      </c>
      <c r="B223">
        <v>66.581286962627104</v>
      </c>
    </row>
    <row r="224" spans="1:2" x14ac:dyDescent="0.25">
      <c r="A224" t="b">
        <v>0</v>
      </c>
      <c r="B224">
        <v>66.487064767639694</v>
      </c>
    </row>
    <row r="225" spans="1:2" x14ac:dyDescent="0.25">
      <c r="A225" t="b">
        <v>1</v>
      </c>
      <c r="B225">
        <v>66.262570554645094</v>
      </c>
    </row>
    <row r="226" spans="1:2" x14ac:dyDescent="0.25">
      <c r="A226" t="b">
        <v>0</v>
      </c>
      <c r="B226">
        <v>66.148657826906998</v>
      </c>
    </row>
    <row r="227" spans="1:2" x14ac:dyDescent="0.25">
      <c r="A227" t="b">
        <v>0</v>
      </c>
      <c r="B227">
        <v>65.968701682637601</v>
      </c>
    </row>
    <row r="228" spans="1:2" x14ac:dyDescent="0.25">
      <c r="A228" t="b">
        <v>1</v>
      </c>
      <c r="B228">
        <v>65.747765095790399</v>
      </c>
    </row>
    <row r="229" spans="1:2" x14ac:dyDescent="0.25">
      <c r="A229" t="b">
        <v>0</v>
      </c>
      <c r="B229">
        <v>65.700605395962</v>
      </c>
    </row>
    <row r="230" spans="1:2" x14ac:dyDescent="0.25">
      <c r="A230" t="b">
        <v>0</v>
      </c>
      <c r="B230">
        <v>65.700605395962</v>
      </c>
    </row>
    <row r="231" spans="1:2" x14ac:dyDescent="0.25">
      <c r="A231" t="b">
        <v>1</v>
      </c>
      <c r="B231">
        <v>65.679420230432996</v>
      </c>
    </row>
    <row r="232" spans="1:2" x14ac:dyDescent="0.25">
      <c r="A232" t="b">
        <v>0</v>
      </c>
      <c r="B232">
        <v>65.652043570812296</v>
      </c>
    </row>
    <row r="233" spans="1:2" x14ac:dyDescent="0.25">
      <c r="A233" t="b">
        <v>0</v>
      </c>
      <c r="B233">
        <v>65.636277393940205</v>
      </c>
    </row>
    <row r="234" spans="1:2" x14ac:dyDescent="0.25">
      <c r="A234" t="b">
        <v>0</v>
      </c>
      <c r="B234">
        <v>65.622008227555497</v>
      </c>
    </row>
    <row r="235" spans="1:2" x14ac:dyDescent="0.25">
      <c r="A235" t="b">
        <v>0</v>
      </c>
      <c r="B235">
        <v>65.596979629597001</v>
      </c>
    </row>
    <row r="236" spans="1:2" x14ac:dyDescent="0.25">
      <c r="A236" t="b">
        <v>1</v>
      </c>
      <c r="B236">
        <v>65.577789749477603</v>
      </c>
    </row>
    <row r="237" spans="1:2" x14ac:dyDescent="0.25">
      <c r="A237" t="b">
        <v>1</v>
      </c>
      <c r="B237">
        <v>65.570168164877302</v>
      </c>
    </row>
    <row r="238" spans="1:2" x14ac:dyDescent="0.25">
      <c r="A238" t="b">
        <v>0</v>
      </c>
      <c r="B238">
        <v>65.520068660487098</v>
      </c>
    </row>
    <row r="239" spans="1:2" x14ac:dyDescent="0.25">
      <c r="A239" t="b">
        <v>0</v>
      </c>
      <c r="B239">
        <v>65.501341508034102</v>
      </c>
    </row>
    <row r="240" spans="1:2" x14ac:dyDescent="0.25">
      <c r="A240" t="b">
        <v>0</v>
      </c>
      <c r="B240">
        <v>65.341992754906499</v>
      </c>
    </row>
    <row r="241" spans="1:2" x14ac:dyDescent="0.25">
      <c r="A241" t="b">
        <v>0</v>
      </c>
      <c r="B241">
        <v>65.341992754906499</v>
      </c>
    </row>
    <row r="242" spans="1:2" x14ac:dyDescent="0.25">
      <c r="A242" t="b">
        <v>0</v>
      </c>
      <c r="B242">
        <v>65.296459022023001</v>
      </c>
    </row>
    <row r="243" spans="1:2" x14ac:dyDescent="0.25">
      <c r="A243" t="b">
        <v>0</v>
      </c>
      <c r="B243">
        <v>65.257342361523897</v>
      </c>
    </row>
    <row r="244" spans="1:2" x14ac:dyDescent="0.25">
      <c r="A244" t="b">
        <v>0</v>
      </c>
      <c r="B244">
        <v>65.139185997003395</v>
      </c>
    </row>
    <row r="245" spans="1:2" x14ac:dyDescent="0.25">
      <c r="A245" t="b">
        <v>0</v>
      </c>
      <c r="B245">
        <v>65.070598091338994</v>
      </c>
    </row>
    <row r="246" spans="1:2" x14ac:dyDescent="0.25">
      <c r="A246" t="b">
        <v>0</v>
      </c>
      <c r="B246">
        <v>65.060433549243797</v>
      </c>
    </row>
    <row r="247" spans="1:2" x14ac:dyDescent="0.25">
      <c r="A247" t="b">
        <v>0</v>
      </c>
      <c r="B247">
        <v>64.988349813523399</v>
      </c>
    </row>
    <row r="248" spans="1:2" x14ac:dyDescent="0.25">
      <c r="A248" t="b">
        <v>0</v>
      </c>
      <c r="B248">
        <v>64.972559536295194</v>
      </c>
    </row>
    <row r="249" spans="1:2" x14ac:dyDescent="0.25">
      <c r="A249" t="b">
        <v>0</v>
      </c>
      <c r="B249">
        <v>64.915085892373895</v>
      </c>
    </row>
    <row r="250" spans="1:2" x14ac:dyDescent="0.25">
      <c r="A250" t="b">
        <v>0</v>
      </c>
      <c r="B250">
        <v>64.855647432762296</v>
      </c>
    </row>
    <row r="251" spans="1:2" x14ac:dyDescent="0.25">
      <c r="A251" t="b">
        <v>0</v>
      </c>
      <c r="B251">
        <v>64.833819573497806</v>
      </c>
    </row>
    <row r="252" spans="1:2" x14ac:dyDescent="0.25">
      <c r="A252" t="b">
        <v>0</v>
      </c>
      <c r="B252">
        <v>64.694381402307101</v>
      </c>
    </row>
    <row r="253" spans="1:2" x14ac:dyDescent="0.25">
      <c r="A253" t="b">
        <v>0</v>
      </c>
      <c r="B253">
        <v>64.625288441320095</v>
      </c>
    </row>
    <row r="254" spans="1:2" x14ac:dyDescent="0.25">
      <c r="A254" t="b">
        <v>1</v>
      </c>
      <c r="B254">
        <v>64.624190280615196</v>
      </c>
    </row>
    <row r="255" spans="1:2" x14ac:dyDescent="0.25">
      <c r="A255" t="b">
        <v>0</v>
      </c>
      <c r="B255">
        <v>64.591979952750407</v>
      </c>
    </row>
    <row r="256" spans="1:2" x14ac:dyDescent="0.25">
      <c r="A256" t="b">
        <v>0</v>
      </c>
      <c r="B256">
        <v>64.564341759602996</v>
      </c>
    </row>
    <row r="257" spans="1:2" x14ac:dyDescent="0.25">
      <c r="A257" t="b">
        <v>1</v>
      </c>
      <c r="B257">
        <v>64.389819502778195</v>
      </c>
    </row>
    <row r="258" spans="1:2" x14ac:dyDescent="0.25">
      <c r="A258" t="b">
        <v>1</v>
      </c>
      <c r="B258">
        <v>64.370049591281699</v>
      </c>
    </row>
    <row r="259" spans="1:2" x14ac:dyDescent="0.25">
      <c r="A259" t="b">
        <v>0</v>
      </c>
      <c r="B259">
        <v>64.234624383121798</v>
      </c>
    </row>
    <row r="260" spans="1:2" x14ac:dyDescent="0.25">
      <c r="A260" t="b">
        <v>0</v>
      </c>
      <c r="B260">
        <v>64.195645532037602</v>
      </c>
    </row>
    <row r="261" spans="1:2" x14ac:dyDescent="0.25">
      <c r="A261" t="b">
        <v>0</v>
      </c>
      <c r="B261">
        <v>64.177807915533805</v>
      </c>
    </row>
    <row r="262" spans="1:2" x14ac:dyDescent="0.25">
      <c r="A262" t="b">
        <v>1</v>
      </c>
      <c r="B262">
        <v>64.139452199313098</v>
      </c>
    </row>
    <row r="263" spans="1:2" x14ac:dyDescent="0.25">
      <c r="A263" t="b">
        <v>0</v>
      </c>
      <c r="B263">
        <v>64.122188375311794</v>
      </c>
    </row>
    <row r="264" spans="1:2" x14ac:dyDescent="0.25">
      <c r="A264" t="b">
        <v>0</v>
      </c>
      <c r="B264">
        <v>63.952035152954203</v>
      </c>
    </row>
    <row r="265" spans="1:2" x14ac:dyDescent="0.25">
      <c r="A265" t="b">
        <v>1</v>
      </c>
      <c r="B265">
        <v>63.865880605686399</v>
      </c>
    </row>
    <row r="266" spans="1:2" x14ac:dyDescent="0.25">
      <c r="A266" t="b">
        <v>0</v>
      </c>
      <c r="B266">
        <v>63.746163139904901</v>
      </c>
    </row>
    <row r="267" spans="1:2" x14ac:dyDescent="0.25">
      <c r="A267" t="b">
        <v>0</v>
      </c>
      <c r="B267">
        <v>63.729355248910998</v>
      </c>
    </row>
    <row r="268" spans="1:2" x14ac:dyDescent="0.25">
      <c r="A268" t="b">
        <v>0</v>
      </c>
      <c r="B268">
        <v>63.719376614793603</v>
      </c>
    </row>
    <row r="269" spans="1:2" x14ac:dyDescent="0.25">
      <c r="A269" t="b">
        <v>0</v>
      </c>
      <c r="B269">
        <v>63.679751878428903</v>
      </c>
    </row>
    <row r="270" spans="1:2" x14ac:dyDescent="0.25">
      <c r="A270" t="b">
        <v>1</v>
      </c>
      <c r="B270">
        <v>63.599758123473102</v>
      </c>
    </row>
    <row r="271" spans="1:2" x14ac:dyDescent="0.25">
      <c r="A271" t="b">
        <v>1</v>
      </c>
      <c r="B271">
        <v>63.484649825526802</v>
      </c>
    </row>
    <row r="272" spans="1:2" x14ac:dyDescent="0.25">
      <c r="A272" t="b">
        <v>0</v>
      </c>
      <c r="B272">
        <v>63.247688692063797</v>
      </c>
    </row>
    <row r="273" spans="1:2" x14ac:dyDescent="0.25">
      <c r="A273" t="b">
        <v>0</v>
      </c>
      <c r="B273">
        <v>63.234060572864003</v>
      </c>
    </row>
    <row r="274" spans="1:2" x14ac:dyDescent="0.25">
      <c r="A274" t="b">
        <v>0</v>
      </c>
      <c r="B274">
        <v>63.054901294997499</v>
      </c>
    </row>
    <row r="275" spans="1:2" x14ac:dyDescent="0.25">
      <c r="A275" t="b">
        <v>0</v>
      </c>
      <c r="B275">
        <v>63.031274674455197</v>
      </c>
    </row>
    <row r="276" spans="1:2" x14ac:dyDescent="0.25">
      <c r="A276" t="b">
        <v>0</v>
      </c>
      <c r="B276">
        <v>62.893637145137397</v>
      </c>
    </row>
    <row r="277" spans="1:2" x14ac:dyDescent="0.25">
      <c r="A277" t="b">
        <v>0</v>
      </c>
      <c r="B277">
        <v>62.868618352761402</v>
      </c>
    </row>
    <row r="278" spans="1:2" x14ac:dyDescent="0.25">
      <c r="A278" t="b">
        <v>0</v>
      </c>
      <c r="B278">
        <v>62.689729082375102</v>
      </c>
    </row>
    <row r="279" spans="1:2" x14ac:dyDescent="0.25">
      <c r="A279" t="b">
        <v>0</v>
      </c>
      <c r="B279">
        <v>62.657604103309701</v>
      </c>
    </row>
    <row r="280" spans="1:2" x14ac:dyDescent="0.25">
      <c r="A280" t="b">
        <v>0</v>
      </c>
      <c r="B280">
        <v>62.614663225037297</v>
      </c>
    </row>
    <row r="281" spans="1:2" x14ac:dyDescent="0.25">
      <c r="A281" t="b">
        <v>1</v>
      </c>
      <c r="B281">
        <v>62.603165871462402</v>
      </c>
    </row>
    <row r="282" spans="1:2" x14ac:dyDescent="0.25">
      <c r="A282" t="b">
        <v>1</v>
      </c>
      <c r="B282">
        <v>62.560289520708601</v>
      </c>
    </row>
    <row r="283" spans="1:2" x14ac:dyDescent="0.25">
      <c r="A283" t="b">
        <v>0</v>
      </c>
      <c r="B283">
        <v>62.515779271414601</v>
      </c>
    </row>
    <row r="284" spans="1:2" x14ac:dyDescent="0.25">
      <c r="A284" t="b">
        <v>0</v>
      </c>
      <c r="B284">
        <v>62.489554820817297</v>
      </c>
    </row>
    <row r="285" spans="1:2" x14ac:dyDescent="0.25">
      <c r="A285" t="b">
        <v>0</v>
      </c>
      <c r="B285">
        <v>62.415069809454103</v>
      </c>
    </row>
    <row r="286" spans="1:2" x14ac:dyDescent="0.25">
      <c r="A286" t="b">
        <v>0</v>
      </c>
      <c r="B286">
        <v>62.410028084784102</v>
      </c>
    </row>
    <row r="287" spans="1:2" x14ac:dyDescent="0.25">
      <c r="A287" t="b">
        <v>0</v>
      </c>
      <c r="B287">
        <v>62.309504146931303</v>
      </c>
    </row>
    <row r="288" spans="1:2" x14ac:dyDescent="0.25">
      <c r="A288" t="b">
        <v>0</v>
      </c>
      <c r="B288">
        <v>62.218916011403003</v>
      </c>
    </row>
    <row r="289" spans="1:2" x14ac:dyDescent="0.25">
      <c r="A289" t="b">
        <v>0</v>
      </c>
      <c r="B289">
        <v>62.071203672754699</v>
      </c>
    </row>
    <row r="290" spans="1:2" x14ac:dyDescent="0.25">
      <c r="A290" t="b">
        <v>0</v>
      </c>
      <c r="B290">
        <v>61.906087757883</v>
      </c>
    </row>
    <row r="291" spans="1:2" x14ac:dyDescent="0.25">
      <c r="A291" t="b">
        <v>0</v>
      </c>
      <c r="B291">
        <v>61.480878020235103</v>
      </c>
    </row>
    <row r="292" spans="1:2" x14ac:dyDescent="0.25">
      <c r="A292" t="b">
        <v>1</v>
      </c>
      <c r="B292">
        <v>61.432490439764699</v>
      </c>
    </row>
    <row r="293" spans="1:2" x14ac:dyDescent="0.25">
      <c r="A293" t="b">
        <v>0</v>
      </c>
      <c r="B293">
        <v>61.2939143023101</v>
      </c>
    </row>
    <row r="294" spans="1:2" x14ac:dyDescent="0.25">
      <c r="A294" t="b">
        <v>0</v>
      </c>
      <c r="B294">
        <v>61.254410394182003</v>
      </c>
    </row>
    <row r="295" spans="1:2" x14ac:dyDescent="0.25">
      <c r="A295" t="b">
        <v>0</v>
      </c>
      <c r="B295">
        <v>61.156730224274</v>
      </c>
    </row>
    <row r="296" spans="1:2" x14ac:dyDescent="0.25">
      <c r="A296" t="b">
        <v>0</v>
      </c>
      <c r="B296">
        <v>61.0389696991123</v>
      </c>
    </row>
    <row r="297" spans="1:2" x14ac:dyDescent="0.25">
      <c r="A297" t="b">
        <v>0</v>
      </c>
      <c r="B297">
        <v>60.967948142296102</v>
      </c>
    </row>
    <row r="298" spans="1:2" x14ac:dyDescent="0.25">
      <c r="A298" t="b">
        <v>0</v>
      </c>
      <c r="B298">
        <v>60.748127278739403</v>
      </c>
    </row>
    <row r="299" spans="1:2" x14ac:dyDescent="0.25">
      <c r="A299" t="b">
        <v>0</v>
      </c>
      <c r="B299">
        <v>60.697893208518003</v>
      </c>
    </row>
    <row r="300" spans="1:2" x14ac:dyDescent="0.25">
      <c r="A300" t="b">
        <v>0</v>
      </c>
      <c r="B300">
        <v>60.627848581941798</v>
      </c>
    </row>
    <row r="301" spans="1:2" x14ac:dyDescent="0.25">
      <c r="A301" t="b">
        <v>0</v>
      </c>
      <c r="B301">
        <v>60.556810672267801</v>
      </c>
    </row>
    <row r="302" spans="1:2" x14ac:dyDescent="0.25">
      <c r="A302" t="b">
        <v>0</v>
      </c>
      <c r="B302">
        <v>60.537674330245999</v>
      </c>
    </row>
    <row r="303" spans="1:2" x14ac:dyDescent="0.25">
      <c r="A303" t="b">
        <v>0</v>
      </c>
      <c r="B303">
        <v>60.3938476941861</v>
      </c>
    </row>
    <row r="304" spans="1:2" x14ac:dyDescent="0.25">
      <c r="A304" t="b">
        <v>0</v>
      </c>
      <c r="B304">
        <v>60.0773065415624</v>
      </c>
    </row>
    <row r="305" spans="1:2" x14ac:dyDescent="0.25">
      <c r="A305" t="b">
        <v>0</v>
      </c>
      <c r="B305">
        <v>60</v>
      </c>
    </row>
    <row r="306" spans="1:2" x14ac:dyDescent="0.25">
      <c r="A306" t="b">
        <v>0</v>
      </c>
      <c r="B306">
        <v>59.987694799466503</v>
      </c>
    </row>
    <row r="307" spans="1:2" x14ac:dyDescent="0.25">
      <c r="A307" t="b">
        <v>0</v>
      </c>
      <c r="B307">
        <v>59.727462639265397</v>
      </c>
    </row>
    <row r="308" spans="1:2" x14ac:dyDescent="0.25">
      <c r="A308" t="b">
        <v>0</v>
      </c>
      <c r="B308">
        <v>59.722027067465802</v>
      </c>
    </row>
    <row r="309" spans="1:2" x14ac:dyDescent="0.25">
      <c r="A309" t="b">
        <v>0</v>
      </c>
      <c r="B309">
        <v>59.7162023455952</v>
      </c>
    </row>
    <row r="310" spans="1:2" x14ac:dyDescent="0.25">
      <c r="A310" t="b">
        <v>0</v>
      </c>
      <c r="B310">
        <v>59.715437620950098</v>
      </c>
    </row>
    <row r="311" spans="1:2" x14ac:dyDescent="0.25">
      <c r="A311" t="b">
        <v>0</v>
      </c>
      <c r="B311">
        <v>59.705273793607503</v>
      </c>
    </row>
    <row r="312" spans="1:2" x14ac:dyDescent="0.25">
      <c r="A312" t="b">
        <v>1</v>
      </c>
      <c r="B312">
        <v>59.610673695534103</v>
      </c>
    </row>
    <row r="313" spans="1:2" x14ac:dyDescent="0.25">
      <c r="A313" t="b">
        <v>0</v>
      </c>
      <c r="B313">
        <v>59.463200739041099</v>
      </c>
    </row>
    <row r="314" spans="1:2" x14ac:dyDescent="0.25">
      <c r="A314" t="b">
        <v>0</v>
      </c>
      <c r="B314">
        <v>59.283295686413503</v>
      </c>
    </row>
    <row r="315" spans="1:2" x14ac:dyDescent="0.25">
      <c r="A315" t="b">
        <v>0</v>
      </c>
      <c r="B315">
        <v>59.233960034620303</v>
      </c>
    </row>
    <row r="316" spans="1:2" x14ac:dyDescent="0.25">
      <c r="A316" t="b">
        <v>0</v>
      </c>
      <c r="B316">
        <v>59.113553567565802</v>
      </c>
    </row>
    <row r="317" spans="1:2" x14ac:dyDescent="0.25">
      <c r="A317" t="b">
        <v>0</v>
      </c>
      <c r="B317">
        <v>59.075386768891597</v>
      </c>
    </row>
    <row r="318" spans="1:2" x14ac:dyDescent="0.25">
      <c r="A318" t="b">
        <v>0</v>
      </c>
      <c r="B318">
        <v>59.032176030572302</v>
      </c>
    </row>
    <row r="319" spans="1:2" x14ac:dyDescent="0.25">
      <c r="A319" t="b">
        <v>0</v>
      </c>
      <c r="B319">
        <v>59.018666040854797</v>
      </c>
    </row>
    <row r="320" spans="1:2" x14ac:dyDescent="0.25">
      <c r="A320" t="b">
        <v>0</v>
      </c>
      <c r="B320">
        <v>58.967692006988102</v>
      </c>
    </row>
    <row r="321" spans="1:2" x14ac:dyDescent="0.25">
      <c r="A321" t="b">
        <v>0</v>
      </c>
      <c r="B321">
        <v>58.816851983344598</v>
      </c>
    </row>
    <row r="322" spans="1:2" x14ac:dyDescent="0.25">
      <c r="A322" t="b">
        <v>0</v>
      </c>
      <c r="B322">
        <v>58.771215997494998</v>
      </c>
    </row>
    <row r="323" spans="1:2" x14ac:dyDescent="0.25">
      <c r="A323" t="b">
        <v>0</v>
      </c>
      <c r="B323">
        <v>58.601458170751897</v>
      </c>
    </row>
    <row r="324" spans="1:2" x14ac:dyDescent="0.25">
      <c r="A324" t="b">
        <v>0</v>
      </c>
      <c r="B324">
        <v>58.476294509326998</v>
      </c>
    </row>
    <row r="325" spans="1:2" x14ac:dyDescent="0.25">
      <c r="A325" t="b">
        <v>0</v>
      </c>
      <c r="B325">
        <v>58.446429393584502</v>
      </c>
    </row>
    <row r="326" spans="1:2" x14ac:dyDescent="0.25">
      <c r="A326" t="b">
        <v>0</v>
      </c>
      <c r="B326">
        <v>58.3726456109625</v>
      </c>
    </row>
    <row r="327" spans="1:2" x14ac:dyDescent="0.25">
      <c r="A327" t="b">
        <v>0</v>
      </c>
      <c r="B327">
        <v>58.233638642871</v>
      </c>
    </row>
    <row r="328" spans="1:2" x14ac:dyDescent="0.25">
      <c r="A328" t="b">
        <v>0</v>
      </c>
      <c r="B328">
        <v>57.992340344124301</v>
      </c>
    </row>
    <row r="329" spans="1:2" x14ac:dyDescent="0.25">
      <c r="A329" t="b">
        <v>0</v>
      </c>
      <c r="B329">
        <v>57.992169003816102</v>
      </c>
    </row>
    <row r="330" spans="1:2" x14ac:dyDescent="0.25">
      <c r="A330" t="b">
        <v>0</v>
      </c>
      <c r="B330">
        <v>57.988599580768998</v>
      </c>
    </row>
    <row r="331" spans="1:2" x14ac:dyDescent="0.25">
      <c r="A331" t="b">
        <v>0</v>
      </c>
      <c r="B331">
        <v>57.82686357091</v>
      </c>
    </row>
    <row r="332" spans="1:2" x14ac:dyDescent="0.25">
      <c r="A332" t="b">
        <v>0</v>
      </c>
      <c r="B332">
        <v>57.745715815208897</v>
      </c>
    </row>
    <row r="333" spans="1:2" x14ac:dyDescent="0.25">
      <c r="A333" t="b">
        <v>0</v>
      </c>
      <c r="B333">
        <v>57.698791737220901</v>
      </c>
    </row>
    <row r="334" spans="1:2" x14ac:dyDescent="0.25">
      <c r="A334" t="b">
        <v>0</v>
      </c>
      <c r="B334">
        <v>57.613014919460099</v>
      </c>
    </row>
    <row r="335" spans="1:2" x14ac:dyDescent="0.25">
      <c r="A335" t="b">
        <v>0</v>
      </c>
      <c r="B335">
        <v>57.599750657977403</v>
      </c>
    </row>
    <row r="336" spans="1:2" x14ac:dyDescent="0.25">
      <c r="A336" t="b">
        <v>0</v>
      </c>
      <c r="B336">
        <v>57.445130895512001</v>
      </c>
    </row>
    <row r="337" spans="1:2" x14ac:dyDescent="0.25">
      <c r="A337" t="b">
        <v>0</v>
      </c>
      <c r="B337">
        <v>57.2018724312138</v>
      </c>
    </row>
    <row r="338" spans="1:2" x14ac:dyDescent="0.25">
      <c r="A338" t="b">
        <v>0</v>
      </c>
      <c r="B338">
        <v>57.187164745844797</v>
      </c>
    </row>
    <row r="339" spans="1:2" x14ac:dyDescent="0.25">
      <c r="A339" t="b">
        <v>1</v>
      </c>
      <c r="B339">
        <v>57.059190774207103</v>
      </c>
    </row>
    <row r="340" spans="1:2" x14ac:dyDescent="0.25">
      <c r="A340" t="b">
        <v>0</v>
      </c>
      <c r="B340">
        <v>56.971226249499303</v>
      </c>
    </row>
    <row r="341" spans="1:2" x14ac:dyDescent="0.25">
      <c r="A341" t="b">
        <v>0</v>
      </c>
      <c r="B341">
        <v>56.948071600653201</v>
      </c>
    </row>
    <row r="342" spans="1:2" x14ac:dyDescent="0.25">
      <c r="A342" t="b">
        <v>0</v>
      </c>
      <c r="B342">
        <v>56.919238170451898</v>
      </c>
    </row>
    <row r="343" spans="1:2" x14ac:dyDescent="0.25">
      <c r="A343" t="b">
        <v>0</v>
      </c>
      <c r="B343">
        <v>56.851288118150798</v>
      </c>
    </row>
    <row r="344" spans="1:2" x14ac:dyDescent="0.25">
      <c r="A344" t="b">
        <v>0</v>
      </c>
      <c r="B344">
        <v>56.843348883186103</v>
      </c>
    </row>
    <row r="345" spans="1:2" x14ac:dyDescent="0.25">
      <c r="A345" t="b">
        <v>0</v>
      </c>
      <c r="B345">
        <v>56.781851071462199</v>
      </c>
    </row>
    <row r="346" spans="1:2" x14ac:dyDescent="0.25">
      <c r="A346" t="b">
        <v>0</v>
      </c>
      <c r="B346">
        <v>56.629748848448301</v>
      </c>
    </row>
    <row r="347" spans="1:2" x14ac:dyDescent="0.25">
      <c r="A347" t="b">
        <v>0</v>
      </c>
      <c r="B347">
        <v>56.486431510412203</v>
      </c>
    </row>
    <row r="348" spans="1:2" x14ac:dyDescent="0.25">
      <c r="A348" t="b">
        <v>0</v>
      </c>
      <c r="B348">
        <v>56.437154459829102</v>
      </c>
    </row>
    <row r="349" spans="1:2" x14ac:dyDescent="0.25">
      <c r="A349" t="b">
        <v>0</v>
      </c>
      <c r="B349">
        <v>56.424549962750703</v>
      </c>
    </row>
    <row r="350" spans="1:2" x14ac:dyDescent="0.25">
      <c r="A350" t="b">
        <v>0</v>
      </c>
      <c r="B350">
        <v>56.414990087120103</v>
      </c>
    </row>
    <row r="351" spans="1:2" x14ac:dyDescent="0.25">
      <c r="A351" t="b">
        <v>0</v>
      </c>
      <c r="B351">
        <v>56.413026476666303</v>
      </c>
    </row>
    <row r="352" spans="1:2" x14ac:dyDescent="0.25">
      <c r="A352" t="b">
        <v>0</v>
      </c>
      <c r="B352">
        <v>56.413026476666303</v>
      </c>
    </row>
    <row r="353" spans="1:2" x14ac:dyDescent="0.25">
      <c r="A353" t="b">
        <v>0</v>
      </c>
      <c r="B353">
        <v>56.382813097045698</v>
      </c>
    </row>
    <row r="354" spans="1:2" x14ac:dyDescent="0.25">
      <c r="A354" t="b">
        <v>0</v>
      </c>
      <c r="B354">
        <v>56.332967069533098</v>
      </c>
    </row>
    <row r="355" spans="1:2" x14ac:dyDescent="0.25">
      <c r="A355" t="b">
        <v>0</v>
      </c>
      <c r="B355">
        <v>56.265639869862</v>
      </c>
    </row>
    <row r="356" spans="1:2" x14ac:dyDescent="0.25">
      <c r="A356" t="b">
        <v>0</v>
      </c>
      <c r="B356">
        <v>56.227772542883699</v>
      </c>
    </row>
    <row r="357" spans="1:2" x14ac:dyDescent="0.25">
      <c r="A357" t="b">
        <v>0</v>
      </c>
      <c r="B357">
        <v>56.0454858052031</v>
      </c>
    </row>
    <row r="358" spans="1:2" x14ac:dyDescent="0.25">
      <c r="A358" t="b">
        <v>0</v>
      </c>
      <c r="B358">
        <v>55.901964404937502</v>
      </c>
    </row>
    <row r="359" spans="1:2" x14ac:dyDescent="0.25">
      <c r="A359" t="b">
        <v>0</v>
      </c>
      <c r="B359">
        <v>55.730920584798397</v>
      </c>
    </row>
    <row r="360" spans="1:2" x14ac:dyDescent="0.25">
      <c r="A360" t="b">
        <v>1</v>
      </c>
      <c r="B360">
        <v>55.730261975796097</v>
      </c>
    </row>
    <row r="361" spans="1:2" x14ac:dyDescent="0.25">
      <c r="A361" t="b">
        <v>1</v>
      </c>
      <c r="B361">
        <v>55.690313546085299</v>
      </c>
    </row>
    <row r="362" spans="1:2" x14ac:dyDescent="0.25">
      <c r="A362" t="b">
        <v>0</v>
      </c>
      <c r="B362">
        <v>55.657026555024601</v>
      </c>
    </row>
    <row r="363" spans="1:2" x14ac:dyDescent="0.25">
      <c r="A363" t="b">
        <v>0</v>
      </c>
      <c r="B363">
        <v>55.287324985385197</v>
      </c>
    </row>
    <row r="364" spans="1:2" x14ac:dyDescent="0.25">
      <c r="A364" t="b">
        <v>0</v>
      </c>
      <c r="B364">
        <v>55.143066920093403</v>
      </c>
    </row>
    <row r="365" spans="1:2" x14ac:dyDescent="0.25">
      <c r="A365" t="b">
        <v>1</v>
      </c>
      <c r="B365">
        <v>55.122344036988103</v>
      </c>
    </row>
    <row r="366" spans="1:2" x14ac:dyDescent="0.25">
      <c r="A366" t="b">
        <v>0</v>
      </c>
      <c r="B366">
        <v>55.002579728187499</v>
      </c>
    </row>
    <row r="367" spans="1:2" x14ac:dyDescent="0.25">
      <c r="A367" t="b">
        <v>1</v>
      </c>
      <c r="B367">
        <v>54.748794899526402</v>
      </c>
    </row>
    <row r="368" spans="1:2" x14ac:dyDescent="0.25">
      <c r="A368" t="b">
        <v>0</v>
      </c>
      <c r="B368">
        <v>54.748794899526402</v>
      </c>
    </row>
    <row r="369" spans="1:2" x14ac:dyDescent="0.25">
      <c r="A369" t="b">
        <v>0</v>
      </c>
      <c r="B369">
        <v>54.610526253035196</v>
      </c>
    </row>
    <row r="370" spans="1:2" x14ac:dyDescent="0.25">
      <c r="A370" t="b">
        <v>1</v>
      </c>
      <c r="B370">
        <v>54.442798454373097</v>
      </c>
    </row>
    <row r="371" spans="1:2" x14ac:dyDescent="0.25">
      <c r="A371" t="b">
        <v>0</v>
      </c>
      <c r="B371">
        <v>54.359595266709498</v>
      </c>
    </row>
    <row r="372" spans="1:2" x14ac:dyDescent="0.25">
      <c r="A372" t="b">
        <v>0</v>
      </c>
      <c r="B372">
        <v>54.306964060084198</v>
      </c>
    </row>
    <row r="373" spans="1:2" x14ac:dyDescent="0.25">
      <c r="A373" t="b">
        <v>0</v>
      </c>
      <c r="B373">
        <v>54.241112285883403</v>
      </c>
    </row>
    <row r="374" spans="1:2" x14ac:dyDescent="0.25">
      <c r="A374" t="b">
        <v>0</v>
      </c>
      <c r="B374">
        <v>54.125985108496302</v>
      </c>
    </row>
    <row r="375" spans="1:2" x14ac:dyDescent="0.25">
      <c r="A375" t="b">
        <v>0</v>
      </c>
      <c r="B375">
        <v>54.066104880888702</v>
      </c>
    </row>
    <row r="376" spans="1:2" x14ac:dyDescent="0.25">
      <c r="A376" t="b">
        <v>0</v>
      </c>
      <c r="B376">
        <v>54.023395764747498</v>
      </c>
    </row>
    <row r="377" spans="1:2" x14ac:dyDescent="0.25">
      <c r="A377" t="b">
        <v>0</v>
      </c>
      <c r="B377">
        <v>53.767308006482601</v>
      </c>
    </row>
    <row r="378" spans="1:2" x14ac:dyDescent="0.25">
      <c r="A378" t="b">
        <v>0</v>
      </c>
      <c r="B378">
        <v>53.708255626726803</v>
      </c>
    </row>
    <row r="379" spans="1:2" x14ac:dyDescent="0.25">
      <c r="A379" t="b">
        <v>0</v>
      </c>
      <c r="B379">
        <v>53.391288726863998</v>
      </c>
    </row>
    <row r="380" spans="1:2" x14ac:dyDescent="0.25">
      <c r="A380" t="b">
        <v>0</v>
      </c>
      <c r="B380">
        <v>53.350112178225999</v>
      </c>
    </row>
    <row r="381" spans="1:2" x14ac:dyDescent="0.25">
      <c r="A381" t="b">
        <v>0</v>
      </c>
      <c r="B381">
        <v>53.350112178225999</v>
      </c>
    </row>
    <row r="382" spans="1:2" x14ac:dyDescent="0.25">
      <c r="A382" t="b">
        <v>0</v>
      </c>
      <c r="B382">
        <v>53.298727206813297</v>
      </c>
    </row>
    <row r="383" spans="1:2" x14ac:dyDescent="0.25">
      <c r="A383" t="b">
        <v>0</v>
      </c>
      <c r="B383">
        <v>53.298727206813297</v>
      </c>
    </row>
    <row r="384" spans="1:2" x14ac:dyDescent="0.25">
      <c r="A384" t="b">
        <v>0</v>
      </c>
      <c r="B384">
        <v>53.274255395110501</v>
      </c>
    </row>
    <row r="385" spans="1:2" x14ac:dyDescent="0.25">
      <c r="A385" t="b">
        <v>0</v>
      </c>
      <c r="B385">
        <v>53.239901902934598</v>
      </c>
    </row>
    <row r="386" spans="1:2" x14ac:dyDescent="0.25">
      <c r="A386" t="b">
        <v>0</v>
      </c>
      <c r="B386">
        <v>53.172533210817697</v>
      </c>
    </row>
    <row r="387" spans="1:2" x14ac:dyDescent="0.25">
      <c r="A387" t="b">
        <v>0</v>
      </c>
      <c r="B387">
        <v>53.070197671223099</v>
      </c>
    </row>
    <row r="388" spans="1:2" x14ac:dyDescent="0.25">
      <c r="A388" t="b">
        <v>0</v>
      </c>
      <c r="B388">
        <v>53.0467662815024</v>
      </c>
    </row>
    <row r="389" spans="1:2" x14ac:dyDescent="0.25">
      <c r="A389" t="b">
        <v>1</v>
      </c>
      <c r="B389">
        <v>52.594071703292997</v>
      </c>
    </row>
    <row r="390" spans="1:2" x14ac:dyDescent="0.25">
      <c r="A390" t="b">
        <v>0</v>
      </c>
      <c r="B390">
        <v>52.587226509595098</v>
      </c>
    </row>
    <row r="391" spans="1:2" x14ac:dyDescent="0.25">
      <c r="A391" t="b">
        <v>1</v>
      </c>
      <c r="B391">
        <v>52.548299350052098</v>
      </c>
    </row>
    <row r="392" spans="1:2" x14ac:dyDescent="0.25">
      <c r="A392" t="b">
        <v>0</v>
      </c>
      <c r="B392">
        <v>52.531588285216202</v>
      </c>
    </row>
    <row r="393" spans="1:2" x14ac:dyDescent="0.25">
      <c r="A393" t="b">
        <v>0</v>
      </c>
      <c r="B393">
        <v>52.4981590808205</v>
      </c>
    </row>
    <row r="394" spans="1:2" x14ac:dyDescent="0.25">
      <c r="A394" t="b">
        <v>0</v>
      </c>
      <c r="B394">
        <v>52.288429635188898</v>
      </c>
    </row>
    <row r="395" spans="1:2" x14ac:dyDescent="0.25">
      <c r="A395" t="b">
        <v>0</v>
      </c>
      <c r="B395">
        <v>52.2279919022561</v>
      </c>
    </row>
    <row r="396" spans="1:2" x14ac:dyDescent="0.25">
      <c r="A396" t="b">
        <v>1</v>
      </c>
      <c r="B396">
        <v>52.220467220312898</v>
      </c>
    </row>
    <row r="397" spans="1:2" x14ac:dyDescent="0.25">
      <c r="A397" t="b">
        <v>0</v>
      </c>
      <c r="B397">
        <v>52.111665818480901</v>
      </c>
    </row>
    <row r="398" spans="1:2" x14ac:dyDescent="0.25">
      <c r="A398" t="b">
        <v>1</v>
      </c>
      <c r="B398">
        <v>52.100851758193002</v>
      </c>
    </row>
    <row r="399" spans="1:2" x14ac:dyDescent="0.25">
      <c r="A399" t="b">
        <v>1</v>
      </c>
      <c r="B399">
        <v>51.988518076237597</v>
      </c>
    </row>
    <row r="400" spans="1:2" x14ac:dyDescent="0.25">
      <c r="A400" t="b">
        <v>0</v>
      </c>
      <c r="B400">
        <v>51.901974147392103</v>
      </c>
    </row>
    <row r="401" spans="1:2" x14ac:dyDescent="0.25">
      <c r="A401" t="b">
        <v>0</v>
      </c>
      <c r="B401">
        <v>51.731135304872303</v>
      </c>
    </row>
    <row r="402" spans="1:2" x14ac:dyDescent="0.25">
      <c r="A402" t="b">
        <v>0</v>
      </c>
      <c r="B402">
        <v>51.730754613096501</v>
      </c>
    </row>
    <row r="403" spans="1:2" x14ac:dyDescent="0.25">
      <c r="A403" t="b">
        <v>0</v>
      </c>
      <c r="B403">
        <v>51.709432755062601</v>
      </c>
    </row>
    <row r="404" spans="1:2" x14ac:dyDescent="0.25">
      <c r="A404" t="b">
        <v>0</v>
      </c>
      <c r="B404">
        <v>51.512357669465999</v>
      </c>
    </row>
    <row r="405" spans="1:2" x14ac:dyDescent="0.25">
      <c r="A405" t="b">
        <v>0</v>
      </c>
      <c r="B405">
        <v>51.499676093160502</v>
      </c>
    </row>
    <row r="406" spans="1:2" x14ac:dyDescent="0.25">
      <c r="A406" t="b">
        <v>0</v>
      </c>
      <c r="B406">
        <v>51.214203958960802</v>
      </c>
    </row>
    <row r="407" spans="1:2" x14ac:dyDescent="0.25">
      <c r="A407" t="b">
        <v>0</v>
      </c>
      <c r="B407">
        <v>50.945099859797502</v>
      </c>
    </row>
    <row r="408" spans="1:2" x14ac:dyDescent="0.25">
      <c r="A408" t="b">
        <v>0</v>
      </c>
      <c r="B408">
        <v>50.889252130333801</v>
      </c>
    </row>
    <row r="409" spans="1:2" x14ac:dyDescent="0.25">
      <c r="A409" t="b">
        <v>0</v>
      </c>
      <c r="B409">
        <v>50.889252130333801</v>
      </c>
    </row>
    <row r="410" spans="1:2" x14ac:dyDescent="0.25">
      <c r="A410" t="b">
        <v>1</v>
      </c>
      <c r="B410">
        <v>50.748504929951601</v>
      </c>
    </row>
    <row r="411" spans="1:2" x14ac:dyDescent="0.25">
      <c r="A411" t="b">
        <v>0</v>
      </c>
      <c r="B411">
        <v>50.621781386665198</v>
      </c>
    </row>
    <row r="412" spans="1:2" x14ac:dyDescent="0.25">
      <c r="A412" t="b">
        <v>1</v>
      </c>
      <c r="B412">
        <v>49.891303813676799</v>
      </c>
    </row>
    <row r="413" spans="1:2" x14ac:dyDescent="0.25">
      <c r="A413" t="b">
        <v>0</v>
      </c>
      <c r="B413">
        <v>49.687965774285303</v>
      </c>
    </row>
    <row r="414" spans="1:2" x14ac:dyDescent="0.25">
      <c r="A414" t="b">
        <v>0</v>
      </c>
      <c r="B414">
        <v>49.162651423080298</v>
      </c>
    </row>
    <row r="415" spans="1:2" x14ac:dyDescent="0.25">
      <c r="A415" t="b">
        <v>0</v>
      </c>
      <c r="B415">
        <v>48.971292407262503</v>
      </c>
    </row>
    <row r="416" spans="1:2" x14ac:dyDescent="0.25">
      <c r="A416" t="b">
        <v>0</v>
      </c>
      <c r="B416">
        <v>48.863113577239801</v>
      </c>
    </row>
    <row r="417" spans="1:2" x14ac:dyDescent="0.25">
      <c r="A417" t="b">
        <v>0</v>
      </c>
      <c r="B417">
        <v>48.682334780603497</v>
      </c>
    </row>
    <row r="418" spans="1:2" x14ac:dyDescent="0.25">
      <c r="A418" t="b">
        <v>1</v>
      </c>
      <c r="B418">
        <v>48.189581010152502</v>
      </c>
    </row>
    <row r="419" spans="1:2" x14ac:dyDescent="0.25">
      <c r="A419" t="b">
        <v>0</v>
      </c>
      <c r="B419">
        <v>48.087177550645201</v>
      </c>
    </row>
    <row r="420" spans="1:2" x14ac:dyDescent="0.25">
      <c r="A420" t="b">
        <v>0</v>
      </c>
      <c r="B420">
        <v>48.087177550645201</v>
      </c>
    </row>
    <row r="421" spans="1:2" x14ac:dyDescent="0.25">
      <c r="A421" t="b">
        <v>0</v>
      </c>
      <c r="B421">
        <v>47.816373999399801</v>
      </c>
    </row>
    <row r="422" spans="1:2" x14ac:dyDescent="0.25">
      <c r="A422" t="b">
        <v>0</v>
      </c>
      <c r="B422">
        <v>47.767360061469901</v>
      </c>
    </row>
    <row r="423" spans="1:2" x14ac:dyDescent="0.25">
      <c r="A423" t="b">
        <v>1</v>
      </c>
      <c r="B423">
        <v>47.559627320569398</v>
      </c>
    </row>
    <row r="424" spans="1:2" x14ac:dyDescent="0.25">
      <c r="A424" t="b">
        <v>0</v>
      </c>
      <c r="B424">
        <v>47.559627320569398</v>
      </c>
    </row>
    <row r="425" spans="1:2" x14ac:dyDescent="0.25">
      <c r="A425" t="b">
        <v>0</v>
      </c>
      <c r="B425">
        <v>47.4182686694162</v>
      </c>
    </row>
    <row r="426" spans="1:2" x14ac:dyDescent="0.25">
      <c r="A426" t="b">
        <v>0</v>
      </c>
      <c r="B426">
        <v>47.326768903316697</v>
      </c>
    </row>
    <row r="427" spans="1:2" x14ac:dyDescent="0.25">
      <c r="A427" t="b">
        <v>0</v>
      </c>
      <c r="B427">
        <v>47.1771163087855</v>
      </c>
    </row>
    <row r="428" spans="1:2" x14ac:dyDescent="0.25">
      <c r="A428" t="b">
        <v>0</v>
      </c>
      <c r="B428">
        <v>47.156166325913901</v>
      </c>
    </row>
    <row r="429" spans="1:2" x14ac:dyDescent="0.25">
      <c r="A429" t="b">
        <v>1</v>
      </c>
      <c r="B429">
        <v>46.985297841907197</v>
      </c>
    </row>
    <row r="430" spans="1:2" x14ac:dyDescent="0.25">
      <c r="A430" t="b">
        <v>0</v>
      </c>
      <c r="B430">
        <v>46.903459540302201</v>
      </c>
    </row>
    <row r="431" spans="1:2" x14ac:dyDescent="0.25">
      <c r="A431" t="b">
        <v>0</v>
      </c>
      <c r="B431">
        <v>46.801390210602101</v>
      </c>
    </row>
    <row r="432" spans="1:2" x14ac:dyDescent="0.25">
      <c r="A432" t="b">
        <v>0</v>
      </c>
      <c r="B432">
        <v>46.769673063574302</v>
      </c>
    </row>
    <row r="433" spans="1:2" x14ac:dyDescent="0.25">
      <c r="A433" t="b">
        <v>0</v>
      </c>
      <c r="B433">
        <v>46.731875582710998</v>
      </c>
    </row>
    <row r="434" spans="1:2" x14ac:dyDescent="0.25">
      <c r="A434" t="b">
        <v>1</v>
      </c>
      <c r="B434">
        <v>46.646525321330998</v>
      </c>
    </row>
    <row r="435" spans="1:2" x14ac:dyDescent="0.25">
      <c r="A435" t="b">
        <v>0</v>
      </c>
      <c r="B435">
        <v>46.463539215637603</v>
      </c>
    </row>
    <row r="436" spans="1:2" x14ac:dyDescent="0.25">
      <c r="A436" t="b">
        <v>1</v>
      </c>
      <c r="B436">
        <v>46.168154973726899</v>
      </c>
    </row>
    <row r="437" spans="1:2" x14ac:dyDescent="0.25">
      <c r="A437" t="b">
        <v>0</v>
      </c>
      <c r="B437">
        <v>46.080242742939198</v>
      </c>
    </row>
    <row r="438" spans="1:2" x14ac:dyDescent="0.25">
      <c r="A438" t="b">
        <v>1</v>
      </c>
      <c r="B438">
        <v>45.839889770080198</v>
      </c>
    </row>
    <row r="439" spans="1:2" x14ac:dyDescent="0.25">
      <c r="A439" t="b">
        <v>1</v>
      </c>
      <c r="B439">
        <v>45.839889770080198</v>
      </c>
    </row>
    <row r="440" spans="1:2" x14ac:dyDescent="0.25">
      <c r="A440" t="b">
        <v>0</v>
      </c>
      <c r="B440">
        <v>45.614931192352401</v>
      </c>
    </row>
    <row r="441" spans="1:2" x14ac:dyDescent="0.25">
      <c r="A441" t="b">
        <v>0</v>
      </c>
      <c r="B441">
        <v>45.378537444170803</v>
      </c>
    </row>
    <row r="442" spans="1:2" x14ac:dyDescent="0.25">
      <c r="A442" t="b">
        <v>0</v>
      </c>
      <c r="B442">
        <v>45.1853333311578</v>
      </c>
    </row>
    <row r="443" spans="1:2" x14ac:dyDescent="0.25">
      <c r="A443" t="b">
        <v>0</v>
      </c>
      <c r="B443">
        <v>45.094072019823003</v>
      </c>
    </row>
    <row r="444" spans="1:2" x14ac:dyDescent="0.25">
      <c r="A444" t="b">
        <v>0</v>
      </c>
      <c r="B444">
        <v>45.064715569408001</v>
      </c>
    </row>
    <row r="445" spans="1:2" x14ac:dyDescent="0.25">
      <c r="A445" t="b">
        <v>1</v>
      </c>
      <c r="B445">
        <v>44.9898233210697</v>
      </c>
    </row>
    <row r="446" spans="1:2" x14ac:dyDescent="0.25">
      <c r="A446" t="b">
        <v>0</v>
      </c>
      <c r="B446">
        <v>44.855720725069901</v>
      </c>
    </row>
    <row r="447" spans="1:2" x14ac:dyDescent="0.25">
      <c r="A447" t="b">
        <v>1</v>
      </c>
      <c r="B447">
        <v>44.537037778938199</v>
      </c>
    </row>
    <row r="448" spans="1:2" x14ac:dyDescent="0.25">
      <c r="A448" t="b">
        <v>1</v>
      </c>
      <c r="B448">
        <v>44.429398007168899</v>
      </c>
    </row>
    <row r="449" spans="1:2" x14ac:dyDescent="0.25">
      <c r="A449" t="b">
        <v>0</v>
      </c>
      <c r="B449">
        <v>44.150312685993903</v>
      </c>
    </row>
    <row r="450" spans="1:2" x14ac:dyDescent="0.25">
      <c r="A450" t="b">
        <v>0</v>
      </c>
      <c r="B450">
        <v>43.960058423424002</v>
      </c>
    </row>
    <row r="451" spans="1:2" x14ac:dyDescent="0.25">
      <c r="A451" t="b">
        <v>1</v>
      </c>
      <c r="B451">
        <v>43.603153297572703</v>
      </c>
    </row>
    <row r="452" spans="1:2" x14ac:dyDescent="0.25">
      <c r="A452" t="b">
        <v>0</v>
      </c>
      <c r="B452">
        <v>41.587036654740402</v>
      </c>
    </row>
    <row r="453" spans="1:2" x14ac:dyDescent="0.25">
      <c r="A453" t="b">
        <v>1</v>
      </c>
      <c r="B453">
        <v>40</v>
      </c>
    </row>
    <row r="454" spans="1:2" x14ac:dyDescent="0.25">
      <c r="A454" t="b">
        <v>0</v>
      </c>
      <c r="B454">
        <v>39.806084372042903</v>
      </c>
    </row>
    <row r="455" spans="1:2" x14ac:dyDescent="0.25">
      <c r="A455" t="b">
        <v>0</v>
      </c>
      <c r="B455">
        <v>37.508631431996697</v>
      </c>
    </row>
    <row r="456" spans="1:2" x14ac:dyDescent="0.25">
      <c r="A456" t="b">
        <v>1</v>
      </c>
      <c r="B456">
        <v>37.476244738020398</v>
      </c>
    </row>
    <row r="457" spans="1:2" x14ac:dyDescent="0.25">
      <c r="A457" t="b">
        <v>1</v>
      </c>
      <c r="B457">
        <v>34.4880093307031</v>
      </c>
    </row>
    <row r="458" spans="1:2" x14ac:dyDescent="0.25">
      <c r="A458" t="b">
        <v>0</v>
      </c>
      <c r="B458">
        <v>34.027916585671697</v>
      </c>
    </row>
    <row r="459" spans="1:2" x14ac:dyDescent="0.25">
      <c r="A459" t="b">
        <v>1</v>
      </c>
      <c r="B459">
        <v>34.027916585671697</v>
      </c>
    </row>
    <row r="460" spans="1:2" x14ac:dyDescent="0.25">
      <c r="A460" t="b">
        <v>1</v>
      </c>
      <c r="B460">
        <v>32.945314142542699</v>
      </c>
    </row>
    <row r="461" spans="1:2" x14ac:dyDescent="0.25">
      <c r="A461" t="b">
        <v>0</v>
      </c>
      <c r="B461">
        <v>32.166638677090098</v>
      </c>
    </row>
    <row r="462" spans="1:2" x14ac:dyDescent="0.25">
      <c r="A462" t="b">
        <v>1</v>
      </c>
      <c r="B462">
        <v>28.422439158517999</v>
      </c>
    </row>
    <row r="463" spans="1:2" x14ac:dyDescent="0.25">
      <c r="A463" t="b">
        <v>1</v>
      </c>
      <c r="B463">
        <v>28.422439158517999</v>
      </c>
    </row>
    <row r="464" spans="1:2" x14ac:dyDescent="0.25">
      <c r="A464" t="b">
        <v>0</v>
      </c>
      <c r="B464">
        <v>26.8246459221835</v>
      </c>
    </row>
    <row r="465" spans="1:2" x14ac:dyDescent="0.25">
      <c r="A465" t="b">
        <v>0</v>
      </c>
      <c r="B465">
        <v>26.8246459221835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tabSelected="1" workbookViewId="0">
      <selection activeCell="A13" sqref="A1:C13"/>
    </sheetView>
  </sheetViews>
  <sheetFormatPr defaultRowHeight="15" x14ac:dyDescent="0.25"/>
  <cols>
    <col min="1" max="1" width="16.7109375" bestFit="1" customWidth="1"/>
    <col min="2" max="2" width="22" bestFit="1" customWidth="1"/>
    <col min="3" max="3" width="21.140625" bestFit="1" customWidth="1"/>
  </cols>
  <sheetData>
    <row r="1" spans="1:3" x14ac:dyDescent="0.25">
      <c r="A1" s="6" t="s">
        <v>150</v>
      </c>
      <c r="B1" s="6" t="s">
        <v>162</v>
      </c>
      <c r="C1" s="6" t="s">
        <v>151</v>
      </c>
    </row>
    <row r="2" spans="1:3" x14ac:dyDescent="0.25">
      <c r="A2" t="s">
        <v>20</v>
      </c>
      <c r="B2" t="s">
        <v>120</v>
      </c>
      <c r="C2" t="s">
        <v>152</v>
      </c>
    </row>
    <row r="3" spans="1:3" x14ac:dyDescent="0.25">
      <c r="A3" t="s">
        <v>161</v>
      </c>
      <c r="B3" t="s">
        <v>95</v>
      </c>
      <c r="C3" t="s">
        <v>152</v>
      </c>
    </row>
    <row r="4" spans="1:3" x14ac:dyDescent="0.25">
      <c r="A4" t="s">
        <v>153</v>
      </c>
      <c r="B4" t="s">
        <v>134</v>
      </c>
      <c r="C4" t="s">
        <v>152</v>
      </c>
    </row>
    <row r="5" spans="1:3" x14ac:dyDescent="0.25">
      <c r="A5" t="s">
        <v>155</v>
      </c>
      <c r="B5" t="s">
        <v>106</v>
      </c>
      <c r="C5" t="s">
        <v>152</v>
      </c>
    </row>
    <row r="6" spans="1:3" x14ac:dyDescent="0.25">
      <c r="A6" t="s">
        <v>156</v>
      </c>
      <c r="B6" t="s">
        <v>158</v>
      </c>
      <c r="C6" t="s">
        <v>152</v>
      </c>
    </row>
    <row r="7" spans="1:3" x14ac:dyDescent="0.25">
      <c r="A7" t="s">
        <v>157</v>
      </c>
      <c r="B7" t="s">
        <v>57</v>
      </c>
      <c r="C7" t="s">
        <v>152</v>
      </c>
    </row>
    <row r="8" spans="1:3" x14ac:dyDescent="0.25">
      <c r="A8" t="s">
        <v>159</v>
      </c>
      <c r="B8" t="s">
        <v>60</v>
      </c>
      <c r="C8" t="s">
        <v>154</v>
      </c>
    </row>
    <row r="9" spans="1:3" x14ac:dyDescent="0.25">
      <c r="A9" t="s">
        <v>160</v>
      </c>
      <c r="B9" t="s">
        <v>66</v>
      </c>
      <c r="C9" t="s">
        <v>154</v>
      </c>
    </row>
    <row r="10" spans="1:3" x14ac:dyDescent="0.25">
      <c r="A10" t="s">
        <v>163</v>
      </c>
      <c r="B10" t="s">
        <v>164</v>
      </c>
      <c r="C10" t="s">
        <v>152</v>
      </c>
    </row>
    <row r="11" spans="1:3" x14ac:dyDescent="0.25">
      <c r="A11" t="s">
        <v>165</v>
      </c>
      <c r="B11" t="s">
        <v>164</v>
      </c>
      <c r="C11" t="s">
        <v>154</v>
      </c>
    </row>
    <row r="12" spans="1:3" x14ac:dyDescent="0.25">
      <c r="A12" t="s">
        <v>167</v>
      </c>
      <c r="B12" t="s">
        <v>166</v>
      </c>
      <c r="C12" t="s">
        <v>152</v>
      </c>
    </row>
    <row r="13" spans="1:3" x14ac:dyDescent="0.25">
      <c r="A13" t="s">
        <v>168</v>
      </c>
      <c r="B13" t="s">
        <v>169</v>
      </c>
      <c r="C13" t="s">
        <v>152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7"/>
  <sheetViews>
    <sheetView workbookViewId="0">
      <selection activeCell="G9" sqref="G9"/>
    </sheetView>
  </sheetViews>
  <sheetFormatPr defaultRowHeight="15" x14ac:dyDescent="0.25"/>
  <cols>
    <col min="1" max="1" width="19.5703125" bestFit="1" customWidth="1"/>
    <col min="2" max="2" width="17.28515625" customWidth="1"/>
    <col min="3" max="3" width="16" customWidth="1"/>
    <col min="5" max="5" width="30.5703125" style="3" customWidth="1"/>
    <col min="6" max="6" width="34.7109375" style="3" bestFit="1" customWidth="1"/>
    <col min="7" max="7" width="31.7109375" bestFit="1" customWidth="1"/>
    <col min="8" max="8" width="38" customWidth="1"/>
    <col min="9" max="9" width="23" bestFit="1" customWidth="1"/>
    <col min="10" max="10" width="20.28515625" customWidth="1"/>
    <col min="11" max="11" width="11" bestFit="1" customWidth="1"/>
  </cols>
  <sheetData>
    <row r="1" spans="1:8" ht="37.5" customHeight="1" x14ac:dyDescent="0.25">
      <c r="A1" s="7" t="s">
        <v>98</v>
      </c>
      <c r="B1" s="7"/>
      <c r="C1" s="7"/>
      <c r="D1" s="7"/>
      <c r="E1" s="7"/>
      <c r="F1" s="7"/>
      <c r="G1" s="7"/>
      <c r="H1" s="7"/>
    </row>
    <row r="2" spans="1:8" ht="21" x14ac:dyDescent="0.25">
      <c r="A2" s="1"/>
      <c r="B2" s="8"/>
      <c r="C2" s="8"/>
      <c r="E2" s="2"/>
      <c r="F2" s="2"/>
      <c r="G2" s="2"/>
      <c r="H2" s="2"/>
    </row>
    <row r="3" spans="1:8" ht="21" customHeight="1" x14ac:dyDescent="0.25">
      <c r="B3" s="8"/>
      <c r="C3" s="8"/>
      <c r="E3" s="2"/>
      <c r="F3" s="2"/>
      <c r="G3" s="2"/>
      <c r="H3" s="2"/>
    </row>
    <row r="4" spans="1:8" ht="21" customHeight="1" x14ac:dyDescent="0.25">
      <c r="E4" s="2"/>
      <c r="F4" s="2"/>
      <c r="G4" s="2"/>
      <c r="H4" s="2"/>
    </row>
    <row r="5" spans="1:8" ht="15" customHeight="1" x14ac:dyDescent="0.25">
      <c r="A5" t="s">
        <v>1</v>
      </c>
      <c r="B5">
        <v>2147483647</v>
      </c>
      <c r="C5">
        <v>2147483647</v>
      </c>
      <c r="E5" s="2" t="s">
        <v>37</v>
      </c>
      <c r="F5" s="2" t="s">
        <v>38</v>
      </c>
      <c r="G5" s="2" t="s">
        <v>39</v>
      </c>
      <c r="H5" s="2" t="s">
        <v>40</v>
      </c>
    </row>
    <row r="6" spans="1:8" x14ac:dyDescent="0.25">
      <c r="A6" t="s">
        <v>2</v>
      </c>
      <c r="B6">
        <v>2147483647</v>
      </c>
      <c r="C6">
        <v>2147483647</v>
      </c>
      <c r="E6" s="3">
        <v>1</v>
      </c>
      <c r="F6" s="3">
        <f>COUNTIF(C:C,"&lt;= 1")</f>
        <v>61</v>
      </c>
      <c r="G6">
        <f t="shared" ref="G6:G16" si="0" xml:space="preserve"> 100 * F6 / 93</f>
        <v>65.591397849462368</v>
      </c>
      <c r="H6">
        <v>4.0200000000000001E-3</v>
      </c>
    </row>
    <row r="7" spans="1:8" x14ac:dyDescent="0.25">
      <c r="A7" t="s">
        <v>3</v>
      </c>
      <c r="B7">
        <v>2147483647</v>
      </c>
      <c r="C7">
        <v>2147483647</v>
      </c>
      <c r="E7" s="3">
        <v>2</v>
      </c>
      <c r="F7" s="3">
        <f>COUNTIF(C:C,"&lt;= 2")</f>
        <v>69</v>
      </c>
      <c r="G7">
        <f t="shared" si="0"/>
        <v>74.193548387096769</v>
      </c>
      <c r="H7">
        <v>4.0200000000000001E-3</v>
      </c>
    </row>
    <row r="8" spans="1:8" x14ac:dyDescent="0.25">
      <c r="A8" t="s">
        <v>5</v>
      </c>
      <c r="B8">
        <v>2271285</v>
      </c>
      <c r="C8">
        <v>633</v>
      </c>
      <c r="E8" s="3">
        <v>3</v>
      </c>
      <c r="F8" s="3">
        <f>COUNTIF(C:C,"&lt;= 3")</f>
        <v>73</v>
      </c>
      <c r="G8">
        <f t="shared" si="0"/>
        <v>78.494623655913983</v>
      </c>
      <c r="H8">
        <v>4.0200000000000001E-3</v>
      </c>
    </row>
    <row r="9" spans="1:8" x14ac:dyDescent="0.25">
      <c r="A9" t="s">
        <v>4</v>
      </c>
      <c r="B9">
        <v>2271285</v>
      </c>
      <c r="C9">
        <v>616</v>
      </c>
      <c r="E9" s="3">
        <v>5</v>
      </c>
      <c r="F9" s="3">
        <f>COUNTIF(C:C,"&lt;=5")</f>
        <v>77</v>
      </c>
      <c r="G9">
        <f t="shared" si="0"/>
        <v>82.795698924731184</v>
      </c>
      <c r="H9">
        <v>4.0200000000000001E-3</v>
      </c>
    </row>
    <row r="10" spans="1:8" x14ac:dyDescent="0.25">
      <c r="A10" t="s">
        <v>6</v>
      </c>
      <c r="B10">
        <v>2271285</v>
      </c>
      <c r="C10">
        <v>610</v>
      </c>
      <c r="E10" s="3">
        <v>8</v>
      </c>
      <c r="F10" s="3">
        <f>COUNTIF(C:C,"&lt;= 8")</f>
        <v>78</v>
      </c>
      <c r="G10">
        <f t="shared" si="0"/>
        <v>83.870967741935488</v>
      </c>
      <c r="H10">
        <v>4.0200000000000001E-3</v>
      </c>
    </row>
    <row r="11" spans="1:8" x14ac:dyDescent="0.25">
      <c r="A11" t="s">
        <v>7</v>
      </c>
      <c r="B11">
        <v>115504</v>
      </c>
      <c r="C11">
        <v>561</v>
      </c>
      <c r="E11" s="3">
        <v>10</v>
      </c>
      <c r="F11" s="3">
        <f>COUNTIF(C:C,"&lt;= 10")</f>
        <v>80</v>
      </c>
      <c r="G11">
        <f t="shared" si="0"/>
        <v>86.021505376344081</v>
      </c>
      <c r="H11">
        <v>4.0200000000000001E-3</v>
      </c>
    </row>
    <row r="12" spans="1:8" x14ac:dyDescent="0.25">
      <c r="A12" t="s">
        <v>8</v>
      </c>
      <c r="B12">
        <v>1263249</v>
      </c>
      <c r="C12">
        <v>215</v>
      </c>
      <c r="E12" s="3">
        <v>20</v>
      </c>
      <c r="F12" s="3">
        <f>COUNTIF(C:C,"&lt;= 20")</f>
        <v>81</v>
      </c>
      <c r="G12">
        <f t="shared" si="0"/>
        <v>87.096774193548384</v>
      </c>
      <c r="H12">
        <v>4.0200000000000001E-3</v>
      </c>
    </row>
    <row r="13" spans="1:8" x14ac:dyDescent="0.25">
      <c r="A13" t="s">
        <v>12</v>
      </c>
      <c r="B13">
        <v>957011</v>
      </c>
      <c r="C13">
        <v>48</v>
      </c>
      <c r="E13" s="3">
        <v>30</v>
      </c>
      <c r="F13" s="3">
        <f>COUNTIF(C:C,"&lt;= 30")</f>
        <v>82</v>
      </c>
      <c r="G13">
        <f t="shared" si="0"/>
        <v>88.172043010752688</v>
      </c>
      <c r="H13">
        <v>4.0200000000000001E-3</v>
      </c>
    </row>
    <row r="14" spans="1:8" x14ac:dyDescent="0.25">
      <c r="A14" t="s">
        <v>10</v>
      </c>
      <c r="B14">
        <v>1080362</v>
      </c>
      <c r="C14">
        <v>42</v>
      </c>
      <c r="E14" s="3">
        <v>50</v>
      </c>
      <c r="F14" s="3">
        <f>COUNTIF(C:C,"&lt;= 50")</f>
        <v>85</v>
      </c>
      <c r="G14">
        <f t="shared" si="0"/>
        <v>91.397849462365585</v>
      </c>
      <c r="H14">
        <v>4.0200000000000001E-3</v>
      </c>
    </row>
    <row r="15" spans="1:8" x14ac:dyDescent="0.25">
      <c r="A15" t="s">
        <v>9</v>
      </c>
      <c r="B15">
        <v>60754</v>
      </c>
      <c r="C15">
        <v>39</v>
      </c>
      <c r="E15" s="3">
        <v>100</v>
      </c>
      <c r="F15" s="3">
        <f>COUNTIF(C:C,"&lt;= 100")</f>
        <v>85</v>
      </c>
      <c r="G15">
        <f t="shared" si="0"/>
        <v>91.397849462365585</v>
      </c>
      <c r="H15">
        <v>4.0200000000000001E-3</v>
      </c>
    </row>
    <row r="16" spans="1:8" x14ac:dyDescent="0.25">
      <c r="A16" t="s">
        <v>11</v>
      </c>
      <c r="B16">
        <v>31421</v>
      </c>
      <c r="C16">
        <v>22</v>
      </c>
      <c r="E16" s="3">
        <v>500</v>
      </c>
      <c r="F16" s="3">
        <f>COUNTIF(C:C,"&lt;= 500")</f>
        <v>86</v>
      </c>
      <c r="G16">
        <f t="shared" si="0"/>
        <v>92.473118279569889</v>
      </c>
      <c r="H16">
        <v>4.0200000000000001E-3</v>
      </c>
    </row>
    <row r="17" spans="1:6" x14ac:dyDescent="0.25">
      <c r="A17" t="s">
        <v>13</v>
      </c>
      <c r="B17">
        <v>223224</v>
      </c>
      <c r="C17">
        <v>13</v>
      </c>
    </row>
    <row r="18" spans="1:6" x14ac:dyDescent="0.25">
      <c r="A18" t="s">
        <v>14</v>
      </c>
      <c r="B18">
        <v>246693</v>
      </c>
      <c r="C18">
        <v>9</v>
      </c>
    </row>
    <row r="19" spans="1:6" x14ac:dyDescent="0.25">
      <c r="A19" t="s">
        <v>16</v>
      </c>
      <c r="B19">
        <v>441348</v>
      </c>
      <c r="C19">
        <v>9</v>
      </c>
      <c r="E19"/>
      <c r="F19"/>
    </row>
    <row r="20" spans="1:6" x14ac:dyDescent="0.25">
      <c r="A20" t="s">
        <v>24</v>
      </c>
      <c r="B20">
        <v>1534725</v>
      </c>
      <c r="C20">
        <v>8</v>
      </c>
      <c r="E20"/>
      <c r="F20"/>
    </row>
    <row r="21" spans="1:6" x14ac:dyDescent="0.25">
      <c r="A21" t="s">
        <v>15</v>
      </c>
      <c r="B21">
        <v>10658</v>
      </c>
      <c r="C21">
        <v>4</v>
      </c>
      <c r="E21"/>
      <c r="F21"/>
    </row>
    <row r="22" spans="1:6" x14ac:dyDescent="0.25">
      <c r="A22" t="s">
        <v>22</v>
      </c>
      <c r="B22">
        <v>564260</v>
      </c>
      <c r="C22">
        <v>4</v>
      </c>
      <c r="E22"/>
      <c r="F22"/>
    </row>
    <row r="23" spans="1:6" x14ac:dyDescent="0.25">
      <c r="A23" t="s">
        <v>25</v>
      </c>
      <c r="B23">
        <v>13567</v>
      </c>
      <c r="C23">
        <v>4</v>
      </c>
      <c r="E23"/>
      <c r="F23"/>
    </row>
    <row r="24" spans="1:6" x14ac:dyDescent="0.25">
      <c r="A24" t="s">
        <v>17</v>
      </c>
      <c r="B24">
        <v>825</v>
      </c>
      <c r="C24">
        <v>4</v>
      </c>
      <c r="E24"/>
      <c r="F24"/>
    </row>
    <row r="25" spans="1:6" x14ac:dyDescent="0.25">
      <c r="A25" t="s">
        <v>28</v>
      </c>
      <c r="B25">
        <v>1347237</v>
      </c>
      <c r="C25">
        <v>3</v>
      </c>
      <c r="E25"/>
      <c r="F25"/>
    </row>
    <row r="26" spans="1:6" x14ac:dyDescent="0.25">
      <c r="A26" t="s">
        <v>19</v>
      </c>
      <c r="B26">
        <v>2010453</v>
      </c>
      <c r="C26">
        <v>3</v>
      </c>
      <c r="E26"/>
      <c r="F26"/>
    </row>
    <row r="27" spans="1:6" x14ac:dyDescent="0.25">
      <c r="A27" t="s">
        <v>59</v>
      </c>
      <c r="B27">
        <v>902654</v>
      </c>
      <c r="C27">
        <v>3</v>
      </c>
      <c r="E27"/>
      <c r="F27"/>
    </row>
    <row r="28" spans="1:6" x14ac:dyDescent="0.25">
      <c r="A28" t="s">
        <v>23</v>
      </c>
      <c r="B28">
        <v>85491</v>
      </c>
      <c r="C28">
        <v>3</v>
      </c>
      <c r="E28"/>
      <c r="F28"/>
    </row>
    <row r="29" spans="1:6" x14ac:dyDescent="0.25">
      <c r="A29" t="s">
        <v>27</v>
      </c>
      <c r="B29">
        <v>23780</v>
      </c>
      <c r="C29">
        <v>2</v>
      </c>
      <c r="E29"/>
      <c r="F29"/>
    </row>
    <row r="30" spans="1:6" x14ac:dyDescent="0.25">
      <c r="A30" t="s">
        <v>29</v>
      </c>
      <c r="B30">
        <v>1347237</v>
      </c>
      <c r="C30">
        <v>2</v>
      </c>
      <c r="E30"/>
      <c r="F30"/>
    </row>
    <row r="31" spans="1:6" x14ac:dyDescent="0.25">
      <c r="A31" t="s">
        <v>58</v>
      </c>
      <c r="B31">
        <v>81864</v>
      </c>
      <c r="C31">
        <v>2</v>
      </c>
      <c r="E31"/>
      <c r="F31"/>
    </row>
    <row r="32" spans="1:6" x14ac:dyDescent="0.25">
      <c r="A32" t="s">
        <v>21</v>
      </c>
      <c r="B32">
        <v>6711</v>
      </c>
      <c r="C32">
        <v>2</v>
      </c>
      <c r="E32"/>
      <c r="F32"/>
    </row>
    <row r="33" spans="1:6" x14ac:dyDescent="0.25">
      <c r="A33" t="s">
        <v>67</v>
      </c>
      <c r="B33">
        <v>582720</v>
      </c>
      <c r="C33">
        <v>2</v>
      </c>
      <c r="E33"/>
      <c r="F33"/>
    </row>
    <row r="34" spans="1:6" x14ac:dyDescent="0.25">
      <c r="A34" t="s">
        <v>78</v>
      </c>
      <c r="B34">
        <v>2467</v>
      </c>
      <c r="C34">
        <v>2</v>
      </c>
      <c r="E34"/>
      <c r="F34"/>
    </row>
    <row r="35" spans="1:6" x14ac:dyDescent="0.25">
      <c r="A35" t="s">
        <v>85</v>
      </c>
      <c r="B35">
        <v>15</v>
      </c>
      <c r="C35">
        <v>2</v>
      </c>
    </row>
    <row r="36" spans="1:6" x14ac:dyDescent="0.25">
      <c r="A36" t="s">
        <v>26</v>
      </c>
      <c r="B36">
        <v>52</v>
      </c>
      <c r="C36">
        <v>2</v>
      </c>
    </row>
    <row r="37" spans="1:6" x14ac:dyDescent="0.25">
      <c r="A37" t="s">
        <v>0</v>
      </c>
      <c r="B37">
        <v>1</v>
      </c>
      <c r="C37">
        <v>1</v>
      </c>
    </row>
    <row r="38" spans="1:6" x14ac:dyDescent="0.25">
      <c r="A38" t="s">
        <v>30</v>
      </c>
      <c r="B38">
        <v>930</v>
      </c>
      <c r="C38">
        <v>1</v>
      </c>
    </row>
    <row r="39" spans="1:6" x14ac:dyDescent="0.25">
      <c r="A39" t="s">
        <v>31</v>
      </c>
      <c r="B39">
        <v>8</v>
      </c>
      <c r="C39">
        <v>1</v>
      </c>
    </row>
    <row r="40" spans="1:6" x14ac:dyDescent="0.25">
      <c r="A40" t="s">
        <v>32</v>
      </c>
      <c r="B40">
        <v>1738</v>
      </c>
      <c r="C40">
        <v>1</v>
      </c>
    </row>
    <row r="41" spans="1:6" x14ac:dyDescent="0.25">
      <c r="A41" t="s">
        <v>33</v>
      </c>
      <c r="B41">
        <v>1978</v>
      </c>
      <c r="C41">
        <v>1</v>
      </c>
    </row>
    <row r="42" spans="1:6" x14ac:dyDescent="0.25">
      <c r="A42" t="s">
        <v>34</v>
      </c>
      <c r="B42">
        <v>174</v>
      </c>
      <c r="C42">
        <v>1</v>
      </c>
    </row>
    <row r="43" spans="1:6" x14ac:dyDescent="0.25">
      <c r="A43" t="s">
        <v>35</v>
      </c>
      <c r="B43">
        <v>604358</v>
      </c>
      <c r="C43">
        <v>1</v>
      </c>
    </row>
    <row r="44" spans="1:6" x14ac:dyDescent="0.25">
      <c r="A44" t="s">
        <v>36</v>
      </c>
      <c r="B44">
        <v>1055</v>
      </c>
      <c r="C44">
        <v>1</v>
      </c>
    </row>
    <row r="45" spans="1:6" x14ac:dyDescent="0.25">
      <c r="A45" t="s">
        <v>41</v>
      </c>
      <c r="B45">
        <v>1819</v>
      </c>
      <c r="C45">
        <v>1</v>
      </c>
    </row>
    <row r="46" spans="1:6" x14ac:dyDescent="0.25">
      <c r="A46" t="s">
        <v>42</v>
      </c>
      <c r="B46">
        <v>288643</v>
      </c>
      <c r="C46">
        <v>1</v>
      </c>
    </row>
    <row r="47" spans="1:6" x14ac:dyDescent="0.25">
      <c r="A47" t="s">
        <v>43</v>
      </c>
      <c r="B47">
        <v>565471</v>
      </c>
      <c r="C47">
        <v>1</v>
      </c>
    </row>
    <row r="48" spans="1:6" x14ac:dyDescent="0.25">
      <c r="A48" t="s">
        <v>44</v>
      </c>
      <c r="B48">
        <v>4165</v>
      </c>
      <c r="C48">
        <v>1</v>
      </c>
    </row>
    <row r="49" spans="1:3" customFormat="1" x14ac:dyDescent="0.25">
      <c r="A49" t="s">
        <v>45</v>
      </c>
      <c r="B49">
        <v>45712</v>
      </c>
      <c r="C49">
        <v>1</v>
      </c>
    </row>
    <row r="50" spans="1:3" customFormat="1" x14ac:dyDescent="0.25">
      <c r="A50" t="s">
        <v>18</v>
      </c>
      <c r="B50">
        <v>11</v>
      </c>
      <c r="C50">
        <v>1</v>
      </c>
    </row>
    <row r="51" spans="1:3" customFormat="1" x14ac:dyDescent="0.25">
      <c r="A51" t="s">
        <v>46</v>
      </c>
      <c r="B51">
        <v>14080</v>
      </c>
      <c r="C51">
        <v>1</v>
      </c>
    </row>
    <row r="52" spans="1:3" customFormat="1" x14ac:dyDescent="0.25">
      <c r="A52" t="s">
        <v>47</v>
      </c>
      <c r="B52">
        <v>442</v>
      </c>
      <c r="C52">
        <v>1</v>
      </c>
    </row>
    <row r="53" spans="1:3" customFormat="1" x14ac:dyDescent="0.25">
      <c r="A53" t="s">
        <v>48</v>
      </c>
      <c r="B53">
        <v>107</v>
      </c>
      <c r="C53">
        <v>1</v>
      </c>
    </row>
    <row r="54" spans="1:3" customFormat="1" x14ac:dyDescent="0.25">
      <c r="A54" t="s">
        <v>49</v>
      </c>
      <c r="B54">
        <v>5123</v>
      </c>
      <c r="C54">
        <v>1</v>
      </c>
    </row>
    <row r="55" spans="1:3" customFormat="1" x14ac:dyDescent="0.25">
      <c r="A55" t="s">
        <v>50</v>
      </c>
      <c r="B55">
        <v>5123</v>
      </c>
      <c r="C55">
        <v>1</v>
      </c>
    </row>
    <row r="56" spans="1:3" customFormat="1" x14ac:dyDescent="0.25">
      <c r="A56" t="s">
        <v>51</v>
      </c>
      <c r="B56">
        <v>7034</v>
      </c>
      <c r="C56">
        <v>1</v>
      </c>
    </row>
    <row r="57" spans="1:3" customFormat="1" x14ac:dyDescent="0.25">
      <c r="A57" t="s">
        <v>52</v>
      </c>
      <c r="B57">
        <v>1569</v>
      </c>
      <c r="C57">
        <v>1</v>
      </c>
    </row>
    <row r="58" spans="1:3" customFormat="1" x14ac:dyDescent="0.25">
      <c r="A58" t="s">
        <v>53</v>
      </c>
      <c r="B58">
        <v>64</v>
      </c>
      <c r="C58">
        <v>1</v>
      </c>
    </row>
    <row r="59" spans="1:3" customFormat="1" x14ac:dyDescent="0.25">
      <c r="A59" t="s">
        <v>54</v>
      </c>
      <c r="B59">
        <v>30954</v>
      </c>
      <c r="C59">
        <v>1</v>
      </c>
    </row>
    <row r="60" spans="1:3" customFormat="1" x14ac:dyDescent="0.25">
      <c r="A60" t="s">
        <v>20</v>
      </c>
      <c r="B60">
        <v>7538</v>
      </c>
      <c r="C60">
        <v>1</v>
      </c>
    </row>
    <row r="61" spans="1:3" customFormat="1" x14ac:dyDescent="0.25">
      <c r="A61" t="s">
        <v>55</v>
      </c>
      <c r="B61">
        <v>7538</v>
      </c>
      <c r="C61">
        <v>1</v>
      </c>
    </row>
    <row r="62" spans="1:3" customFormat="1" x14ac:dyDescent="0.25">
      <c r="A62" t="s">
        <v>56</v>
      </c>
      <c r="B62">
        <v>7538</v>
      </c>
      <c r="C62">
        <v>1</v>
      </c>
    </row>
    <row r="63" spans="1:3" customFormat="1" x14ac:dyDescent="0.25">
      <c r="A63" t="s">
        <v>57</v>
      </c>
      <c r="B63">
        <v>1410</v>
      </c>
      <c r="C63">
        <v>1</v>
      </c>
    </row>
    <row r="64" spans="1:3" customFormat="1" x14ac:dyDescent="0.25">
      <c r="A64" t="s">
        <v>60</v>
      </c>
      <c r="B64">
        <v>17413</v>
      </c>
      <c r="C64">
        <v>1</v>
      </c>
    </row>
    <row r="65" spans="1:6" x14ac:dyDescent="0.25">
      <c r="A65" t="s">
        <v>61</v>
      </c>
      <c r="B65">
        <v>2216</v>
      </c>
      <c r="C65">
        <v>1</v>
      </c>
    </row>
    <row r="66" spans="1:6" x14ac:dyDescent="0.25">
      <c r="A66" t="s">
        <v>62</v>
      </c>
      <c r="B66">
        <v>1024</v>
      </c>
      <c r="C66">
        <v>1</v>
      </c>
    </row>
    <row r="67" spans="1:6" x14ac:dyDescent="0.25">
      <c r="A67" t="s">
        <v>63</v>
      </c>
      <c r="B67">
        <v>124</v>
      </c>
      <c r="C67">
        <v>1</v>
      </c>
      <c r="E67"/>
      <c r="F67"/>
    </row>
    <row r="68" spans="1:6" x14ac:dyDescent="0.25">
      <c r="A68" t="s">
        <v>64</v>
      </c>
      <c r="B68">
        <v>712</v>
      </c>
      <c r="C68">
        <v>1</v>
      </c>
      <c r="E68"/>
      <c r="F68"/>
    </row>
    <row r="69" spans="1:6" x14ac:dyDescent="0.25">
      <c r="A69" t="s">
        <v>65</v>
      </c>
      <c r="B69">
        <v>96</v>
      </c>
      <c r="C69">
        <v>1</v>
      </c>
      <c r="E69"/>
      <c r="F69"/>
    </row>
    <row r="70" spans="1:6" x14ac:dyDescent="0.25">
      <c r="A70" t="s">
        <v>66</v>
      </c>
      <c r="B70">
        <v>77</v>
      </c>
      <c r="C70">
        <v>1</v>
      </c>
      <c r="E70"/>
      <c r="F70"/>
    </row>
    <row r="71" spans="1:6" x14ac:dyDescent="0.25">
      <c r="A71" t="s">
        <v>68</v>
      </c>
      <c r="B71">
        <v>35440</v>
      </c>
      <c r="C71">
        <v>1</v>
      </c>
      <c r="E71"/>
      <c r="F71"/>
    </row>
    <row r="72" spans="1:6" x14ac:dyDescent="0.25">
      <c r="A72" t="s">
        <v>69</v>
      </c>
      <c r="B72">
        <v>1052</v>
      </c>
      <c r="C72">
        <v>1</v>
      </c>
      <c r="E72"/>
      <c r="F72"/>
    </row>
    <row r="73" spans="1:6" x14ac:dyDescent="0.25">
      <c r="A73" t="s">
        <v>70</v>
      </c>
      <c r="B73">
        <v>1052</v>
      </c>
      <c r="C73">
        <v>1</v>
      </c>
      <c r="E73"/>
      <c r="F73"/>
    </row>
    <row r="74" spans="1:6" x14ac:dyDescent="0.25">
      <c r="A74" t="s">
        <v>71</v>
      </c>
      <c r="B74">
        <v>135</v>
      </c>
      <c r="C74">
        <v>1</v>
      </c>
      <c r="E74"/>
      <c r="F74"/>
    </row>
    <row r="75" spans="1:6" x14ac:dyDescent="0.25">
      <c r="A75" t="s">
        <v>72</v>
      </c>
      <c r="B75">
        <v>684</v>
      </c>
      <c r="C75">
        <v>1</v>
      </c>
      <c r="E75"/>
      <c r="F75"/>
    </row>
    <row r="76" spans="1:6" x14ac:dyDescent="0.25">
      <c r="A76" t="s">
        <v>73</v>
      </c>
      <c r="B76">
        <v>53553</v>
      </c>
      <c r="C76">
        <v>1</v>
      </c>
      <c r="E76"/>
      <c r="F76"/>
    </row>
    <row r="77" spans="1:6" x14ac:dyDescent="0.25">
      <c r="A77" t="s">
        <v>74</v>
      </c>
      <c r="B77">
        <v>17413</v>
      </c>
      <c r="C77">
        <v>1</v>
      </c>
      <c r="E77"/>
      <c r="F77"/>
    </row>
    <row r="78" spans="1:6" x14ac:dyDescent="0.25">
      <c r="A78" t="s">
        <v>75</v>
      </c>
      <c r="B78">
        <v>13567</v>
      </c>
      <c r="C78">
        <v>1</v>
      </c>
      <c r="E78"/>
      <c r="F78"/>
    </row>
    <row r="79" spans="1:6" x14ac:dyDescent="0.25">
      <c r="A79" t="s">
        <v>76</v>
      </c>
      <c r="B79">
        <v>451</v>
      </c>
      <c r="C79">
        <v>1</v>
      </c>
      <c r="E79"/>
      <c r="F79"/>
    </row>
    <row r="80" spans="1:6" x14ac:dyDescent="0.25">
      <c r="A80" t="s">
        <v>77</v>
      </c>
      <c r="B80">
        <v>731499</v>
      </c>
      <c r="C80">
        <v>1</v>
      </c>
      <c r="E80"/>
      <c r="F80"/>
    </row>
    <row r="81" spans="1:6" x14ac:dyDescent="0.25">
      <c r="A81" t="s">
        <v>79</v>
      </c>
      <c r="B81">
        <v>106</v>
      </c>
      <c r="C81">
        <v>1</v>
      </c>
      <c r="E81"/>
      <c r="F81"/>
    </row>
    <row r="82" spans="1:6" x14ac:dyDescent="0.25">
      <c r="A82" t="s">
        <v>80</v>
      </c>
      <c r="B82">
        <v>1318</v>
      </c>
      <c r="C82">
        <v>1</v>
      </c>
      <c r="E82"/>
      <c r="F82"/>
    </row>
    <row r="83" spans="1:6" x14ac:dyDescent="0.25">
      <c r="A83" t="s">
        <v>81</v>
      </c>
      <c r="B83">
        <v>2583</v>
      </c>
      <c r="C83">
        <v>1</v>
      </c>
      <c r="E83"/>
      <c r="F83"/>
    </row>
    <row r="84" spans="1:6" x14ac:dyDescent="0.25">
      <c r="A84" t="s">
        <v>82</v>
      </c>
      <c r="B84">
        <v>66</v>
      </c>
      <c r="C84">
        <v>1</v>
      </c>
      <c r="E84"/>
      <c r="F84"/>
    </row>
    <row r="85" spans="1:6" x14ac:dyDescent="0.25">
      <c r="A85" t="s">
        <v>83</v>
      </c>
      <c r="B85">
        <v>142064</v>
      </c>
      <c r="C85">
        <v>1</v>
      </c>
      <c r="E85"/>
      <c r="F85"/>
    </row>
    <row r="86" spans="1:6" x14ac:dyDescent="0.25">
      <c r="A86" t="s">
        <v>84</v>
      </c>
      <c r="B86">
        <v>683636</v>
      </c>
      <c r="C86">
        <v>1</v>
      </c>
      <c r="E86"/>
      <c r="F86"/>
    </row>
    <row r="87" spans="1:6" x14ac:dyDescent="0.25">
      <c r="A87" t="s">
        <v>86</v>
      </c>
      <c r="B87">
        <v>23</v>
      </c>
      <c r="C87">
        <v>1</v>
      </c>
      <c r="E87"/>
      <c r="F87"/>
    </row>
    <row r="88" spans="1:6" x14ac:dyDescent="0.25">
      <c r="A88" t="s">
        <v>87</v>
      </c>
      <c r="B88">
        <v>57236</v>
      </c>
      <c r="C88">
        <v>1</v>
      </c>
      <c r="E88"/>
      <c r="F88"/>
    </row>
    <row r="89" spans="1:6" x14ac:dyDescent="0.25">
      <c r="A89" t="s">
        <v>88</v>
      </c>
      <c r="B89">
        <v>1</v>
      </c>
      <c r="C89">
        <v>1</v>
      </c>
      <c r="E89"/>
      <c r="F89"/>
    </row>
    <row r="90" spans="1:6" x14ac:dyDescent="0.25">
      <c r="A90" t="s">
        <v>89</v>
      </c>
      <c r="B90">
        <v>28376</v>
      </c>
      <c r="C90">
        <v>1</v>
      </c>
      <c r="E90"/>
      <c r="F90"/>
    </row>
    <row r="91" spans="1:6" x14ac:dyDescent="0.25">
      <c r="A91" t="s">
        <v>90</v>
      </c>
      <c r="B91">
        <v>3416</v>
      </c>
      <c r="C91">
        <v>1</v>
      </c>
      <c r="E91"/>
      <c r="F91"/>
    </row>
    <row r="92" spans="1:6" x14ac:dyDescent="0.25">
      <c r="A92" t="s">
        <v>91</v>
      </c>
      <c r="B92">
        <v>30173</v>
      </c>
      <c r="C92">
        <v>1</v>
      </c>
      <c r="E92"/>
      <c r="F92"/>
    </row>
    <row r="93" spans="1:6" x14ac:dyDescent="0.25">
      <c r="A93" t="s">
        <v>92</v>
      </c>
      <c r="B93">
        <v>1082</v>
      </c>
      <c r="C93">
        <v>1</v>
      </c>
      <c r="E93"/>
      <c r="F93"/>
    </row>
    <row r="94" spans="1:6" x14ac:dyDescent="0.25">
      <c r="A94" t="s">
        <v>93</v>
      </c>
      <c r="B94">
        <v>1220</v>
      </c>
      <c r="C94">
        <v>1</v>
      </c>
      <c r="E94"/>
      <c r="F94"/>
    </row>
    <row r="95" spans="1:6" x14ac:dyDescent="0.25">
      <c r="A95" t="s">
        <v>94</v>
      </c>
      <c r="B95">
        <v>1</v>
      </c>
      <c r="C95">
        <v>1</v>
      </c>
      <c r="E95"/>
      <c r="F95"/>
    </row>
    <row r="96" spans="1:6" x14ac:dyDescent="0.25">
      <c r="A96" t="s">
        <v>95</v>
      </c>
      <c r="B96">
        <v>1</v>
      </c>
      <c r="C96">
        <v>1</v>
      </c>
      <c r="E96"/>
      <c r="F96"/>
    </row>
    <row r="97" spans="1:6" x14ac:dyDescent="0.25">
      <c r="A97" t="s">
        <v>96</v>
      </c>
      <c r="B97">
        <v>1804</v>
      </c>
      <c r="C97">
        <v>1</v>
      </c>
      <c r="E97"/>
      <c r="F97"/>
    </row>
    <row r="98" spans="1:6" x14ac:dyDescent="0.25">
      <c r="E98"/>
      <c r="F98"/>
    </row>
    <row r="114" spans="5:6" x14ac:dyDescent="0.25">
      <c r="E114"/>
      <c r="F114"/>
    </row>
    <row r="115" spans="5:6" x14ac:dyDescent="0.25">
      <c r="E115"/>
      <c r="F115"/>
    </row>
    <row r="116" spans="5:6" x14ac:dyDescent="0.25">
      <c r="E116"/>
      <c r="F116"/>
    </row>
    <row r="117" spans="5:6" x14ac:dyDescent="0.25">
      <c r="E117"/>
      <c r="F117"/>
    </row>
    <row r="118" spans="5:6" x14ac:dyDescent="0.25">
      <c r="E118"/>
      <c r="F118"/>
    </row>
    <row r="119" spans="5:6" x14ac:dyDescent="0.25">
      <c r="E119"/>
      <c r="F119"/>
    </row>
    <row r="120" spans="5:6" x14ac:dyDescent="0.25">
      <c r="E120"/>
      <c r="F120"/>
    </row>
    <row r="121" spans="5:6" x14ac:dyDescent="0.25">
      <c r="E121"/>
      <c r="F121"/>
    </row>
    <row r="122" spans="5:6" x14ac:dyDescent="0.25">
      <c r="E122"/>
      <c r="F122"/>
    </row>
    <row r="123" spans="5:6" x14ac:dyDescent="0.25">
      <c r="E123"/>
      <c r="F123"/>
    </row>
    <row r="124" spans="5:6" x14ac:dyDescent="0.25">
      <c r="E124"/>
      <c r="F124"/>
    </row>
    <row r="125" spans="5:6" x14ac:dyDescent="0.25">
      <c r="E125"/>
      <c r="F125"/>
    </row>
    <row r="126" spans="5:6" x14ac:dyDescent="0.25">
      <c r="E126"/>
      <c r="F126"/>
    </row>
    <row r="127" spans="5:6" x14ac:dyDescent="0.25">
      <c r="E127"/>
      <c r="F127"/>
    </row>
  </sheetData>
  <sortState ref="A5:C97">
    <sortCondition descending="1" ref="C5:C97"/>
    <sortCondition ref="A5:A97"/>
  </sortState>
  <mergeCells count="3">
    <mergeCell ref="A1:H1"/>
    <mergeCell ref="B2:C2"/>
    <mergeCell ref="B3:C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7"/>
  <sheetViews>
    <sheetView topLeftCell="A58" workbookViewId="0">
      <selection activeCell="A94" sqref="A94"/>
    </sheetView>
  </sheetViews>
  <sheetFormatPr defaultRowHeight="15" x14ac:dyDescent="0.25"/>
  <cols>
    <col min="1" max="1" width="19.5703125" bestFit="1" customWidth="1"/>
    <col min="2" max="2" width="17.28515625" customWidth="1"/>
    <col min="3" max="3" width="16" customWidth="1"/>
    <col min="5" max="5" width="30.5703125" style="3" customWidth="1"/>
    <col min="6" max="6" width="34.7109375" style="3" bestFit="1" customWidth="1"/>
    <col min="7" max="7" width="31.7109375" bestFit="1" customWidth="1"/>
    <col min="8" max="8" width="38" customWidth="1"/>
    <col min="9" max="9" width="23" bestFit="1" customWidth="1"/>
    <col min="10" max="10" width="20.28515625" customWidth="1"/>
    <col min="11" max="11" width="11" bestFit="1" customWidth="1"/>
  </cols>
  <sheetData>
    <row r="1" spans="1:9" ht="37.5" customHeight="1" x14ac:dyDescent="0.25">
      <c r="A1" s="7" t="s">
        <v>128</v>
      </c>
      <c r="B1" s="7"/>
      <c r="C1" s="7"/>
      <c r="D1" s="7"/>
      <c r="E1" s="7"/>
      <c r="F1" s="7"/>
      <c r="G1" s="7"/>
      <c r="H1" s="7"/>
    </row>
    <row r="2" spans="1:9" ht="21" x14ac:dyDescent="0.25">
      <c r="A2" s="9" t="s">
        <v>129</v>
      </c>
      <c r="B2" s="9"/>
      <c r="C2" s="9"/>
      <c r="D2" s="9"/>
      <c r="E2" s="9"/>
      <c r="F2" s="9"/>
      <c r="G2" s="9"/>
      <c r="H2" s="9"/>
    </row>
    <row r="3" spans="1:9" ht="21" customHeight="1" x14ac:dyDescent="0.25">
      <c r="B3" s="8"/>
      <c r="C3" s="8"/>
      <c r="E3" s="2"/>
      <c r="F3" s="2"/>
      <c r="G3" s="2"/>
      <c r="H3" s="2"/>
    </row>
    <row r="4" spans="1:9" ht="21" customHeight="1" x14ac:dyDescent="0.25">
      <c r="E4" s="2"/>
      <c r="F4" s="2"/>
      <c r="G4" s="2"/>
      <c r="H4" s="2"/>
    </row>
    <row r="5" spans="1:9" ht="15" customHeight="1" x14ac:dyDescent="0.25">
      <c r="A5" t="s">
        <v>1</v>
      </c>
      <c r="B5">
        <v>2147483647</v>
      </c>
      <c r="C5">
        <v>2147483647</v>
      </c>
      <c r="E5" s="2" t="s">
        <v>37</v>
      </c>
      <c r="F5" s="2" t="s">
        <v>38</v>
      </c>
      <c r="G5" s="2" t="s">
        <v>39</v>
      </c>
      <c r="H5" s="2" t="s">
        <v>40</v>
      </c>
    </row>
    <row r="6" spans="1:9" x14ac:dyDescent="0.25">
      <c r="A6" t="s">
        <v>2</v>
      </c>
      <c r="B6">
        <v>2147483647</v>
      </c>
      <c r="C6">
        <v>2147483647</v>
      </c>
      <c r="E6" s="3">
        <v>1</v>
      </c>
      <c r="F6" s="3">
        <f>COUNTIF(C:C,"&lt;= 1")</f>
        <v>63</v>
      </c>
      <c r="G6">
        <f>I6*100</f>
        <v>64.516129032257993</v>
      </c>
      <c r="H6">
        <v>4.0200000000000001E-3</v>
      </c>
      <c r="I6">
        <v>0.64516129032257996</v>
      </c>
    </row>
    <row r="7" spans="1:9" x14ac:dyDescent="0.25">
      <c r="A7" t="s">
        <v>3</v>
      </c>
      <c r="B7">
        <v>2147483647</v>
      </c>
      <c r="C7">
        <v>2147483647</v>
      </c>
      <c r="E7" s="3">
        <v>2</v>
      </c>
      <c r="F7" s="3">
        <f>COUNTIF(C:C,"&lt;= 2")</f>
        <v>70</v>
      </c>
      <c r="G7">
        <f t="shared" ref="G7:G16" si="0">I7*100</f>
        <v>74.193548387096698</v>
      </c>
      <c r="H7">
        <v>4.0200000000000001E-3</v>
      </c>
      <c r="I7">
        <v>0.74193548387096697</v>
      </c>
    </row>
    <row r="8" spans="1:9" x14ac:dyDescent="0.25">
      <c r="A8" t="s">
        <v>5</v>
      </c>
      <c r="B8">
        <v>2271285</v>
      </c>
      <c r="C8">
        <v>633</v>
      </c>
      <c r="E8" s="3">
        <v>3</v>
      </c>
      <c r="F8" s="3">
        <f>COUNTIF(C:C,"&lt;= 3")</f>
        <v>73</v>
      </c>
      <c r="G8">
        <f t="shared" si="0"/>
        <v>79.569892473118202</v>
      </c>
      <c r="H8">
        <v>4.0200000000000001E-3</v>
      </c>
      <c r="I8">
        <v>0.79569892473118198</v>
      </c>
    </row>
    <row r="9" spans="1:9" x14ac:dyDescent="0.25">
      <c r="A9" t="s">
        <v>4</v>
      </c>
      <c r="B9">
        <v>2271285</v>
      </c>
      <c r="C9">
        <v>616</v>
      </c>
      <c r="E9" s="3">
        <v>5</v>
      </c>
      <c r="F9" s="3">
        <f>COUNTIF(C:C,"&lt;=5")</f>
        <v>78</v>
      </c>
      <c r="G9">
        <f t="shared" si="0"/>
        <v>81.720430107526795</v>
      </c>
      <c r="H9">
        <v>4.0200000000000001E-3</v>
      </c>
      <c r="I9">
        <v>0.81720430107526798</v>
      </c>
    </row>
    <row r="10" spans="1:9" x14ac:dyDescent="0.25">
      <c r="A10" t="s">
        <v>6</v>
      </c>
      <c r="B10">
        <v>2271285</v>
      </c>
      <c r="C10">
        <v>610</v>
      </c>
      <c r="E10" s="3">
        <v>8</v>
      </c>
      <c r="F10" s="3">
        <f>COUNTIF(C:C,"&lt;= 8")</f>
        <v>78</v>
      </c>
      <c r="G10">
        <f t="shared" si="0"/>
        <v>87.096774193548299</v>
      </c>
      <c r="H10">
        <v>4.0200000000000001E-3</v>
      </c>
      <c r="I10">
        <v>0.87096774193548299</v>
      </c>
    </row>
    <row r="11" spans="1:9" x14ac:dyDescent="0.25">
      <c r="A11" t="s">
        <v>7</v>
      </c>
      <c r="B11">
        <v>115504</v>
      </c>
      <c r="C11">
        <v>561</v>
      </c>
      <c r="E11" s="3">
        <v>10</v>
      </c>
      <c r="F11" s="3">
        <f>COUNTIF(C:C,"&lt;= 10")</f>
        <v>80</v>
      </c>
      <c r="G11">
        <f t="shared" si="0"/>
        <v>88.172043010752603</v>
      </c>
      <c r="H11">
        <v>4.0200000000000001E-3</v>
      </c>
      <c r="I11">
        <v>0.88172043010752599</v>
      </c>
    </row>
    <row r="12" spans="1:9" x14ac:dyDescent="0.25">
      <c r="A12" t="s">
        <v>8</v>
      </c>
      <c r="B12">
        <v>1263249</v>
      </c>
      <c r="C12">
        <v>183</v>
      </c>
      <c r="E12" s="3">
        <v>20</v>
      </c>
      <c r="F12" s="3">
        <f>COUNTIF(C:C,"&lt;= 20")</f>
        <v>81</v>
      </c>
      <c r="G12">
        <f t="shared" si="0"/>
        <v>89.247311827956892</v>
      </c>
      <c r="H12">
        <v>4.0200000000000001E-3</v>
      </c>
      <c r="I12">
        <v>0.89247311827956899</v>
      </c>
    </row>
    <row r="13" spans="1:9" x14ac:dyDescent="0.25">
      <c r="A13" t="s">
        <v>10</v>
      </c>
      <c r="B13">
        <v>1080362</v>
      </c>
      <c r="C13">
        <v>42</v>
      </c>
      <c r="E13" s="3">
        <v>30</v>
      </c>
      <c r="F13" s="3">
        <f>COUNTIF(C:C,"&lt;= 30")</f>
        <v>83</v>
      </c>
      <c r="G13">
        <f t="shared" si="0"/>
        <v>90.322580645161196</v>
      </c>
      <c r="H13">
        <v>4.0200000000000001E-3</v>
      </c>
      <c r="I13">
        <v>0.90322580645161199</v>
      </c>
    </row>
    <row r="14" spans="1:9" x14ac:dyDescent="0.25">
      <c r="A14" t="s">
        <v>9</v>
      </c>
      <c r="B14">
        <v>60754</v>
      </c>
      <c r="C14">
        <v>39</v>
      </c>
      <c r="E14" s="3">
        <v>50</v>
      </c>
      <c r="F14" s="3">
        <f>COUNTIF(C:C,"&lt;= 50")</f>
        <v>85</v>
      </c>
      <c r="G14">
        <f t="shared" si="0"/>
        <v>92.473118279569803</v>
      </c>
      <c r="H14">
        <v>4.0200000000000001E-3</v>
      </c>
      <c r="I14">
        <v>0.92473118279569799</v>
      </c>
    </row>
    <row r="15" spans="1:9" x14ac:dyDescent="0.25">
      <c r="A15" t="s">
        <v>11</v>
      </c>
      <c r="B15">
        <v>31421</v>
      </c>
      <c r="C15">
        <v>22</v>
      </c>
      <c r="E15" s="3">
        <v>100</v>
      </c>
      <c r="F15" s="3">
        <f>COUNTIF(C:C,"&lt;= 100")</f>
        <v>85</v>
      </c>
      <c r="G15">
        <f t="shared" si="0"/>
        <v>92.473118279569803</v>
      </c>
      <c r="H15">
        <v>4.0200000000000001E-3</v>
      </c>
      <c r="I15">
        <v>0.92473118279569799</v>
      </c>
    </row>
    <row r="16" spans="1:9" x14ac:dyDescent="0.25">
      <c r="A16" t="s">
        <v>12</v>
      </c>
      <c r="B16">
        <v>957011</v>
      </c>
      <c r="C16">
        <v>22</v>
      </c>
      <c r="E16" s="3">
        <v>500</v>
      </c>
      <c r="F16" s="3">
        <f>COUNTIF(C:C,"&lt;= 500")</f>
        <v>86</v>
      </c>
      <c r="G16">
        <f t="shared" si="0"/>
        <v>93.548387096774093</v>
      </c>
      <c r="H16">
        <v>4.0200000000000001E-3</v>
      </c>
      <c r="I16">
        <v>0.93548387096774099</v>
      </c>
    </row>
    <row r="17" spans="1:6" x14ac:dyDescent="0.25">
      <c r="A17" t="s">
        <v>13</v>
      </c>
      <c r="B17">
        <v>223224</v>
      </c>
      <c r="C17">
        <v>12</v>
      </c>
    </row>
    <row r="18" spans="1:6" x14ac:dyDescent="0.25">
      <c r="A18" t="s">
        <v>16</v>
      </c>
      <c r="B18">
        <v>441348</v>
      </c>
      <c r="C18">
        <v>10</v>
      </c>
    </row>
    <row r="19" spans="1:6" x14ac:dyDescent="0.25">
      <c r="A19" t="s">
        <v>14</v>
      </c>
      <c r="B19">
        <v>246693</v>
      </c>
      <c r="C19">
        <v>9</v>
      </c>
      <c r="E19"/>
      <c r="F19"/>
    </row>
    <row r="20" spans="1:6" x14ac:dyDescent="0.25">
      <c r="A20" t="s">
        <v>24</v>
      </c>
      <c r="B20">
        <v>1534725</v>
      </c>
      <c r="C20">
        <v>5</v>
      </c>
      <c r="E20"/>
      <c r="F20"/>
    </row>
    <row r="21" spans="1:6" x14ac:dyDescent="0.25">
      <c r="A21" t="s">
        <v>15</v>
      </c>
      <c r="B21">
        <v>10658</v>
      </c>
      <c r="C21">
        <v>4</v>
      </c>
      <c r="E21"/>
      <c r="F21"/>
    </row>
    <row r="22" spans="1:6" x14ac:dyDescent="0.25">
      <c r="A22" t="s">
        <v>22</v>
      </c>
      <c r="B22">
        <v>564260</v>
      </c>
      <c r="C22">
        <v>4</v>
      </c>
      <c r="E22"/>
      <c r="F22"/>
    </row>
    <row r="23" spans="1:6" x14ac:dyDescent="0.25">
      <c r="A23" t="s">
        <v>25</v>
      </c>
      <c r="B23">
        <v>13567</v>
      </c>
      <c r="C23">
        <v>4</v>
      </c>
      <c r="E23"/>
      <c r="F23"/>
    </row>
    <row r="24" spans="1:6" x14ac:dyDescent="0.25">
      <c r="A24" t="s">
        <v>17</v>
      </c>
      <c r="B24">
        <v>825</v>
      </c>
      <c r="C24">
        <v>4</v>
      </c>
      <c r="E24"/>
      <c r="F24"/>
    </row>
    <row r="25" spans="1:6" x14ac:dyDescent="0.25">
      <c r="A25" t="s">
        <v>19</v>
      </c>
      <c r="B25">
        <v>2010453</v>
      </c>
      <c r="C25">
        <v>3</v>
      </c>
      <c r="E25"/>
      <c r="F25"/>
    </row>
    <row r="26" spans="1:6" x14ac:dyDescent="0.25">
      <c r="A26" t="s">
        <v>59</v>
      </c>
      <c r="B26">
        <v>902654</v>
      </c>
      <c r="C26">
        <v>3</v>
      </c>
      <c r="E26"/>
      <c r="F26"/>
    </row>
    <row r="27" spans="1:6" x14ac:dyDescent="0.25">
      <c r="A27" t="s">
        <v>23</v>
      </c>
      <c r="B27">
        <v>85491</v>
      </c>
      <c r="C27">
        <v>3</v>
      </c>
      <c r="E27"/>
      <c r="F27"/>
    </row>
    <row r="28" spans="1:6" x14ac:dyDescent="0.25">
      <c r="A28" t="s">
        <v>27</v>
      </c>
      <c r="B28">
        <v>23780</v>
      </c>
      <c r="C28">
        <v>2</v>
      </c>
      <c r="E28"/>
      <c r="F28"/>
    </row>
    <row r="29" spans="1:6" x14ac:dyDescent="0.25">
      <c r="A29" t="s">
        <v>58</v>
      </c>
      <c r="B29">
        <v>81864</v>
      </c>
      <c r="C29">
        <v>2</v>
      </c>
      <c r="E29"/>
      <c r="F29"/>
    </row>
    <row r="30" spans="1:6" x14ac:dyDescent="0.25">
      <c r="A30" t="s">
        <v>21</v>
      </c>
      <c r="B30">
        <v>6711</v>
      </c>
      <c r="C30">
        <v>2</v>
      </c>
      <c r="E30"/>
      <c r="F30"/>
    </row>
    <row r="31" spans="1:6" x14ac:dyDescent="0.25">
      <c r="A31" t="s">
        <v>67</v>
      </c>
      <c r="B31">
        <v>582720</v>
      </c>
      <c r="C31">
        <v>2</v>
      </c>
      <c r="E31"/>
      <c r="F31"/>
    </row>
    <row r="32" spans="1:6" x14ac:dyDescent="0.25">
      <c r="A32" t="s">
        <v>78</v>
      </c>
      <c r="B32">
        <v>2467</v>
      </c>
      <c r="C32">
        <v>2</v>
      </c>
      <c r="E32"/>
      <c r="F32"/>
    </row>
    <row r="33" spans="1:6" x14ac:dyDescent="0.25">
      <c r="A33" t="s">
        <v>85</v>
      </c>
      <c r="B33">
        <v>15</v>
      </c>
      <c r="C33">
        <v>2</v>
      </c>
      <c r="E33"/>
      <c r="F33"/>
    </row>
    <row r="34" spans="1:6" x14ac:dyDescent="0.25">
      <c r="A34" t="s">
        <v>26</v>
      </c>
      <c r="B34">
        <v>52</v>
      </c>
      <c r="C34">
        <v>2</v>
      </c>
      <c r="E34"/>
      <c r="F34"/>
    </row>
    <row r="35" spans="1:6" x14ac:dyDescent="0.25">
      <c r="A35" t="s">
        <v>0</v>
      </c>
      <c r="B35">
        <v>1</v>
      </c>
      <c r="C35">
        <v>1</v>
      </c>
    </row>
    <row r="36" spans="1:6" x14ac:dyDescent="0.25">
      <c r="A36" t="s">
        <v>28</v>
      </c>
      <c r="B36">
        <v>1</v>
      </c>
      <c r="C36">
        <v>1</v>
      </c>
    </row>
    <row r="37" spans="1:6" x14ac:dyDescent="0.25">
      <c r="A37" t="s">
        <v>29</v>
      </c>
      <c r="B37">
        <v>1</v>
      </c>
      <c r="C37">
        <v>1</v>
      </c>
    </row>
    <row r="38" spans="1:6" x14ac:dyDescent="0.25">
      <c r="A38" t="s">
        <v>30</v>
      </c>
      <c r="B38">
        <v>930</v>
      </c>
      <c r="C38">
        <v>1</v>
      </c>
    </row>
    <row r="39" spans="1:6" x14ac:dyDescent="0.25">
      <c r="A39" t="s">
        <v>31</v>
      </c>
      <c r="B39">
        <v>8</v>
      </c>
      <c r="C39">
        <v>1</v>
      </c>
    </row>
    <row r="40" spans="1:6" x14ac:dyDescent="0.25">
      <c r="A40" t="s">
        <v>32</v>
      </c>
      <c r="B40">
        <v>1738</v>
      </c>
      <c r="C40">
        <v>1</v>
      </c>
    </row>
    <row r="41" spans="1:6" x14ac:dyDescent="0.25">
      <c r="A41" t="s">
        <v>33</v>
      </c>
      <c r="B41">
        <v>1978</v>
      </c>
      <c r="C41">
        <v>1</v>
      </c>
    </row>
    <row r="42" spans="1:6" x14ac:dyDescent="0.25">
      <c r="A42" t="s">
        <v>34</v>
      </c>
      <c r="B42">
        <v>174</v>
      </c>
      <c r="C42">
        <v>1</v>
      </c>
    </row>
    <row r="43" spans="1:6" x14ac:dyDescent="0.25">
      <c r="A43" t="s">
        <v>35</v>
      </c>
      <c r="B43">
        <v>604358</v>
      </c>
      <c r="C43">
        <v>1</v>
      </c>
    </row>
    <row r="44" spans="1:6" x14ac:dyDescent="0.25">
      <c r="A44" t="s">
        <v>36</v>
      </c>
      <c r="B44">
        <v>1055</v>
      </c>
      <c r="C44">
        <v>1</v>
      </c>
    </row>
    <row r="45" spans="1:6" x14ac:dyDescent="0.25">
      <c r="A45" t="s">
        <v>41</v>
      </c>
      <c r="B45">
        <v>1819</v>
      </c>
      <c r="C45">
        <v>1</v>
      </c>
    </row>
    <row r="46" spans="1:6" x14ac:dyDescent="0.25">
      <c r="A46" t="s">
        <v>42</v>
      </c>
      <c r="B46">
        <v>288643</v>
      </c>
      <c r="C46">
        <v>1</v>
      </c>
    </row>
    <row r="47" spans="1:6" x14ac:dyDescent="0.25">
      <c r="A47" t="s">
        <v>43</v>
      </c>
      <c r="B47">
        <v>565471</v>
      </c>
      <c r="C47">
        <v>1</v>
      </c>
    </row>
    <row r="48" spans="1:6" x14ac:dyDescent="0.25">
      <c r="A48" t="s">
        <v>44</v>
      </c>
      <c r="B48">
        <v>4165</v>
      </c>
      <c r="C48">
        <v>1</v>
      </c>
    </row>
    <row r="49" spans="1:3" customFormat="1" x14ac:dyDescent="0.25">
      <c r="A49" t="s">
        <v>45</v>
      </c>
      <c r="B49">
        <v>45712</v>
      </c>
      <c r="C49">
        <v>1</v>
      </c>
    </row>
    <row r="50" spans="1:3" customFormat="1" x14ac:dyDescent="0.25">
      <c r="A50" t="s">
        <v>18</v>
      </c>
      <c r="B50">
        <v>11</v>
      </c>
      <c r="C50">
        <v>1</v>
      </c>
    </row>
    <row r="51" spans="1:3" customFormat="1" x14ac:dyDescent="0.25">
      <c r="A51" t="s">
        <v>46</v>
      </c>
      <c r="B51">
        <v>14080</v>
      </c>
      <c r="C51">
        <v>1</v>
      </c>
    </row>
    <row r="52" spans="1:3" customFormat="1" x14ac:dyDescent="0.25">
      <c r="A52" t="s">
        <v>47</v>
      </c>
      <c r="B52">
        <v>442</v>
      </c>
      <c r="C52">
        <v>1</v>
      </c>
    </row>
    <row r="53" spans="1:3" customFormat="1" x14ac:dyDescent="0.25">
      <c r="A53" t="s">
        <v>48</v>
      </c>
      <c r="B53">
        <v>107</v>
      </c>
      <c r="C53">
        <v>1</v>
      </c>
    </row>
    <row r="54" spans="1:3" customFormat="1" x14ac:dyDescent="0.25">
      <c r="A54" t="s">
        <v>49</v>
      </c>
      <c r="B54">
        <v>5123</v>
      </c>
      <c r="C54">
        <v>1</v>
      </c>
    </row>
    <row r="55" spans="1:3" customFormat="1" x14ac:dyDescent="0.25">
      <c r="A55" t="s">
        <v>50</v>
      </c>
      <c r="B55">
        <v>5123</v>
      </c>
      <c r="C55">
        <v>1</v>
      </c>
    </row>
    <row r="56" spans="1:3" customFormat="1" x14ac:dyDescent="0.25">
      <c r="A56" t="s">
        <v>51</v>
      </c>
      <c r="B56">
        <v>7034</v>
      </c>
      <c r="C56">
        <v>1</v>
      </c>
    </row>
    <row r="57" spans="1:3" customFormat="1" x14ac:dyDescent="0.25">
      <c r="A57" t="s">
        <v>52</v>
      </c>
      <c r="B57">
        <v>1569</v>
      </c>
      <c r="C57">
        <v>1</v>
      </c>
    </row>
    <row r="58" spans="1:3" customFormat="1" x14ac:dyDescent="0.25">
      <c r="A58" t="s">
        <v>53</v>
      </c>
      <c r="B58">
        <v>64</v>
      </c>
      <c r="C58">
        <v>1</v>
      </c>
    </row>
    <row r="59" spans="1:3" customFormat="1" x14ac:dyDescent="0.25">
      <c r="A59" t="s">
        <v>54</v>
      </c>
      <c r="B59">
        <v>30954</v>
      </c>
      <c r="C59">
        <v>1</v>
      </c>
    </row>
    <row r="60" spans="1:3" customFormat="1" x14ac:dyDescent="0.25">
      <c r="A60" t="s">
        <v>20</v>
      </c>
      <c r="B60">
        <v>7538</v>
      </c>
      <c r="C60">
        <v>1</v>
      </c>
    </row>
    <row r="61" spans="1:3" customFormat="1" x14ac:dyDescent="0.25">
      <c r="A61" t="s">
        <v>55</v>
      </c>
      <c r="B61">
        <v>7538</v>
      </c>
      <c r="C61">
        <v>1</v>
      </c>
    </row>
    <row r="62" spans="1:3" customFormat="1" x14ac:dyDescent="0.25">
      <c r="A62" t="s">
        <v>56</v>
      </c>
      <c r="B62">
        <v>7538</v>
      </c>
      <c r="C62">
        <v>1</v>
      </c>
    </row>
    <row r="63" spans="1:3" customFormat="1" x14ac:dyDescent="0.25">
      <c r="A63" t="s">
        <v>57</v>
      </c>
      <c r="B63">
        <v>1410</v>
      </c>
      <c r="C63">
        <v>1</v>
      </c>
    </row>
    <row r="64" spans="1:3" customFormat="1" x14ac:dyDescent="0.25">
      <c r="A64" t="s">
        <v>60</v>
      </c>
      <c r="B64">
        <v>17413</v>
      </c>
      <c r="C64">
        <v>1</v>
      </c>
    </row>
    <row r="65" spans="1:6" x14ac:dyDescent="0.25">
      <c r="A65" t="s">
        <v>61</v>
      </c>
      <c r="B65">
        <v>2216</v>
      </c>
      <c r="C65">
        <v>1</v>
      </c>
    </row>
    <row r="66" spans="1:6" x14ac:dyDescent="0.25">
      <c r="A66" t="s">
        <v>62</v>
      </c>
      <c r="B66">
        <v>1024</v>
      </c>
      <c r="C66">
        <v>1</v>
      </c>
    </row>
    <row r="67" spans="1:6" x14ac:dyDescent="0.25">
      <c r="A67" t="s">
        <v>63</v>
      </c>
      <c r="B67">
        <v>124</v>
      </c>
      <c r="C67">
        <v>1</v>
      </c>
      <c r="E67"/>
      <c r="F67"/>
    </row>
    <row r="68" spans="1:6" x14ac:dyDescent="0.25">
      <c r="A68" t="s">
        <v>64</v>
      </c>
      <c r="B68">
        <v>712</v>
      </c>
      <c r="C68">
        <v>1</v>
      </c>
      <c r="E68"/>
      <c r="F68"/>
    </row>
    <row r="69" spans="1:6" x14ac:dyDescent="0.25">
      <c r="A69" t="s">
        <v>65</v>
      </c>
      <c r="B69">
        <v>96</v>
      </c>
      <c r="C69">
        <v>1</v>
      </c>
      <c r="E69"/>
      <c r="F69"/>
    </row>
    <row r="70" spans="1:6" x14ac:dyDescent="0.25">
      <c r="A70" t="s">
        <v>66</v>
      </c>
      <c r="B70">
        <v>77</v>
      </c>
      <c r="C70">
        <v>1</v>
      </c>
      <c r="E70"/>
      <c r="F70"/>
    </row>
    <row r="71" spans="1:6" x14ac:dyDescent="0.25">
      <c r="A71" t="s">
        <v>68</v>
      </c>
      <c r="B71">
        <v>35440</v>
      </c>
      <c r="C71">
        <v>1</v>
      </c>
      <c r="E71"/>
      <c r="F71"/>
    </row>
    <row r="72" spans="1:6" x14ac:dyDescent="0.25">
      <c r="A72" t="s">
        <v>69</v>
      </c>
      <c r="B72">
        <v>1052</v>
      </c>
      <c r="C72">
        <v>1</v>
      </c>
      <c r="E72"/>
      <c r="F72"/>
    </row>
    <row r="73" spans="1:6" x14ac:dyDescent="0.25">
      <c r="A73" t="s">
        <v>70</v>
      </c>
      <c r="B73">
        <v>1052</v>
      </c>
      <c r="C73">
        <v>1</v>
      </c>
      <c r="E73"/>
      <c r="F73"/>
    </row>
    <row r="74" spans="1:6" x14ac:dyDescent="0.25">
      <c r="A74" t="s">
        <v>71</v>
      </c>
      <c r="B74">
        <v>135</v>
      </c>
      <c r="C74">
        <v>1</v>
      </c>
      <c r="E74"/>
      <c r="F74"/>
    </row>
    <row r="75" spans="1:6" x14ac:dyDescent="0.25">
      <c r="A75" t="s">
        <v>72</v>
      </c>
      <c r="B75">
        <v>684</v>
      </c>
      <c r="C75">
        <v>1</v>
      </c>
      <c r="E75"/>
      <c r="F75"/>
    </row>
    <row r="76" spans="1:6" x14ac:dyDescent="0.25">
      <c r="A76" t="s">
        <v>73</v>
      </c>
      <c r="B76">
        <v>53553</v>
      </c>
      <c r="C76">
        <v>1</v>
      </c>
      <c r="E76"/>
      <c r="F76"/>
    </row>
    <row r="77" spans="1:6" x14ac:dyDescent="0.25">
      <c r="A77" t="s">
        <v>74</v>
      </c>
      <c r="B77">
        <v>17413</v>
      </c>
      <c r="C77">
        <v>1</v>
      </c>
      <c r="E77"/>
      <c r="F77"/>
    </row>
    <row r="78" spans="1:6" x14ac:dyDescent="0.25">
      <c r="A78" t="s">
        <v>75</v>
      </c>
      <c r="B78">
        <v>13567</v>
      </c>
      <c r="C78">
        <v>1</v>
      </c>
      <c r="E78"/>
      <c r="F78"/>
    </row>
    <row r="79" spans="1:6" x14ac:dyDescent="0.25">
      <c r="A79" t="s">
        <v>76</v>
      </c>
      <c r="B79">
        <v>451</v>
      </c>
      <c r="C79">
        <v>1</v>
      </c>
      <c r="E79"/>
      <c r="F79"/>
    </row>
    <row r="80" spans="1:6" x14ac:dyDescent="0.25">
      <c r="A80" t="s">
        <v>77</v>
      </c>
      <c r="B80">
        <v>731499</v>
      </c>
      <c r="C80">
        <v>1</v>
      </c>
      <c r="E80"/>
      <c r="F80"/>
    </row>
    <row r="81" spans="1:6" x14ac:dyDescent="0.25">
      <c r="A81" t="s">
        <v>79</v>
      </c>
      <c r="B81">
        <v>106</v>
      </c>
      <c r="C81">
        <v>1</v>
      </c>
      <c r="E81"/>
      <c r="F81"/>
    </row>
    <row r="82" spans="1:6" x14ac:dyDescent="0.25">
      <c r="A82" t="s">
        <v>80</v>
      </c>
      <c r="B82">
        <v>1318</v>
      </c>
      <c r="C82">
        <v>1</v>
      </c>
      <c r="E82"/>
      <c r="F82"/>
    </row>
    <row r="83" spans="1:6" x14ac:dyDescent="0.25">
      <c r="A83" t="s">
        <v>81</v>
      </c>
      <c r="B83">
        <v>2583</v>
      </c>
      <c r="C83">
        <v>1</v>
      </c>
      <c r="E83"/>
      <c r="F83"/>
    </row>
    <row r="84" spans="1:6" x14ac:dyDescent="0.25">
      <c r="A84" t="s">
        <v>82</v>
      </c>
      <c r="B84">
        <v>66</v>
      </c>
      <c r="C84">
        <v>1</v>
      </c>
      <c r="E84"/>
      <c r="F84"/>
    </row>
    <row r="85" spans="1:6" x14ac:dyDescent="0.25">
      <c r="A85" t="s">
        <v>83</v>
      </c>
      <c r="B85">
        <v>142064</v>
      </c>
      <c r="C85">
        <v>1</v>
      </c>
      <c r="E85"/>
      <c r="F85"/>
    </row>
    <row r="86" spans="1:6" x14ac:dyDescent="0.25">
      <c r="A86" t="s">
        <v>84</v>
      </c>
      <c r="B86">
        <v>683636</v>
      </c>
      <c r="C86">
        <v>1</v>
      </c>
      <c r="E86"/>
      <c r="F86"/>
    </row>
    <row r="87" spans="1:6" x14ac:dyDescent="0.25">
      <c r="A87" t="s">
        <v>86</v>
      </c>
      <c r="B87">
        <v>23</v>
      </c>
      <c r="C87">
        <v>1</v>
      </c>
      <c r="E87"/>
      <c r="F87"/>
    </row>
    <row r="88" spans="1:6" x14ac:dyDescent="0.25">
      <c r="A88" t="s">
        <v>87</v>
      </c>
      <c r="B88">
        <v>57236</v>
      </c>
      <c r="C88">
        <v>1</v>
      </c>
      <c r="E88"/>
      <c r="F88"/>
    </row>
    <row r="89" spans="1:6" x14ac:dyDescent="0.25">
      <c r="A89" t="s">
        <v>88</v>
      </c>
      <c r="B89">
        <v>1</v>
      </c>
      <c r="C89">
        <v>1</v>
      </c>
      <c r="E89"/>
      <c r="F89"/>
    </row>
    <row r="90" spans="1:6" x14ac:dyDescent="0.25">
      <c r="A90" t="s">
        <v>89</v>
      </c>
      <c r="B90">
        <v>28376</v>
      </c>
      <c r="C90">
        <v>1</v>
      </c>
      <c r="E90"/>
      <c r="F90"/>
    </row>
    <row r="91" spans="1:6" x14ac:dyDescent="0.25">
      <c r="A91" t="s">
        <v>90</v>
      </c>
      <c r="B91">
        <v>3416</v>
      </c>
      <c r="C91">
        <v>1</v>
      </c>
      <c r="E91"/>
      <c r="F91"/>
    </row>
    <row r="92" spans="1:6" x14ac:dyDescent="0.25">
      <c r="A92" t="s">
        <v>91</v>
      </c>
      <c r="B92">
        <v>30173</v>
      </c>
      <c r="C92">
        <v>1</v>
      </c>
      <c r="E92"/>
      <c r="F92"/>
    </row>
    <row r="93" spans="1:6" x14ac:dyDescent="0.25">
      <c r="A93" t="s">
        <v>92</v>
      </c>
      <c r="B93">
        <v>1082</v>
      </c>
      <c r="C93">
        <v>1</v>
      </c>
      <c r="E93"/>
      <c r="F93"/>
    </row>
    <row r="94" spans="1:6" x14ac:dyDescent="0.25">
      <c r="A94" t="s">
        <v>93</v>
      </c>
      <c r="B94">
        <v>1220</v>
      </c>
      <c r="C94">
        <v>1</v>
      </c>
      <c r="E94"/>
      <c r="F94"/>
    </row>
    <row r="95" spans="1:6" x14ac:dyDescent="0.25">
      <c r="A95" t="s">
        <v>94</v>
      </c>
      <c r="B95">
        <v>1</v>
      </c>
      <c r="C95">
        <v>1</v>
      </c>
      <c r="E95"/>
      <c r="F95"/>
    </row>
    <row r="96" spans="1:6" x14ac:dyDescent="0.25">
      <c r="A96" t="s">
        <v>95</v>
      </c>
      <c r="B96">
        <v>1</v>
      </c>
      <c r="C96">
        <v>1</v>
      </c>
      <c r="E96"/>
      <c r="F96"/>
    </row>
    <row r="97" spans="1:6" x14ac:dyDescent="0.25">
      <c r="A97" t="s">
        <v>96</v>
      </c>
      <c r="B97">
        <v>1804</v>
      </c>
      <c r="C97">
        <v>1</v>
      </c>
      <c r="E97"/>
      <c r="F97"/>
    </row>
    <row r="98" spans="1:6" x14ac:dyDescent="0.25">
      <c r="E98"/>
      <c r="F98"/>
    </row>
    <row r="114" spans="5:6" x14ac:dyDescent="0.25">
      <c r="E114"/>
      <c r="F114"/>
    </row>
    <row r="115" spans="5:6" x14ac:dyDescent="0.25">
      <c r="E115"/>
      <c r="F115"/>
    </row>
    <row r="116" spans="5:6" x14ac:dyDescent="0.25">
      <c r="E116"/>
      <c r="F116"/>
    </row>
    <row r="117" spans="5:6" x14ac:dyDescent="0.25">
      <c r="E117"/>
      <c r="F117"/>
    </row>
    <row r="118" spans="5:6" x14ac:dyDescent="0.25">
      <c r="E118"/>
      <c r="F118"/>
    </row>
    <row r="119" spans="5:6" x14ac:dyDescent="0.25">
      <c r="E119"/>
      <c r="F119"/>
    </row>
    <row r="120" spans="5:6" x14ac:dyDescent="0.25">
      <c r="E120"/>
      <c r="F120"/>
    </row>
    <row r="121" spans="5:6" x14ac:dyDescent="0.25">
      <c r="E121"/>
      <c r="F121"/>
    </row>
    <row r="122" spans="5:6" x14ac:dyDescent="0.25">
      <c r="E122"/>
      <c r="F122"/>
    </row>
    <row r="123" spans="5:6" x14ac:dyDescent="0.25">
      <c r="E123"/>
      <c r="F123"/>
    </row>
    <row r="124" spans="5:6" x14ac:dyDescent="0.25">
      <c r="E124"/>
      <c r="F124"/>
    </row>
    <row r="125" spans="5:6" x14ac:dyDescent="0.25">
      <c r="E125"/>
      <c r="F125"/>
    </row>
    <row r="126" spans="5:6" x14ac:dyDescent="0.25">
      <c r="E126"/>
      <c r="F126"/>
    </row>
    <row r="127" spans="5:6" x14ac:dyDescent="0.25">
      <c r="E127"/>
      <c r="F127"/>
    </row>
  </sheetData>
  <sortState ref="A5:C97">
    <sortCondition descending="1" ref="C5:C97"/>
    <sortCondition ref="A5:A97"/>
  </sortState>
  <mergeCells count="3">
    <mergeCell ref="A1:H1"/>
    <mergeCell ref="B3:C3"/>
    <mergeCell ref="A2:H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7"/>
  <sheetViews>
    <sheetView zoomScaleNormal="100" workbookViewId="0">
      <selection activeCell="I30" sqref="I30"/>
    </sheetView>
  </sheetViews>
  <sheetFormatPr defaultRowHeight="15" x14ac:dyDescent="0.25"/>
  <cols>
    <col min="1" max="1" width="19.5703125" bestFit="1" customWidth="1"/>
    <col min="2" max="2" width="17.28515625" customWidth="1"/>
    <col min="3" max="3" width="16" customWidth="1"/>
    <col min="5" max="5" width="30.5703125" style="3" customWidth="1"/>
    <col min="6" max="6" width="34.7109375" style="3" bestFit="1" customWidth="1"/>
    <col min="7" max="7" width="31.7109375" bestFit="1" customWidth="1"/>
    <col min="8" max="8" width="38" customWidth="1"/>
    <col min="9" max="9" width="14.28515625" bestFit="1" customWidth="1"/>
    <col min="10" max="10" width="11" bestFit="1" customWidth="1"/>
    <col min="11" max="11" width="14.28515625" bestFit="1" customWidth="1"/>
  </cols>
  <sheetData>
    <row r="1" spans="1:9" ht="37.5" customHeight="1" x14ac:dyDescent="0.25">
      <c r="A1" s="7" t="s">
        <v>132</v>
      </c>
      <c r="B1" s="7"/>
      <c r="C1" s="7"/>
      <c r="D1" s="7"/>
      <c r="E1" s="7"/>
      <c r="F1" s="7"/>
      <c r="G1" s="7"/>
      <c r="H1" s="7"/>
    </row>
    <row r="2" spans="1:9" ht="21" x14ac:dyDescent="0.25">
      <c r="A2" s="9" t="s">
        <v>129</v>
      </c>
      <c r="B2" s="9"/>
      <c r="C2" s="9"/>
      <c r="D2" s="9"/>
      <c r="E2" s="9"/>
      <c r="F2" s="9"/>
      <c r="G2" s="9"/>
      <c r="H2" s="9"/>
    </row>
    <row r="3" spans="1:9" ht="21" customHeight="1" x14ac:dyDescent="0.25">
      <c r="B3" s="8"/>
      <c r="C3" s="8"/>
      <c r="E3" s="5"/>
      <c r="F3" s="5"/>
      <c r="G3" s="5"/>
      <c r="H3" s="5"/>
    </row>
    <row r="4" spans="1:9" ht="21" customHeight="1" x14ac:dyDescent="0.25">
      <c r="E4" s="5"/>
      <c r="F4" s="5"/>
      <c r="G4" s="5"/>
      <c r="H4" s="5"/>
    </row>
    <row r="5" spans="1:9" ht="15" customHeight="1" x14ac:dyDescent="0.25">
      <c r="A5" t="s">
        <v>1</v>
      </c>
      <c r="B5">
        <v>2147483647</v>
      </c>
      <c r="C5">
        <v>2147483647</v>
      </c>
      <c r="E5" s="5" t="s">
        <v>37</v>
      </c>
      <c r="F5" s="5" t="s">
        <v>38</v>
      </c>
      <c r="G5" s="5" t="s">
        <v>39</v>
      </c>
      <c r="H5" s="5" t="s">
        <v>40</v>
      </c>
    </row>
    <row r="6" spans="1:9" x14ac:dyDescent="0.25">
      <c r="A6" t="s">
        <v>20</v>
      </c>
      <c r="B6">
        <v>2147483647</v>
      </c>
      <c r="C6">
        <v>2147483647</v>
      </c>
      <c r="E6" s="3">
        <v>1</v>
      </c>
      <c r="F6" s="3">
        <f>COUNTIF(C:C,"&lt;= 1")</f>
        <v>65</v>
      </c>
      <c r="G6">
        <f>I6*100</f>
        <v>63.440860215053696</v>
      </c>
      <c r="H6">
        <v>4.0200000000000001E-3</v>
      </c>
      <c r="I6">
        <v>0.63440860215053696</v>
      </c>
    </row>
    <row r="7" spans="1:9" x14ac:dyDescent="0.25">
      <c r="A7" t="s">
        <v>2</v>
      </c>
      <c r="B7">
        <v>2147483647</v>
      </c>
      <c r="C7">
        <v>2147483647</v>
      </c>
      <c r="E7" s="3">
        <v>2</v>
      </c>
      <c r="F7" s="3">
        <f>COUNTIF(C:C,"&lt;= 2")</f>
        <v>73</v>
      </c>
      <c r="G7">
        <f t="shared" ref="G7:G16" si="0">I7*100</f>
        <v>73.118279569892394</v>
      </c>
      <c r="H7">
        <v>4.0200000000000001E-3</v>
      </c>
      <c r="I7">
        <v>0.73118279569892397</v>
      </c>
    </row>
    <row r="8" spans="1:9" x14ac:dyDescent="0.25">
      <c r="A8" t="s">
        <v>3</v>
      </c>
      <c r="B8">
        <v>2147483647</v>
      </c>
      <c r="C8">
        <v>2147483647</v>
      </c>
      <c r="E8" s="3">
        <v>3</v>
      </c>
      <c r="F8" s="3">
        <f>COUNTIF(C:C,"&lt;= 3")</f>
        <v>74</v>
      </c>
      <c r="G8">
        <f t="shared" si="0"/>
        <v>78.494623655913898</v>
      </c>
      <c r="H8">
        <v>4.0200000000000001E-3</v>
      </c>
      <c r="I8">
        <v>0.78494623655913898</v>
      </c>
    </row>
    <row r="9" spans="1:9" x14ac:dyDescent="0.25">
      <c r="A9" t="s">
        <v>5</v>
      </c>
      <c r="B9">
        <v>2271285</v>
      </c>
      <c r="C9">
        <v>633</v>
      </c>
      <c r="E9" s="3">
        <v>5</v>
      </c>
      <c r="F9" s="3">
        <f>COUNTIF(C:C,"&lt;=5")</f>
        <v>77</v>
      </c>
      <c r="G9">
        <f t="shared" si="0"/>
        <v>80.645161290322491</v>
      </c>
      <c r="H9">
        <v>4.0200000000000001E-3</v>
      </c>
      <c r="I9">
        <v>0.80645161290322498</v>
      </c>
    </row>
    <row r="10" spans="1:9" x14ac:dyDescent="0.25">
      <c r="A10" t="s">
        <v>4</v>
      </c>
      <c r="B10">
        <v>2271285</v>
      </c>
      <c r="C10">
        <v>616</v>
      </c>
      <c r="E10" s="3">
        <v>8</v>
      </c>
      <c r="F10" s="3">
        <f>COUNTIF(C:C,"&lt;= 8")</f>
        <v>77</v>
      </c>
      <c r="G10">
        <f t="shared" si="0"/>
        <v>86.021505376343995</v>
      </c>
      <c r="H10">
        <v>4.0200000000000001E-3</v>
      </c>
      <c r="I10">
        <v>0.86021505376343999</v>
      </c>
    </row>
    <row r="11" spans="1:9" x14ac:dyDescent="0.25">
      <c r="A11" t="s">
        <v>6</v>
      </c>
      <c r="B11">
        <v>2271285</v>
      </c>
      <c r="C11">
        <v>610</v>
      </c>
      <c r="E11" s="3">
        <v>10</v>
      </c>
      <c r="F11" s="3">
        <f>COUNTIF(C:C,"&lt;= 10")</f>
        <v>80</v>
      </c>
      <c r="G11">
        <f t="shared" si="0"/>
        <v>87.096774193548299</v>
      </c>
      <c r="H11">
        <v>4.0200000000000001E-3</v>
      </c>
      <c r="I11">
        <v>0.87096774193548299</v>
      </c>
    </row>
    <row r="12" spans="1:9" x14ac:dyDescent="0.25">
      <c r="A12" t="s">
        <v>7</v>
      </c>
      <c r="B12">
        <v>115504</v>
      </c>
      <c r="C12">
        <v>561</v>
      </c>
      <c r="E12" s="3">
        <v>20</v>
      </c>
      <c r="F12" s="3">
        <f>COUNTIF(C:C,"&lt;= 20")</f>
        <v>81</v>
      </c>
      <c r="G12">
        <f t="shared" si="0"/>
        <v>88.172043010752603</v>
      </c>
      <c r="H12">
        <v>4.0200000000000001E-3</v>
      </c>
      <c r="I12">
        <v>0.88172043010752599</v>
      </c>
    </row>
    <row r="13" spans="1:9" x14ac:dyDescent="0.25">
      <c r="A13" t="s">
        <v>8</v>
      </c>
      <c r="B13">
        <v>1263249</v>
      </c>
      <c r="C13">
        <v>184</v>
      </c>
      <c r="E13" s="3">
        <v>30</v>
      </c>
      <c r="F13" s="3">
        <f>COUNTIF(C:C,"&lt;= 30")</f>
        <v>82</v>
      </c>
      <c r="G13">
        <f t="shared" si="0"/>
        <v>89.247311827956892</v>
      </c>
      <c r="H13">
        <v>4.0200000000000001E-3</v>
      </c>
      <c r="I13">
        <v>0.89247311827956899</v>
      </c>
    </row>
    <row r="14" spans="1:9" x14ac:dyDescent="0.25">
      <c r="A14" t="s">
        <v>10</v>
      </c>
      <c r="B14">
        <v>1080362</v>
      </c>
      <c r="C14">
        <v>42</v>
      </c>
      <c r="E14" s="3">
        <v>50</v>
      </c>
      <c r="F14" s="3">
        <f>COUNTIF(C:C,"&lt;= 50")</f>
        <v>84</v>
      </c>
      <c r="G14">
        <f t="shared" si="0"/>
        <v>91.3978494623655</v>
      </c>
      <c r="H14">
        <v>4.0200000000000001E-3</v>
      </c>
      <c r="I14">
        <v>0.91397849462365499</v>
      </c>
    </row>
    <row r="15" spans="1:9" x14ac:dyDescent="0.25">
      <c r="A15" t="s">
        <v>9</v>
      </c>
      <c r="B15">
        <v>60754</v>
      </c>
      <c r="C15">
        <v>39</v>
      </c>
      <c r="E15" s="3">
        <v>100</v>
      </c>
      <c r="F15" s="3">
        <f>COUNTIF(C:C,"&lt;= 100")</f>
        <v>84</v>
      </c>
      <c r="G15">
        <f t="shared" si="0"/>
        <v>91.3978494623655</v>
      </c>
      <c r="H15">
        <v>4.0200000000000001E-3</v>
      </c>
      <c r="I15">
        <v>0.91397849462365499</v>
      </c>
    </row>
    <row r="16" spans="1:9" x14ac:dyDescent="0.25">
      <c r="A16" t="s">
        <v>11</v>
      </c>
      <c r="B16">
        <v>31421</v>
      </c>
      <c r="C16">
        <v>22</v>
      </c>
      <c r="E16" s="3">
        <v>500</v>
      </c>
      <c r="F16" s="3">
        <f>COUNTIF(C:C,"&lt;= 500")</f>
        <v>85</v>
      </c>
      <c r="G16">
        <f t="shared" si="0"/>
        <v>92.473118279569803</v>
      </c>
      <c r="H16">
        <v>4.0200000000000001E-3</v>
      </c>
      <c r="I16">
        <v>0.92473118279569799</v>
      </c>
    </row>
    <row r="17" spans="1:6" x14ac:dyDescent="0.25">
      <c r="A17" t="s">
        <v>12</v>
      </c>
      <c r="B17">
        <v>957011</v>
      </c>
      <c r="C17">
        <v>19</v>
      </c>
    </row>
    <row r="18" spans="1:6" x14ac:dyDescent="0.25">
      <c r="A18" t="s">
        <v>14</v>
      </c>
      <c r="B18">
        <v>246693</v>
      </c>
      <c r="C18">
        <v>9</v>
      </c>
    </row>
    <row r="19" spans="1:6" x14ac:dyDescent="0.25">
      <c r="A19" t="s">
        <v>16</v>
      </c>
      <c r="B19">
        <v>441348</v>
      </c>
      <c r="C19">
        <v>9</v>
      </c>
      <c r="E19"/>
      <c r="F19"/>
    </row>
    <row r="20" spans="1:6" x14ac:dyDescent="0.25">
      <c r="A20" t="s">
        <v>13</v>
      </c>
      <c r="B20">
        <v>223224</v>
      </c>
      <c r="C20">
        <v>9</v>
      </c>
      <c r="E20"/>
      <c r="F20"/>
    </row>
    <row r="21" spans="1:6" x14ac:dyDescent="0.25">
      <c r="A21" t="s">
        <v>15</v>
      </c>
      <c r="B21">
        <v>10658</v>
      </c>
      <c r="C21">
        <v>4</v>
      </c>
      <c r="E21"/>
      <c r="F21"/>
    </row>
    <row r="22" spans="1:6" x14ac:dyDescent="0.25">
      <c r="A22" t="s">
        <v>25</v>
      </c>
      <c r="B22">
        <v>13567</v>
      </c>
      <c r="C22">
        <v>4</v>
      </c>
      <c r="E22"/>
      <c r="F22"/>
    </row>
    <row r="23" spans="1:6" x14ac:dyDescent="0.25">
      <c r="A23" t="s">
        <v>17</v>
      </c>
      <c r="B23">
        <v>825</v>
      </c>
      <c r="C23">
        <v>4</v>
      </c>
      <c r="E23"/>
      <c r="F23"/>
    </row>
    <row r="24" spans="1:6" x14ac:dyDescent="0.25">
      <c r="A24" t="s">
        <v>19</v>
      </c>
      <c r="B24">
        <v>2010453</v>
      </c>
      <c r="C24">
        <v>3</v>
      </c>
      <c r="E24"/>
      <c r="F24"/>
    </row>
    <row r="25" spans="1:6" x14ac:dyDescent="0.25">
      <c r="A25" t="s">
        <v>78</v>
      </c>
      <c r="B25">
        <v>2467</v>
      </c>
      <c r="C25">
        <v>2</v>
      </c>
      <c r="E25"/>
      <c r="F25"/>
    </row>
    <row r="26" spans="1:6" x14ac:dyDescent="0.25">
      <c r="A26" t="s">
        <v>26</v>
      </c>
      <c r="B26">
        <v>52</v>
      </c>
      <c r="C26">
        <v>2</v>
      </c>
      <c r="E26"/>
      <c r="F26"/>
    </row>
    <row r="27" spans="1:6" x14ac:dyDescent="0.25">
      <c r="A27" t="s">
        <v>21</v>
      </c>
      <c r="B27">
        <v>6711</v>
      </c>
      <c r="C27">
        <v>2</v>
      </c>
      <c r="E27"/>
      <c r="F27"/>
    </row>
    <row r="28" spans="1:6" x14ac:dyDescent="0.25">
      <c r="A28" t="s">
        <v>27</v>
      </c>
      <c r="B28">
        <v>23780</v>
      </c>
      <c r="C28">
        <v>2</v>
      </c>
      <c r="E28"/>
      <c r="F28"/>
    </row>
    <row r="29" spans="1:6" x14ac:dyDescent="0.25">
      <c r="A29" t="s">
        <v>23</v>
      </c>
      <c r="B29">
        <v>85491</v>
      </c>
      <c r="C29">
        <v>2</v>
      </c>
      <c r="E29"/>
      <c r="F29"/>
    </row>
    <row r="30" spans="1:6" x14ac:dyDescent="0.25">
      <c r="A30" t="s">
        <v>85</v>
      </c>
      <c r="B30">
        <v>15</v>
      </c>
      <c r="C30">
        <v>2</v>
      </c>
      <c r="E30"/>
      <c r="F30"/>
    </row>
    <row r="31" spans="1:6" x14ac:dyDescent="0.25">
      <c r="A31" t="s">
        <v>24</v>
      </c>
      <c r="B31">
        <v>1534725</v>
      </c>
      <c r="C31">
        <v>2</v>
      </c>
      <c r="E31"/>
      <c r="F31"/>
    </row>
    <row r="32" spans="1:6" x14ac:dyDescent="0.25">
      <c r="A32" t="s">
        <v>22</v>
      </c>
      <c r="B32">
        <v>564260</v>
      </c>
      <c r="C32">
        <v>2</v>
      </c>
      <c r="E32"/>
      <c r="F32"/>
    </row>
    <row r="33" spans="1:6" x14ac:dyDescent="0.25">
      <c r="A33" t="s">
        <v>94</v>
      </c>
      <c r="B33">
        <v>1</v>
      </c>
      <c r="C33">
        <v>1</v>
      </c>
      <c r="E33"/>
      <c r="F33"/>
    </row>
    <row r="34" spans="1:6" x14ac:dyDescent="0.25">
      <c r="A34" t="s">
        <v>54</v>
      </c>
      <c r="B34">
        <v>30954</v>
      </c>
      <c r="C34">
        <v>1</v>
      </c>
      <c r="E34"/>
      <c r="F34"/>
    </row>
    <row r="35" spans="1:6" x14ac:dyDescent="0.25">
      <c r="A35" t="s">
        <v>69</v>
      </c>
      <c r="B35">
        <v>1052</v>
      </c>
      <c r="C35">
        <v>1</v>
      </c>
    </row>
    <row r="36" spans="1:6" x14ac:dyDescent="0.25">
      <c r="A36" t="s">
        <v>56</v>
      </c>
      <c r="B36">
        <v>7538</v>
      </c>
      <c r="C36">
        <v>1</v>
      </c>
    </row>
    <row r="37" spans="1:6" x14ac:dyDescent="0.25">
      <c r="A37" t="s">
        <v>70</v>
      </c>
      <c r="B37">
        <v>1052</v>
      </c>
      <c r="C37">
        <v>1</v>
      </c>
    </row>
    <row r="38" spans="1:6" x14ac:dyDescent="0.25">
      <c r="A38" t="s">
        <v>71</v>
      </c>
      <c r="B38">
        <v>135</v>
      </c>
      <c r="C38">
        <v>1</v>
      </c>
    </row>
    <row r="39" spans="1:6" x14ac:dyDescent="0.25">
      <c r="A39" t="s">
        <v>83</v>
      </c>
      <c r="B39">
        <v>142064</v>
      </c>
      <c r="C39">
        <v>1</v>
      </c>
    </row>
    <row r="40" spans="1:6" x14ac:dyDescent="0.25">
      <c r="A40" t="s">
        <v>28</v>
      </c>
      <c r="B40">
        <v>1</v>
      </c>
      <c r="C40">
        <v>1</v>
      </c>
    </row>
    <row r="41" spans="1:6" x14ac:dyDescent="0.25">
      <c r="A41" t="s">
        <v>57</v>
      </c>
      <c r="B41">
        <v>1410</v>
      </c>
      <c r="C41">
        <v>1</v>
      </c>
    </row>
    <row r="42" spans="1:6" x14ac:dyDescent="0.25">
      <c r="A42" t="s">
        <v>47</v>
      </c>
      <c r="B42">
        <v>442</v>
      </c>
      <c r="C42">
        <v>1</v>
      </c>
    </row>
    <row r="43" spans="1:6" x14ac:dyDescent="0.25">
      <c r="A43" t="s">
        <v>18</v>
      </c>
      <c r="B43">
        <v>11</v>
      </c>
      <c r="C43">
        <v>1</v>
      </c>
    </row>
    <row r="44" spans="1:6" x14ac:dyDescent="0.25">
      <c r="A44" t="s">
        <v>95</v>
      </c>
      <c r="B44">
        <v>1</v>
      </c>
      <c r="C44">
        <v>1</v>
      </c>
    </row>
    <row r="45" spans="1:6" x14ac:dyDescent="0.25">
      <c r="A45" t="s">
        <v>43</v>
      </c>
      <c r="B45">
        <v>565471</v>
      </c>
      <c r="C45">
        <v>1</v>
      </c>
    </row>
    <row r="46" spans="1:6" x14ac:dyDescent="0.25">
      <c r="A46" t="s">
        <v>59</v>
      </c>
      <c r="B46">
        <v>902654</v>
      </c>
      <c r="C46">
        <v>1</v>
      </c>
    </row>
    <row r="47" spans="1:6" x14ac:dyDescent="0.25">
      <c r="A47" t="s">
        <v>81</v>
      </c>
      <c r="B47">
        <v>2583</v>
      </c>
      <c r="C47">
        <v>1</v>
      </c>
    </row>
    <row r="48" spans="1:6" x14ac:dyDescent="0.25">
      <c r="A48" t="s">
        <v>42</v>
      </c>
      <c r="B48">
        <v>288643</v>
      </c>
      <c r="C48">
        <v>1</v>
      </c>
    </row>
    <row r="49" spans="1:6" x14ac:dyDescent="0.25">
      <c r="A49" t="s">
        <v>0</v>
      </c>
      <c r="B49">
        <v>1</v>
      </c>
      <c r="C49">
        <v>1</v>
      </c>
      <c r="E49"/>
      <c r="F49"/>
    </row>
    <row r="50" spans="1:6" x14ac:dyDescent="0.25">
      <c r="A50" t="s">
        <v>41</v>
      </c>
      <c r="B50">
        <v>1819</v>
      </c>
      <c r="C50">
        <v>1</v>
      </c>
      <c r="E50"/>
      <c r="F50"/>
    </row>
    <row r="51" spans="1:6" x14ac:dyDescent="0.25">
      <c r="A51" t="s">
        <v>90</v>
      </c>
      <c r="B51">
        <v>3416</v>
      </c>
      <c r="C51">
        <v>1</v>
      </c>
      <c r="E51"/>
      <c r="F51"/>
    </row>
    <row r="52" spans="1:6" x14ac:dyDescent="0.25">
      <c r="A52" t="s">
        <v>29</v>
      </c>
      <c r="B52">
        <v>1</v>
      </c>
      <c r="C52">
        <v>1</v>
      </c>
      <c r="E52"/>
      <c r="F52"/>
    </row>
    <row r="53" spans="1:6" x14ac:dyDescent="0.25">
      <c r="A53" t="s">
        <v>89</v>
      </c>
      <c r="B53">
        <v>28376</v>
      </c>
      <c r="C53">
        <v>1</v>
      </c>
      <c r="E53"/>
      <c r="F53"/>
    </row>
    <row r="54" spans="1:6" x14ac:dyDescent="0.25">
      <c r="A54" t="s">
        <v>73</v>
      </c>
      <c r="B54">
        <v>53553</v>
      </c>
      <c r="C54">
        <v>1</v>
      </c>
      <c r="E54"/>
      <c r="F54"/>
    </row>
    <row r="55" spans="1:6" x14ac:dyDescent="0.25">
      <c r="A55" t="s">
        <v>79</v>
      </c>
      <c r="B55">
        <v>106</v>
      </c>
      <c r="C55">
        <v>1</v>
      </c>
      <c r="E55"/>
      <c r="F55"/>
    </row>
    <row r="56" spans="1:6" x14ac:dyDescent="0.25">
      <c r="A56" t="s">
        <v>96</v>
      </c>
      <c r="B56">
        <v>1804</v>
      </c>
      <c r="C56">
        <v>1</v>
      </c>
      <c r="E56"/>
      <c r="F56"/>
    </row>
    <row r="57" spans="1:6" x14ac:dyDescent="0.25">
      <c r="A57" t="s">
        <v>31</v>
      </c>
      <c r="B57">
        <v>8</v>
      </c>
      <c r="C57">
        <v>1</v>
      </c>
      <c r="E57"/>
      <c r="F57"/>
    </row>
    <row r="58" spans="1:6" x14ac:dyDescent="0.25">
      <c r="A58" t="s">
        <v>61</v>
      </c>
      <c r="B58">
        <v>2216</v>
      </c>
      <c r="C58">
        <v>1</v>
      </c>
      <c r="E58"/>
      <c r="F58"/>
    </row>
    <row r="59" spans="1:6" x14ac:dyDescent="0.25">
      <c r="A59" t="s">
        <v>48</v>
      </c>
      <c r="B59">
        <v>107</v>
      </c>
      <c r="C59">
        <v>1</v>
      </c>
      <c r="E59"/>
      <c r="F59"/>
    </row>
    <row r="60" spans="1:6" x14ac:dyDescent="0.25">
      <c r="A60" t="s">
        <v>49</v>
      </c>
      <c r="B60">
        <v>5123</v>
      </c>
      <c r="C60">
        <v>1</v>
      </c>
      <c r="E60"/>
      <c r="F60"/>
    </row>
    <row r="61" spans="1:6" x14ac:dyDescent="0.25">
      <c r="A61" t="s">
        <v>74</v>
      </c>
      <c r="B61">
        <v>17413</v>
      </c>
      <c r="C61">
        <v>1</v>
      </c>
      <c r="E61"/>
      <c r="F61"/>
    </row>
    <row r="62" spans="1:6" x14ac:dyDescent="0.25">
      <c r="A62" t="s">
        <v>51</v>
      </c>
      <c r="B62">
        <v>7034</v>
      </c>
      <c r="C62">
        <v>1</v>
      </c>
      <c r="E62"/>
      <c r="F62"/>
    </row>
    <row r="63" spans="1:6" x14ac:dyDescent="0.25">
      <c r="A63" t="s">
        <v>50</v>
      </c>
      <c r="B63">
        <v>5123</v>
      </c>
      <c r="C63">
        <v>1</v>
      </c>
      <c r="E63"/>
      <c r="F63"/>
    </row>
    <row r="64" spans="1:6" x14ac:dyDescent="0.25">
      <c r="A64" t="s">
        <v>75</v>
      </c>
      <c r="B64">
        <v>13567</v>
      </c>
      <c r="C64">
        <v>1</v>
      </c>
      <c r="E64"/>
      <c r="F64"/>
    </row>
    <row r="65" spans="1:6" x14ac:dyDescent="0.25">
      <c r="A65" t="s">
        <v>92</v>
      </c>
      <c r="B65">
        <v>1082</v>
      </c>
      <c r="C65">
        <v>1</v>
      </c>
    </row>
    <row r="66" spans="1:6" x14ac:dyDescent="0.25">
      <c r="A66" t="s">
        <v>36</v>
      </c>
      <c r="B66">
        <v>1055</v>
      </c>
      <c r="C66">
        <v>1</v>
      </c>
    </row>
    <row r="67" spans="1:6" x14ac:dyDescent="0.25">
      <c r="A67" t="s">
        <v>66</v>
      </c>
      <c r="B67">
        <v>77</v>
      </c>
      <c r="C67">
        <v>1</v>
      </c>
      <c r="E67"/>
      <c r="F67"/>
    </row>
    <row r="68" spans="1:6" x14ac:dyDescent="0.25">
      <c r="A68" t="s">
        <v>30</v>
      </c>
      <c r="B68">
        <v>930</v>
      </c>
      <c r="C68">
        <v>1</v>
      </c>
      <c r="E68"/>
      <c r="F68"/>
    </row>
    <row r="69" spans="1:6" x14ac:dyDescent="0.25">
      <c r="A69" t="s">
        <v>32</v>
      </c>
      <c r="B69">
        <v>1738</v>
      </c>
      <c r="C69">
        <v>1</v>
      </c>
      <c r="E69"/>
      <c r="F69"/>
    </row>
    <row r="70" spans="1:6" x14ac:dyDescent="0.25">
      <c r="A70" t="s">
        <v>64</v>
      </c>
      <c r="B70">
        <v>712</v>
      </c>
      <c r="C70">
        <v>1</v>
      </c>
      <c r="E70"/>
      <c r="F70"/>
    </row>
    <row r="71" spans="1:6" x14ac:dyDescent="0.25">
      <c r="A71" t="s">
        <v>52</v>
      </c>
      <c r="B71">
        <v>1569</v>
      </c>
      <c r="C71">
        <v>1</v>
      </c>
      <c r="E71"/>
      <c r="F71"/>
    </row>
    <row r="72" spans="1:6" x14ac:dyDescent="0.25">
      <c r="A72" t="s">
        <v>86</v>
      </c>
      <c r="B72">
        <v>23</v>
      </c>
      <c r="C72">
        <v>1</v>
      </c>
      <c r="E72"/>
      <c r="F72"/>
    </row>
    <row r="73" spans="1:6" x14ac:dyDescent="0.25">
      <c r="A73" t="s">
        <v>63</v>
      </c>
      <c r="B73">
        <v>124</v>
      </c>
      <c r="C73">
        <v>1</v>
      </c>
      <c r="E73"/>
      <c r="F73"/>
    </row>
    <row r="74" spans="1:6" x14ac:dyDescent="0.25">
      <c r="A74" t="s">
        <v>76</v>
      </c>
      <c r="B74">
        <v>451</v>
      </c>
      <c r="C74">
        <v>1</v>
      </c>
      <c r="E74"/>
      <c r="F74"/>
    </row>
    <row r="75" spans="1:6" x14ac:dyDescent="0.25">
      <c r="A75" t="s">
        <v>80</v>
      </c>
      <c r="B75">
        <v>1318</v>
      </c>
      <c r="C75">
        <v>1</v>
      </c>
      <c r="E75"/>
      <c r="F75"/>
    </row>
    <row r="76" spans="1:6" x14ac:dyDescent="0.25">
      <c r="A76" t="s">
        <v>60</v>
      </c>
      <c r="B76">
        <v>17413</v>
      </c>
      <c r="C76">
        <v>1</v>
      </c>
      <c r="E76"/>
      <c r="F76"/>
    </row>
    <row r="77" spans="1:6" x14ac:dyDescent="0.25">
      <c r="A77" t="s">
        <v>88</v>
      </c>
      <c r="B77">
        <v>1</v>
      </c>
      <c r="C77">
        <v>1</v>
      </c>
      <c r="E77"/>
      <c r="F77"/>
    </row>
    <row r="78" spans="1:6" x14ac:dyDescent="0.25">
      <c r="A78" t="s">
        <v>82</v>
      </c>
      <c r="B78">
        <v>66</v>
      </c>
      <c r="C78">
        <v>1</v>
      </c>
      <c r="E78"/>
      <c r="F78"/>
    </row>
    <row r="79" spans="1:6" x14ac:dyDescent="0.25">
      <c r="A79" t="s">
        <v>65</v>
      </c>
      <c r="B79">
        <v>96</v>
      </c>
      <c r="C79">
        <v>1</v>
      </c>
      <c r="E79"/>
      <c r="F79"/>
    </row>
    <row r="80" spans="1:6" x14ac:dyDescent="0.25">
      <c r="A80" t="s">
        <v>72</v>
      </c>
      <c r="B80">
        <v>684</v>
      </c>
      <c r="C80">
        <v>1</v>
      </c>
      <c r="E80"/>
      <c r="F80"/>
    </row>
    <row r="81" spans="1:6" x14ac:dyDescent="0.25">
      <c r="A81" t="s">
        <v>93</v>
      </c>
      <c r="B81">
        <v>1220</v>
      </c>
      <c r="C81">
        <v>1</v>
      </c>
      <c r="E81"/>
      <c r="F81"/>
    </row>
    <row r="82" spans="1:6" x14ac:dyDescent="0.25">
      <c r="A82" t="s">
        <v>55</v>
      </c>
      <c r="B82">
        <v>7538</v>
      </c>
      <c r="C82">
        <v>1</v>
      </c>
      <c r="E82"/>
      <c r="F82"/>
    </row>
    <row r="83" spans="1:6" x14ac:dyDescent="0.25">
      <c r="A83" t="s">
        <v>62</v>
      </c>
      <c r="B83">
        <v>1024</v>
      </c>
      <c r="C83">
        <v>1</v>
      </c>
      <c r="E83"/>
      <c r="F83"/>
    </row>
    <row r="84" spans="1:6" x14ac:dyDescent="0.25">
      <c r="A84" t="s">
        <v>67</v>
      </c>
      <c r="B84">
        <v>582720</v>
      </c>
      <c r="C84">
        <v>1</v>
      </c>
      <c r="E84"/>
      <c r="F84"/>
    </row>
    <row r="85" spans="1:6" x14ac:dyDescent="0.25">
      <c r="A85" t="s">
        <v>33</v>
      </c>
      <c r="B85">
        <v>1978</v>
      </c>
      <c r="C85">
        <v>1</v>
      </c>
      <c r="E85"/>
      <c r="F85"/>
    </row>
    <row r="86" spans="1:6" x14ac:dyDescent="0.25">
      <c r="A86" t="s">
        <v>35</v>
      </c>
      <c r="B86">
        <v>604358</v>
      </c>
      <c r="C86">
        <v>1</v>
      </c>
      <c r="E86"/>
      <c r="F86"/>
    </row>
    <row r="87" spans="1:6" x14ac:dyDescent="0.25">
      <c r="A87" t="s">
        <v>58</v>
      </c>
      <c r="B87">
        <v>81864</v>
      </c>
      <c r="C87">
        <v>1</v>
      </c>
      <c r="E87"/>
      <c r="F87"/>
    </row>
    <row r="88" spans="1:6" x14ac:dyDescent="0.25">
      <c r="A88" t="s">
        <v>68</v>
      </c>
      <c r="B88">
        <v>35440</v>
      </c>
      <c r="C88">
        <v>1</v>
      </c>
      <c r="E88"/>
      <c r="F88"/>
    </row>
    <row r="89" spans="1:6" x14ac:dyDescent="0.25">
      <c r="A89" t="s">
        <v>53</v>
      </c>
      <c r="B89">
        <v>64</v>
      </c>
      <c r="C89">
        <v>1</v>
      </c>
      <c r="E89"/>
      <c r="F89"/>
    </row>
    <row r="90" spans="1:6" x14ac:dyDescent="0.25">
      <c r="A90" t="s">
        <v>77</v>
      </c>
      <c r="B90">
        <v>731499</v>
      </c>
      <c r="C90">
        <v>1</v>
      </c>
      <c r="E90"/>
      <c r="F90"/>
    </row>
    <row r="91" spans="1:6" x14ac:dyDescent="0.25">
      <c r="A91" t="s">
        <v>46</v>
      </c>
      <c r="B91">
        <v>14080</v>
      </c>
      <c r="C91">
        <v>1</v>
      </c>
      <c r="E91"/>
      <c r="F91"/>
    </row>
    <row r="92" spans="1:6" x14ac:dyDescent="0.25">
      <c r="A92" t="s">
        <v>84</v>
      </c>
      <c r="B92">
        <v>683636</v>
      </c>
      <c r="C92">
        <v>1</v>
      </c>
      <c r="E92"/>
      <c r="F92"/>
    </row>
    <row r="93" spans="1:6" x14ac:dyDescent="0.25">
      <c r="A93" t="s">
        <v>87</v>
      </c>
      <c r="B93">
        <v>57236</v>
      </c>
      <c r="C93">
        <v>1</v>
      </c>
      <c r="E93"/>
      <c r="F93"/>
    </row>
    <row r="94" spans="1:6" x14ac:dyDescent="0.25">
      <c r="A94" t="s">
        <v>34</v>
      </c>
      <c r="B94">
        <v>174</v>
      </c>
      <c r="C94">
        <v>1</v>
      </c>
      <c r="E94"/>
      <c r="F94"/>
    </row>
    <row r="95" spans="1:6" x14ac:dyDescent="0.25">
      <c r="A95" t="s">
        <v>45</v>
      </c>
      <c r="B95">
        <v>45712</v>
      </c>
      <c r="C95">
        <v>1</v>
      </c>
      <c r="E95"/>
      <c r="F95"/>
    </row>
    <row r="96" spans="1:6" x14ac:dyDescent="0.25">
      <c r="A96" t="s">
        <v>44</v>
      </c>
      <c r="B96">
        <v>4165</v>
      </c>
      <c r="C96">
        <v>1</v>
      </c>
      <c r="E96"/>
      <c r="F96"/>
    </row>
    <row r="97" spans="1:6" x14ac:dyDescent="0.25">
      <c r="A97" t="s">
        <v>91</v>
      </c>
      <c r="B97">
        <v>30173</v>
      </c>
      <c r="C97">
        <v>1</v>
      </c>
      <c r="E97"/>
      <c r="F97"/>
    </row>
    <row r="98" spans="1:6" x14ac:dyDescent="0.25">
      <c r="E98"/>
      <c r="F98"/>
    </row>
    <row r="114" spans="5:6" x14ac:dyDescent="0.25">
      <c r="E114"/>
      <c r="F114"/>
    </row>
    <row r="115" spans="5:6" x14ac:dyDescent="0.25">
      <c r="E115"/>
      <c r="F115"/>
    </row>
    <row r="116" spans="5:6" x14ac:dyDescent="0.25">
      <c r="E116"/>
      <c r="F116"/>
    </row>
    <row r="117" spans="5:6" x14ac:dyDescent="0.25">
      <c r="E117"/>
      <c r="F117"/>
    </row>
    <row r="118" spans="5:6" x14ac:dyDescent="0.25">
      <c r="E118"/>
      <c r="F118"/>
    </row>
    <row r="119" spans="5:6" x14ac:dyDescent="0.25">
      <c r="E119"/>
      <c r="F119"/>
    </row>
    <row r="120" spans="5:6" x14ac:dyDescent="0.25">
      <c r="E120"/>
      <c r="F120"/>
    </row>
    <row r="121" spans="5:6" x14ac:dyDescent="0.25">
      <c r="E121"/>
      <c r="F121"/>
    </row>
    <row r="122" spans="5:6" x14ac:dyDescent="0.25">
      <c r="E122"/>
      <c r="F122"/>
    </row>
    <row r="123" spans="5:6" x14ac:dyDescent="0.25">
      <c r="E123"/>
      <c r="F123"/>
    </row>
    <row r="124" spans="5:6" x14ac:dyDescent="0.25">
      <c r="E124"/>
      <c r="F124"/>
    </row>
    <row r="125" spans="5:6" x14ac:dyDescent="0.25">
      <c r="E125"/>
      <c r="F125"/>
    </row>
    <row r="126" spans="5:6" x14ac:dyDescent="0.25">
      <c r="E126"/>
      <c r="F126"/>
    </row>
    <row r="127" spans="5:6" x14ac:dyDescent="0.25">
      <c r="E127"/>
      <c r="F127"/>
    </row>
  </sheetData>
  <sortState ref="A5:C97">
    <sortCondition descending="1" ref="C5:C97"/>
  </sortState>
  <mergeCells count="3">
    <mergeCell ref="A1:H1"/>
    <mergeCell ref="A2:H2"/>
    <mergeCell ref="B3:C3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7"/>
  <sheetViews>
    <sheetView workbookViewId="0">
      <selection activeCell="A3" sqref="A1:XFD1048576"/>
    </sheetView>
  </sheetViews>
  <sheetFormatPr defaultRowHeight="15" x14ac:dyDescent="0.25"/>
  <cols>
    <col min="1" max="1" width="19.5703125" bestFit="1" customWidth="1"/>
    <col min="2" max="2" width="17.28515625" customWidth="1"/>
    <col min="3" max="3" width="16" customWidth="1"/>
    <col min="5" max="5" width="30.5703125" style="3" customWidth="1"/>
    <col min="6" max="6" width="34.7109375" style="3" bestFit="1" customWidth="1"/>
    <col min="7" max="7" width="31.7109375" bestFit="1" customWidth="1"/>
    <col min="8" max="8" width="38" customWidth="1"/>
    <col min="9" max="9" width="23" bestFit="1" customWidth="1"/>
    <col min="10" max="10" width="20.28515625" customWidth="1"/>
    <col min="11" max="11" width="11" bestFit="1" customWidth="1"/>
  </cols>
  <sheetData>
    <row r="1" spans="1:8" ht="37.5" customHeight="1" x14ac:dyDescent="0.25">
      <c r="A1" s="7" t="s">
        <v>128</v>
      </c>
      <c r="B1" s="7"/>
      <c r="C1" s="7"/>
      <c r="D1" s="7"/>
      <c r="E1" s="7"/>
      <c r="F1" s="7"/>
      <c r="G1" s="7"/>
      <c r="H1" s="7"/>
    </row>
    <row r="2" spans="1:8" ht="21" x14ac:dyDescent="0.25">
      <c r="A2" s="9" t="s">
        <v>135</v>
      </c>
      <c r="B2" s="9"/>
      <c r="C2" s="9"/>
      <c r="D2" s="9"/>
      <c r="E2" s="9"/>
      <c r="F2" s="9"/>
      <c r="G2" s="9"/>
      <c r="H2" s="9"/>
    </row>
    <row r="3" spans="1:8" ht="21" customHeight="1" x14ac:dyDescent="0.25">
      <c r="B3" s="8"/>
      <c r="C3" s="8"/>
      <c r="E3" s="5"/>
      <c r="F3" s="5"/>
      <c r="G3" s="5"/>
      <c r="H3" s="5"/>
    </row>
    <row r="4" spans="1:8" ht="21" customHeight="1" x14ac:dyDescent="0.25">
      <c r="E4" s="5"/>
      <c r="F4" s="5"/>
      <c r="G4" s="5"/>
      <c r="H4" s="5"/>
    </row>
    <row r="5" spans="1:8" ht="15" customHeight="1" x14ac:dyDescent="0.25">
      <c r="A5" t="s">
        <v>0</v>
      </c>
      <c r="B5">
        <v>2147483647</v>
      </c>
      <c r="C5">
        <v>2147483647</v>
      </c>
      <c r="E5" s="5" t="s">
        <v>37</v>
      </c>
      <c r="F5" s="5" t="s">
        <v>38</v>
      </c>
      <c r="G5" s="5" t="s">
        <v>39</v>
      </c>
      <c r="H5" s="5" t="s">
        <v>40</v>
      </c>
    </row>
    <row r="6" spans="1:8" x14ac:dyDescent="0.25">
      <c r="A6" t="s">
        <v>28</v>
      </c>
      <c r="B6">
        <v>2147483647</v>
      </c>
      <c r="C6">
        <v>2147483647</v>
      </c>
      <c r="E6" s="3">
        <v>1</v>
      </c>
      <c r="F6" s="3">
        <f>COUNTIF(C:C,"&lt;= 1")</f>
        <v>57</v>
      </c>
      <c r="G6">
        <f t="shared" ref="G6:G16" si="0" xml:space="preserve"> 100 * F6 / 93</f>
        <v>61.29032258064516</v>
      </c>
      <c r="H6">
        <v>4.0200000000000001E-3</v>
      </c>
    </row>
    <row r="7" spans="1:8" x14ac:dyDescent="0.25">
      <c r="A7" t="s">
        <v>29</v>
      </c>
      <c r="B7">
        <v>2147483647</v>
      </c>
      <c r="C7">
        <v>2147483647</v>
      </c>
      <c r="E7" s="3">
        <v>2</v>
      </c>
      <c r="F7" s="3">
        <f>COUNTIF(C:C,"&lt;= 2")</f>
        <v>63</v>
      </c>
      <c r="G7">
        <f t="shared" si="0"/>
        <v>67.741935483870961</v>
      </c>
      <c r="H7">
        <v>4.0200000000000001E-3</v>
      </c>
    </row>
    <row r="8" spans="1:8" x14ac:dyDescent="0.25">
      <c r="A8" t="s">
        <v>1</v>
      </c>
      <c r="B8">
        <v>2147483647</v>
      </c>
      <c r="C8">
        <v>2147483647</v>
      </c>
      <c r="E8" s="3">
        <v>3</v>
      </c>
      <c r="F8" s="3">
        <f>COUNTIF(C:C,"&lt;= 3")</f>
        <v>69</v>
      </c>
      <c r="G8">
        <f t="shared" si="0"/>
        <v>74.193548387096769</v>
      </c>
      <c r="H8">
        <v>4.0200000000000001E-3</v>
      </c>
    </row>
    <row r="9" spans="1:8" x14ac:dyDescent="0.25">
      <c r="A9" t="s">
        <v>52</v>
      </c>
      <c r="B9">
        <v>2147483647</v>
      </c>
      <c r="C9">
        <v>2147483647</v>
      </c>
      <c r="E9" s="3">
        <v>5</v>
      </c>
      <c r="F9" s="3">
        <f>COUNTIF(C:C,"&lt;=5")</f>
        <v>72</v>
      </c>
      <c r="G9">
        <f t="shared" si="0"/>
        <v>77.41935483870968</v>
      </c>
      <c r="H9">
        <v>4.0200000000000001E-3</v>
      </c>
    </row>
    <row r="10" spans="1:8" x14ac:dyDescent="0.25">
      <c r="A10" t="s">
        <v>2</v>
      </c>
      <c r="B10">
        <v>2147483647</v>
      </c>
      <c r="C10">
        <v>2147483647</v>
      </c>
      <c r="E10" s="3">
        <v>8</v>
      </c>
      <c r="F10" s="3">
        <f>COUNTIF(C:C,"&lt;= 8")</f>
        <v>72</v>
      </c>
      <c r="G10">
        <f t="shared" si="0"/>
        <v>77.41935483870968</v>
      </c>
      <c r="H10">
        <v>4.0200000000000001E-3</v>
      </c>
    </row>
    <row r="11" spans="1:8" x14ac:dyDescent="0.25">
      <c r="A11" t="s">
        <v>93</v>
      </c>
      <c r="B11">
        <v>2147483647</v>
      </c>
      <c r="C11">
        <v>2147483647</v>
      </c>
      <c r="E11" s="3">
        <v>10</v>
      </c>
      <c r="F11" s="3">
        <f>COUNTIF(C:C,"&lt;= 10")</f>
        <v>74</v>
      </c>
      <c r="G11">
        <f t="shared" si="0"/>
        <v>79.569892473118273</v>
      </c>
      <c r="H11">
        <v>4.0200000000000001E-3</v>
      </c>
    </row>
    <row r="12" spans="1:8" x14ac:dyDescent="0.25">
      <c r="A12" t="s">
        <v>3</v>
      </c>
      <c r="B12">
        <v>2147483647</v>
      </c>
      <c r="C12">
        <v>2147483647</v>
      </c>
      <c r="E12" s="3">
        <v>20</v>
      </c>
      <c r="F12" s="3">
        <f>COUNTIF(C:C,"&lt;= 20")</f>
        <v>77</v>
      </c>
      <c r="G12">
        <f t="shared" si="0"/>
        <v>82.795698924731184</v>
      </c>
      <c r="H12">
        <v>4.0200000000000001E-3</v>
      </c>
    </row>
    <row r="13" spans="1:8" x14ac:dyDescent="0.25">
      <c r="A13" t="s">
        <v>4</v>
      </c>
      <c r="B13">
        <v>2271285</v>
      </c>
      <c r="C13">
        <v>616</v>
      </c>
      <c r="E13" s="3">
        <v>30</v>
      </c>
      <c r="F13" s="3">
        <f>COUNTIF(C:C,"&lt;= 30")</f>
        <v>78</v>
      </c>
      <c r="G13">
        <f t="shared" si="0"/>
        <v>83.870967741935488</v>
      </c>
      <c r="H13">
        <v>4.0200000000000001E-3</v>
      </c>
    </row>
    <row r="14" spans="1:8" x14ac:dyDescent="0.25">
      <c r="A14" t="s">
        <v>6</v>
      </c>
      <c r="B14">
        <v>2271285</v>
      </c>
      <c r="C14">
        <v>603</v>
      </c>
      <c r="E14" s="3">
        <v>50</v>
      </c>
      <c r="F14" s="3">
        <f>COUNTIF(C:C,"&lt;= 50")</f>
        <v>79</v>
      </c>
      <c r="G14">
        <f t="shared" si="0"/>
        <v>84.946236559139791</v>
      </c>
      <c r="H14">
        <v>4.0200000000000001E-3</v>
      </c>
    </row>
    <row r="15" spans="1:8" x14ac:dyDescent="0.25">
      <c r="A15" t="s">
        <v>5</v>
      </c>
      <c r="B15">
        <v>2271285</v>
      </c>
      <c r="C15">
        <v>594</v>
      </c>
      <c r="E15" s="3">
        <v>100</v>
      </c>
      <c r="F15" s="3">
        <f>COUNTIF(C:C,"&lt;= 100")</f>
        <v>80</v>
      </c>
      <c r="G15">
        <f t="shared" si="0"/>
        <v>86.021505376344081</v>
      </c>
      <c r="H15">
        <v>4.0200000000000001E-3</v>
      </c>
    </row>
    <row r="16" spans="1:8" x14ac:dyDescent="0.25">
      <c r="A16" t="s">
        <v>7</v>
      </c>
      <c r="B16">
        <v>115504</v>
      </c>
      <c r="C16">
        <v>565</v>
      </c>
      <c r="E16" s="3">
        <v>500</v>
      </c>
      <c r="F16" s="3">
        <f>COUNTIF(C:C,"&lt;= 500")</f>
        <v>81</v>
      </c>
      <c r="G16">
        <f t="shared" si="0"/>
        <v>87.096774193548384</v>
      </c>
      <c r="H16">
        <v>4.0200000000000001E-3</v>
      </c>
    </row>
    <row r="17" spans="1:6" x14ac:dyDescent="0.25">
      <c r="A17" t="s">
        <v>8</v>
      </c>
      <c r="B17">
        <v>1263249</v>
      </c>
      <c r="C17">
        <v>184</v>
      </c>
    </row>
    <row r="18" spans="1:6" x14ac:dyDescent="0.25">
      <c r="A18" t="s">
        <v>9</v>
      </c>
      <c r="B18">
        <v>60754</v>
      </c>
      <c r="C18">
        <v>51</v>
      </c>
    </row>
    <row r="19" spans="1:6" x14ac:dyDescent="0.25">
      <c r="A19" t="s">
        <v>10</v>
      </c>
      <c r="B19">
        <v>1080362</v>
      </c>
      <c r="C19">
        <v>44</v>
      </c>
      <c r="E19"/>
      <c r="F19"/>
    </row>
    <row r="20" spans="1:6" x14ac:dyDescent="0.25">
      <c r="A20" t="s">
        <v>12</v>
      </c>
      <c r="B20">
        <v>957011</v>
      </c>
      <c r="C20">
        <v>22</v>
      </c>
      <c r="E20"/>
      <c r="F20"/>
    </row>
    <row r="21" spans="1:6" x14ac:dyDescent="0.25">
      <c r="A21" t="s">
        <v>11</v>
      </c>
      <c r="B21">
        <v>31421</v>
      </c>
      <c r="C21">
        <v>20</v>
      </c>
      <c r="E21"/>
      <c r="F21"/>
    </row>
    <row r="22" spans="1:6" x14ac:dyDescent="0.25">
      <c r="A22" t="s">
        <v>87</v>
      </c>
      <c r="B22">
        <v>57236</v>
      </c>
      <c r="C22">
        <v>13</v>
      </c>
      <c r="E22"/>
      <c r="F22"/>
    </row>
    <row r="23" spans="1:6" x14ac:dyDescent="0.25">
      <c r="A23" t="s">
        <v>13</v>
      </c>
      <c r="B23">
        <v>223224</v>
      </c>
      <c r="C23">
        <v>12</v>
      </c>
      <c r="E23"/>
      <c r="F23"/>
    </row>
    <row r="24" spans="1:6" x14ac:dyDescent="0.25">
      <c r="A24" t="s">
        <v>16</v>
      </c>
      <c r="B24">
        <v>441348</v>
      </c>
      <c r="C24">
        <v>10</v>
      </c>
      <c r="E24"/>
      <c r="F24"/>
    </row>
    <row r="25" spans="1:6" x14ac:dyDescent="0.25">
      <c r="A25" t="s">
        <v>14</v>
      </c>
      <c r="B25">
        <v>246693</v>
      </c>
      <c r="C25">
        <v>9</v>
      </c>
      <c r="E25"/>
      <c r="F25"/>
    </row>
    <row r="26" spans="1:6" x14ac:dyDescent="0.25">
      <c r="A26" t="s">
        <v>24</v>
      </c>
      <c r="B26">
        <v>1534725</v>
      </c>
      <c r="C26">
        <v>5</v>
      </c>
      <c r="E26"/>
      <c r="F26"/>
    </row>
    <row r="27" spans="1:6" x14ac:dyDescent="0.25">
      <c r="A27" t="s">
        <v>22</v>
      </c>
      <c r="B27">
        <v>564260</v>
      </c>
      <c r="C27">
        <v>4</v>
      </c>
      <c r="E27"/>
      <c r="F27"/>
    </row>
    <row r="28" spans="1:6" x14ac:dyDescent="0.25">
      <c r="A28" t="s">
        <v>83</v>
      </c>
      <c r="B28">
        <v>142064</v>
      </c>
      <c r="C28">
        <v>4</v>
      </c>
      <c r="E28"/>
      <c r="F28"/>
    </row>
    <row r="29" spans="1:6" x14ac:dyDescent="0.25">
      <c r="A29" t="s">
        <v>15</v>
      </c>
      <c r="B29">
        <v>10658</v>
      </c>
      <c r="C29">
        <v>3</v>
      </c>
      <c r="E29"/>
      <c r="F29"/>
    </row>
    <row r="30" spans="1:6" x14ac:dyDescent="0.25">
      <c r="A30" t="s">
        <v>45</v>
      </c>
      <c r="B30">
        <v>45712</v>
      </c>
      <c r="C30">
        <v>3</v>
      </c>
      <c r="E30"/>
      <c r="F30"/>
    </row>
    <row r="31" spans="1:6" x14ac:dyDescent="0.25">
      <c r="A31" t="s">
        <v>19</v>
      </c>
      <c r="B31">
        <v>2010453</v>
      </c>
      <c r="C31">
        <v>3</v>
      </c>
      <c r="E31"/>
      <c r="F31"/>
    </row>
    <row r="32" spans="1:6" x14ac:dyDescent="0.25">
      <c r="A32" t="s">
        <v>61</v>
      </c>
      <c r="B32">
        <v>2216</v>
      </c>
      <c r="C32">
        <v>3</v>
      </c>
      <c r="E32"/>
      <c r="F32"/>
    </row>
    <row r="33" spans="1:6" x14ac:dyDescent="0.25">
      <c r="A33" t="s">
        <v>23</v>
      </c>
      <c r="B33">
        <v>85491</v>
      </c>
      <c r="C33">
        <v>3</v>
      </c>
      <c r="E33"/>
      <c r="F33"/>
    </row>
    <row r="34" spans="1:6" x14ac:dyDescent="0.25">
      <c r="A34" t="s">
        <v>17</v>
      </c>
      <c r="B34">
        <v>825</v>
      </c>
      <c r="C34">
        <v>3</v>
      </c>
      <c r="E34"/>
      <c r="F34"/>
    </row>
    <row r="35" spans="1:6" x14ac:dyDescent="0.25">
      <c r="A35" t="s">
        <v>27</v>
      </c>
      <c r="B35">
        <v>23780</v>
      </c>
      <c r="C35">
        <v>2</v>
      </c>
    </row>
    <row r="36" spans="1:6" x14ac:dyDescent="0.25">
      <c r="A36" t="s">
        <v>58</v>
      </c>
      <c r="B36">
        <v>81864</v>
      </c>
      <c r="C36">
        <v>2</v>
      </c>
    </row>
    <row r="37" spans="1:6" x14ac:dyDescent="0.25">
      <c r="A37" t="s">
        <v>21</v>
      </c>
      <c r="B37">
        <v>6711</v>
      </c>
      <c r="C37">
        <v>2</v>
      </c>
    </row>
    <row r="38" spans="1:6" x14ac:dyDescent="0.25">
      <c r="A38" t="s">
        <v>67</v>
      </c>
      <c r="B38">
        <v>582720</v>
      </c>
      <c r="C38">
        <v>2</v>
      </c>
    </row>
    <row r="39" spans="1:6" x14ac:dyDescent="0.25">
      <c r="A39" t="s">
        <v>25</v>
      </c>
      <c r="B39">
        <v>13567</v>
      </c>
      <c r="C39">
        <v>2</v>
      </c>
    </row>
    <row r="40" spans="1:6" x14ac:dyDescent="0.25">
      <c r="A40" t="s">
        <v>26</v>
      </c>
      <c r="B40">
        <v>52</v>
      </c>
      <c r="C40">
        <v>2</v>
      </c>
    </row>
    <row r="41" spans="1:6" x14ac:dyDescent="0.25">
      <c r="A41" t="s">
        <v>30</v>
      </c>
      <c r="B41">
        <v>930</v>
      </c>
      <c r="C41">
        <v>1</v>
      </c>
    </row>
    <row r="42" spans="1:6" x14ac:dyDescent="0.25">
      <c r="A42" t="s">
        <v>31</v>
      </c>
      <c r="B42">
        <v>8</v>
      </c>
      <c r="C42">
        <v>1</v>
      </c>
    </row>
    <row r="43" spans="1:6" x14ac:dyDescent="0.25">
      <c r="A43" t="s">
        <v>32</v>
      </c>
      <c r="B43">
        <v>1738</v>
      </c>
      <c r="C43">
        <v>1</v>
      </c>
    </row>
    <row r="44" spans="1:6" x14ac:dyDescent="0.25">
      <c r="A44" t="s">
        <v>33</v>
      </c>
      <c r="B44">
        <v>1978</v>
      </c>
      <c r="C44">
        <v>1</v>
      </c>
    </row>
    <row r="45" spans="1:6" x14ac:dyDescent="0.25">
      <c r="A45" t="s">
        <v>34</v>
      </c>
      <c r="B45">
        <v>174</v>
      </c>
      <c r="C45">
        <v>1</v>
      </c>
    </row>
    <row r="46" spans="1:6" x14ac:dyDescent="0.25">
      <c r="A46" t="s">
        <v>35</v>
      </c>
      <c r="B46">
        <v>604358</v>
      </c>
      <c r="C46">
        <v>1</v>
      </c>
    </row>
    <row r="47" spans="1:6" x14ac:dyDescent="0.25">
      <c r="A47" t="s">
        <v>36</v>
      </c>
      <c r="B47">
        <v>1055</v>
      </c>
      <c r="C47">
        <v>1</v>
      </c>
    </row>
    <row r="48" spans="1:6" x14ac:dyDescent="0.25">
      <c r="A48" t="s">
        <v>41</v>
      </c>
      <c r="B48">
        <v>1819</v>
      </c>
      <c r="C48">
        <v>1</v>
      </c>
    </row>
    <row r="49" spans="1:3" customFormat="1" x14ac:dyDescent="0.25">
      <c r="A49" t="s">
        <v>42</v>
      </c>
      <c r="B49">
        <v>288643</v>
      </c>
      <c r="C49">
        <v>1</v>
      </c>
    </row>
    <row r="50" spans="1:3" customFormat="1" x14ac:dyDescent="0.25">
      <c r="A50" t="s">
        <v>43</v>
      </c>
      <c r="B50">
        <v>565471</v>
      </c>
      <c r="C50">
        <v>1</v>
      </c>
    </row>
    <row r="51" spans="1:3" customFormat="1" x14ac:dyDescent="0.25">
      <c r="A51" t="s">
        <v>44</v>
      </c>
      <c r="B51">
        <v>4165</v>
      </c>
      <c r="C51">
        <v>1</v>
      </c>
    </row>
    <row r="52" spans="1:3" customFormat="1" x14ac:dyDescent="0.25">
      <c r="A52" t="s">
        <v>18</v>
      </c>
      <c r="B52">
        <v>11</v>
      </c>
      <c r="C52">
        <v>1</v>
      </c>
    </row>
    <row r="53" spans="1:3" customFormat="1" x14ac:dyDescent="0.25">
      <c r="A53" t="s">
        <v>46</v>
      </c>
      <c r="B53">
        <v>14080</v>
      </c>
      <c r="C53">
        <v>1</v>
      </c>
    </row>
    <row r="54" spans="1:3" customFormat="1" x14ac:dyDescent="0.25">
      <c r="A54" t="s">
        <v>47</v>
      </c>
      <c r="B54">
        <v>442</v>
      </c>
      <c r="C54">
        <v>1</v>
      </c>
    </row>
    <row r="55" spans="1:3" customFormat="1" x14ac:dyDescent="0.25">
      <c r="A55" t="s">
        <v>48</v>
      </c>
      <c r="B55">
        <v>107</v>
      </c>
      <c r="C55">
        <v>1</v>
      </c>
    </row>
    <row r="56" spans="1:3" customFormat="1" x14ac:dyDescent="0.25">
      <c r="A56" t="s">
        <v>49</v>
      </c>
      <c r="B56">
        <v>5123</v>
      </c>
      <c r="C56">
        <v>1</v>
      </c>
    </row>
    <row r="57" spans="1:3" customFormat="1" x14ac:dyDescent="0.25">
      <c r="A57" t="s">
        <v>50</v>
      </c>
      <c r="B57">
        <v>5123</v>
      </c>
      <c r="C57">
        <v>1</v>
      </c>
    </row>
    <row r="58" spans="1:3" customFormat="1" x14ac:dyDescent="0.25">
      <c r="A58" t="s">
        <v>51</v>
      </c>
      <c r="B58">
        <v>7034</v>
      </c>
      <c r="C58">
        <v>1</v>
      </c>
    </row>
    <row r="59" spans="1:3" customFormat="1" x14ac:dyDescent="0.25">
      <c r="A59" t="s">
        <v>53</v>
      </c>
      <c r="B59">
        <v>64</v>
      </c>
      <c r="C59">
        <v>1</v>
      </c>
    </row>
    <row r="60" spans="1:3" customFormat="1" x14ac:dyDescent="0.25">
      <c r="A60" t="s">
        <v>54</v>
      </c>
      <c r="B60">
        <v>30954</v>
      </c>
      <c r="C60">
        <v>1</v>
      </c>
    </row>
    <row r="61" spans="1:3" customFormat="1" x14ac:dyDescent="0.25">
      <c r="A61" t="s">
        <v>20</v>
      </c>
      <c r="B61">
        <v>7538</v>
      </c>
      <c r="C61">
        <v>1</v>
      </c>
    </row>
    <row r="62" spans="1:3" customFormat="1" x14ac:dyDescent="0.25">
      <c r="A62" t="s">
        <v>55</v>
      </c>
      <c r="B62">
        <v>7538</v>
      </c>
      <c r="C62">
        <v>1</v>
      </c>
    </row>
    <row r="63" spans="1:3" customFormat="1" x14ac:dyDescent="0.25">
      <c r="A63" t="s">
        <v>56</v>
      </c>
      <c r="B63">
        <v>7538</v>
      </c>
      <c r="C63">
        <v>1</v>
      </c>
    </row>
    <row r="64" spans="1:3" customFormat="1" x14ac:dyDescent="0.25">
      <c r="A64" t="s">
        <v>57</v>
      </c>
      <c r="B64">
        <v>1410</v>
      </c>
      <c r="C64">
        <v>1</v>
      </c>
    </row>
    <row r="65" spans="1:6" x14ac:dyDescent="0.25">
      <c r="A65" t="s">
        <v>59</v>
      </c>
      <c r="B65">
        <v>902654</v>
      </c>
      <c r="C65">
        <v>1</v>
      </c>
    </row>
    <row r="66" spans="1:6" x14ac:dyDescent="0.25">
      <c r="A66" t="s">
        <v>60</v>
      </c>
      <c r="B66">
        <v>17413</v>
      </c>
      <c r="C66">
        <v>1</v>
      </c>
    </row>
    <row r="67" spans="1:6" x14ac:dyDescent="0.25">
      <c r="A67" t="s">
        <v>62</v>
      </c>
      <c r="B67">
        <v>1024</v>
      </c>
      <c r="C67">
        <v>1</v>
      </c>
      <c r="E67"/>
      <c r="F67"/>
    </row>
    <row r="68" spans="1:6" x14ac:dyDescent="0.25">
      <c r="A68" t="s">
        <v>63</v>
      </c>
      <c r="B68">
        <v>124</v>
      </c>
      <c r="C68">
        <v>1</v>
      </c>
      <c r="E68"/>
      <c r="F68"/>
    </row>
    <row r="69" spans="1:6" x14ac:dyDescent="0.25">
      <c r="A69" t="s">
        <v>64</v>
      </c>
      <c r="B69">
        <v>712</v>
      </c>
      <c r="C69">
        <v>1</v>
      </c>
      <c r="E69"/>
      <c r="F69"/>
    </row>
    <row r="70" spans="1:6" x14ac:dyDescent="0.25">
      <c r="A70" t="s">
        <v>65</v>
      </c>
      <c r="B70">
        <v>96</v>
      </c>
      <c r="C70">
        <v>1</v>
      </c>
      <c r="E70"/>
      <c r="F70"/>
    </row>
    <row r="71" spans="1:6" x14ac:dyDescent="0.25">
      <c r="A71" t="s">
        <v>66</v>
      </c>
      <c r="B71">
        <v>77</v>
      </c>
      <c r="C71">
        <v>1</v>
      </c>
      <c r="E71"/>
      <c r="F71"/>
    </row>
    <row r="72" spans="1:6" x14ac:dyDescent="0.25">
      <c r="A72" t="s">
        <v>68</v>
      </c>
      <c r="B72">
        <v>35440</v>
      </c>
      <c r="C72">
        <v>1</v>
      </c>
      <c r="E72"/>
      <c r="F72"/>
    </row>
    <row r="73" spans="1:6" x14ac:dyDescent="0.25">
      <c r="A73" t="s">
        <v>69</v>
      </c>
      <c r="B73">
        <v>1052</v>
      </c>
      <c r="C73">
        <v>1</v>
      </c>
      <c r="E73"/>
      <c r="F73"/>
    </row>
    <row r="74" spans="1:6" x14ac:dyDescent="0.25">
      <c r="A74" t="s">
        <v>70</v>
      </c>
      <c r="B74">
        <v>1052</v>
      </c>
      <c r="C74">
        <v>1</v>
      </c>
      <c r="E74"/>
      <c r="F74"/>
    </row>
    <row r="75" spans="1:6" x14ac:dyDescent="0.25">
      <c r="A75" t="s">
        <v>71</v>
      </c>
      <c r="B75">
        <v>135</v>
      </c>
      <c r="C75">
        <v>1</v>
      </c>
      <c r="E75"/>
      <c r="F75"/>
    </row>
    <row r="76" spans="1:6" x14ac:dyDescent="0.25">
      <c r="A76" t="s">
        <v>72</v>
      </c>
      <c r="B76">
        <v>684</v>
      </c>
      <c r="C76">
        <v>1</v>
      </c>
      <c r="E76"/>
      <c r="F76"/>
    </row>
    <row r="77" spans="1:6" x14ac:dyDescent="0.25">
      <c r="A77" t="s">
        <v>73</v>
      </c>
      <c r="B77">
        <v>53553</v>
      </c>
      <c r="C77">
        <v>1</v>
      </c>
      <c r="E77"/>
      <c r="F77"/>
    </row>
    <row r="78" spans="1:6" x14ac:dyDescent="0.25">
      <c r="A78" t="s">
        <v>74</v>
      </c>
      <c r="B78">
        <v>17413</v>
      </c>
      <c r="C78">
        <v>1</v>
      </c>
      <c r="E78"/>
      <c r="F78"/>
    </row>
    <row r="79" spans="1:6" x14ac:dyDescent="0.25">
      <c r="A79" t="s">
        <v>75</v>
      </c>
      <c r="B79">
        <v>13567</v>
      </c>
      <c r="C79">
        <v>1</v>
      </c>
      <c r="E79"/>
      <c r="F79"/>
    </row>
    <row r="80" spans="1:6" x14ac:dyDescent="0.25">
      <c r="A80" t="s">
        <v>76</v>
      </c>
      <c r="B80">
        <v>451</v>
      </c>
      <c r="C80">
        <v>1</v>
      </c>
      <c r="E80"/>
      <c r="F80"/>
    </row>
    <row r="81" spans="1:6" x14ac:dyDescent="0.25">
      <c r="A81" t="s">
        <v>77</v>
      </c>
      <c r="B81">
        <v>731499</v>
      </c>
      <c r="C81">
        <v>1</v>
      </c>
      <c r="E81"/>
      <c r="F81"/>
    </row>
    <row r="82" spans="1:6" x14ac:dyDescent="0.25">
      <c r="A82" t="s">
        <v>78</v>
      </c>
      <c r="B82">
        <v>2467</v>
      </c>
      <c r="C82">
        <v>1</v>
      </c>
      <c r="E82"/>
      <c r="F82"/>
    </row>
    <row r="83" spans="1:6" x14ac:dyDescent="0.25">
      <c r="A83" t="s">
        <v>79</v>
      </c>
      <c r="B83">
        <v>106</v>
      </c>
      <c r="C83">
        <v>1</v>
      </c>
      <c r="E83"/>
      <c r="F83"/>
    </row>
    <row r="84" spans="1:6" x14ac:dyDescent="0.25">
      <c r="A84" t="s">
        <v>80</v>
      </c>
      <c r="B84">
        <v>1318</v>
      </c>
      <c r="C84">
        <v>1</v>
      </c>
      <c r="E84"/>
      <c r="F84"/>
    </row>
    <row r="85" spans="1:6" x14ac:dyDescent="0.25">
      <c r="A85" t="s">
        <v>81</v>
      </c>
      <c r="B85">
        <v>2583</v>
      </c>
      <c r="C85">
        <v>1</v>
      </c>
      <c r="E85"/>
      <c r="F85"/>
    </row>
    <row r="86" spans="1:6" x14ac:dyDescent="0.25">
      <c r="A86" t="s">
        <v>82</v>
      </c>
      <c r="B86">
        <v>66</v>
      </c>
      <c r="C86">
        <v>1</v>
      </c>
      <c r="E86"/>
      <c r="F86"/>
    </row>
    <row r="87" spans="1:6" x14ac:dyDescent="0.25">
      <c r="A87" t="s">
        <v>84</v>
      </c>
      <c r="B87">
        <v>683636</v>
      </c>
      <c r="C87">
        <v>1</v>
      </c>
      <c r="E87"/>
      <c r="F87"/>
    </row>
    <row r="88" spans="1:6" x14ac:dyDescent="0.25">
      <c r="A88" t="s">
        <v>85</v>
      </c>
      <c r="B88">
        <v>15</v>
      </c>
      <c r="C88">
        <v>1</v>
      </c>
      <c r="E88"/>
      <c r="F88"/>
    </row>
    <row r="89" spans="1:6" x14ac:dyDescent="0.25">
      <c r="A89" t="s">
        <v>86</v>
      </c>
      <c r="B89">
        <v>23</v>
      </c>
      <c r="C89">
        <v>1</v>
      </c>
      <c r="E89"/>
      <c r="F89"/>
    </row>
    <row r="90" spans="1:6" x14ac:dyDescent="0.25">
      <c r="A90" t="s">
        <v>88</v>
      </c>
      <c r="B90">
        <v>1</v>
      </c>
      <c r="C90">
        <v>1</v>
      </c>
      <c r="E90"/>
      <c r="F90"/>
    </row>
    <row r="91" spans="1:6" x14ac:dyDescent="0.25">
      <c r="A91" t="s">
        <v>89</v>
      </c>
      <c r="B91">
        <v>28376</v>
      </c>
      <c r="C91">
        <v>1</v>
      </c>
      <c r="E91"/>
      <c r="F91"/>
    </row>
    <row r="92" spans="1:6" x14ac:dyDescent="0.25">
      <c r="A92" t="s">
        <v>90</v>
      </c>
      <c r="B92">
        <v>3416</v>
      </c>
      <c r="C92">
        <v>1</v>
      </c>
      <c r="E92"/>
      <c r="F92"/>
    </row>
    <row r="93" spans="1:6" x14ac:dyDescent="0.25">
      <c r="A93" t="s">
        <v>91</v>
      </c>
      <c r="B93">
        <v>30173</v>
      </c>
      <c r="C93">
        <v>1</v>
      </c>
      <c r="E93"/>
      <c r="F93"/>
    </row>
    <row r="94" spans="1:6" x14ac:dyDescent="0.25">
      <c r="A94" t="s">
        <v>92</v>
      </c>
      <c r="B94">
        <v>1082</v>
      </c>
      <c r="C94">
        <v>1</v>
      </c>
      <c r="E94"/>
      <c r="F94"/>
    </row>
    <row r="95" spans="1:6" x14ac:dyDescent="0.25">
      <c r="A95" t="s">
        <v>94</v>
      </c>
      <c r="B95">
        <v>1</v>
      </c>
      <c r="C95">
        <v>1</v>
      </c>
      <c r="E95"/>
      <c r="F95"/>
    </row>
    <row r="96" spans="1:6" x14ac:dyDescent="0.25">
      <c r="A96" t="s">
        <v>95</v>
      </c>
      <c r="B96">
        <v>1</v>
      </c>
      <c r="C96">
        <v>1</v>
      </c>
      <c r="E96"/>
      <c r="F96"/>
    </row>
    <row r="97" spans="1:6" x14ac:dyDescent="0.25">
      <c r="A97" t="s">
        <v>96</v>
      </c>
      <c r="B97">
        <v>1804</v>
      </c>
      <c r="C97">
        <v>1</v>
      </c>
      <c r="E97"/>
      <c r="F97"/>
    </row>
    <row r="98" spans="1:6" x14ac:dyDescent="0.25">
      <c r="E98"/>
      <c r="F98"/>
    </row>
    <row r="114" spans="5:6" x14ac:dyDescent="0.25">
      <c r="E114"/>
      <c r="F114"/>
    </row>
    <row r="115" spans="5:6" x14ac:dyDescent="0.25">
      <c r="E115"/>
      <c r="F115"/>
    </row>
    <row r="116" spans="5:6" x14ac:dyDescent="0.25">
      <c r="E116"/>
      <c r="F116"/>
    </row>
    <row r="117" spans="5:6" x14ac:dyDescent="0.25">
      <c r="E117"/>
      <c r="F117"/>
    </row>
    <row r="118" spans="5:6" x14ac:dyDescent="0.25">
      <c r="E118"/>
      <c r="F118"/>
    </row>
    <row r="119" spans="5:6" x14ac:dyDescent="0.25">
      <c r="E119"/>
      <c r="F119"/>
    </row>
    <row r="120" spans="5:6" x14ac:dyDescent="0.25">
      <c r="E120"/>
      <c r="F120"/>
    </row>
    <row r="121" spans="5:6" x14ac:dyDescent="0.25">
      <c r="E121"/>
      <c r="F121"/>
    </row>
    <row r="122" spans="5:6" x14ac:dyDescent="0.25">
      <c r="E122"/>
      <c r="F122"/>
    </row>
    <row r="123" spans="5:6" x14ac:dyDescent="0.25">
      <c r="E123"/>
      <c r="F123"/>
    </row>
    <row r="124" spans="5:6" x14ac:dyDescent="0.25">
      <c r="E124"/>
      <c r="F124"/>
    </row>
    <row r="125" spans="5:6" x14ac:dyDescent="0.25">
      <c r="E125"/>
      <c r="F125"/>
    </row>
    <row r="126" spans="5:6" x14ac:dyDescent="0.25">
      <c r="E126"/>
      <c r="F126"/>
    </row>
    <row r="127" spans="5:6" x14ac:dyDescent="0.25">
      <c r="E127"/>
      <c r="F127"/>
    </row>
  </sheetData>
  <sortState ref="A5:C97">
    <sortCondition descending="1" ref="C5:C97"/>
    <sortCondition ref="A5:A97"/>
  </sortState>
  <mergeCells count="3">
    <mergeCell ref="A1:H1"/>
    <mergeCell ref="A2:H2"/>
    <mergeCell ref="B3:C3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7"/>
  <sheetViews>
    <sheetView workbookViewId="0">
      <selection activeCell="G10" sqref="G10"/>
    </sheetView>
  </sheetViews>
  <sheetFormatPr defaultRowHeight="15" x14ac:dyDescent="0.25"/>
  <cols>
    <col min="1" max="1" width="19.5703125" bestFit="1" customWidth="1"/>
    <col min="2" max="2" width="17.28515625" customWidth="1"/>
    <col min="3" max="3" width="16" customWidth="1"/>
    <col min="5" max="5" width="30.5703125" style="3" customWidth="1"/>
    <col min="6" max="6" width="34.7109375" style="3" bestFit="1" customWidth="1"/>
    <col min="7" max="7" width="31.7109375" bestFit="1" customWidth="1"/>
    <col min="8" max="8" width="38" customWidth="1"/>
    <col min="9" max="9" width="23" bestFit="1" customWidth="1"/>
    <col min="10" max="10" width="20.28515625" customWidth="1"/>
    <col min="11" max="11" width="11" bestFit="1" customWidth="1"/>
  </cols>
  <sheetData>
    <row r="1" spans="1:8" ht="37.5" customHeight="1" x14ac:dyDescent="0.25">
      <c r="A1" s="7" t="s">
        <v>128</v>
      </c>
      <c r="B1" s="7"/>
      <c r="C1" s="7"/>
      <c r="D1" s="7"/>
      <c r="E1" s="7"/>
      <c r="F1" s="7"/>
      <c r="G1" s="7"/>
      <c r="H1" s="7"/>
    </row>
    <row r="2" spans="1:8" ht="21" x14ac:dyDescent="0.25">
      <c r="A2" s="9" t="s">
        <v>135</v>
      </c>
      <c r="B2" s="9"/>
      <c r="C2" s="9"/>
      <c r="D2" s="9"/>
      <c r="E2" s="9"/>
      <c r="F2" s="9"/>
      <c r="G2" s="9"/>
      <c r="H2" s="9"/>
    </row>
    <row r="3" spans="1:8" ht="21" customHeight="1" x14ac:dyDescent="0.25">
      <c r="B3" s="8"/>
      <c r="C3" s="8"/>
      <c r="E3" s="5"/>
      <c r="F3" s="5"/>
      <c r="G3" s="5"/>
      <c r="H3" s="5"/>
    </row>
    <row r="4" spans="1:8" ht="21" customHeight="1" x14ac:dyDescent="0.25">
      <c r="E4" s="5"/>
      <c r="F4" s="5"/>
      <c r="G4" s="5"/>
      <c r="H4" s="5"/>
    </row>
    <row r="5" spans="1:8" ht="15" customHeight="1" x14ac:dyDescent="0.25">
      <c r="A5" t="s">
        <v>1</v>
      </c>
      <c r="B5">
        <v>2147483647</v>
      </c>
      <c r="C5">
        <v>2147483647</v>
      </c>
      <c r="E5" s="5" t="s">
        <v>37</v>
      </c>
      <c r="F5" s="5" t="s">
        <v>38</v>
      </c>
      <c r="G5" s="5" t="s">
        <v>39</v>
      </c>
      <c r="H5" s="5" t="s">
        <v>40</v>
      </c>
    </row>
    <row r="6" spans="1:8" x14ac:dyDescent="0.25">
      <c r="A6" t="s">
        <v>2</v>
      </c>
      <c r="B6">
        <v>2147483647</v>
      </c>
      <c r="C6">
        <v>2147483647</v>
      </c>
      <c r="E6" s="3">
        <v>1</v>
      </c>
      <c r="F6" s="3">
        <f>COUNTIF(C:C,"&lt;= 1")</f>
        <v>62</v>
      </c>
      <c r="G6">
        <f t="shared" ref="G6:G16" si="0" xml:space="preserve"> 100 * F6 / 93</f>
        <v>66.666666666666671</v>
      </c>
      <c r="H6">
        <v>4.0200000000000001E-3</v>
      </c>
    </row>
    <row r="7" spans="1:8" x14ac:dyDescent="0.25">
      <c r="A7" t="s">
        <v>44</v>
      </c>
      <c r="B7">
        <v>2147483647</v>
      </c>
      <c r="C7">
        <v>2147483647</v>
      </c>
      <c r="E7" s="3">
        <v>2</v>
      </c>
      <c r="F7" s="3">
        <f>COUNTIF(C:C,"&lt;= 2")</f>
        <v>69</v>
      </c>
      <c r="G7">
        <f t="shared" si="0"/>
        <v>74.193548387096769</v>
      </c>
      <c r="H7">
        <v>4.0200000000000001E-3</v>
      </c>
    </row>
    <row r="8" spans="1:8" x14ac:dyDescent="0.25">
      <c r="A8" t="s">
        <v>3</v>
      </c>
      <c r="B8">
        <v>2147483647</v>
      </c>
      <c r="C8">
        <v>2147483647</v>
      </c>
      <c r="E8" s="3">
        <v>3</v>
      </c>
      <c r="F8" s="3">
        <f>COUNTIF(C:C,"&lt;= 3")</f>
        <v>72</v>
      </c>
      <c r="G8">
        <f t="shared" si="0"/>
        <v>77.41935483870968</v>
      </c>
      <c r="H8">
        <v>4.0200000000000001E-3</v>
      </c>
    </row>
    <row r="9" spans="1:8" x14ac:dyDescent="0.25">
      <c r="A9" t="s">
        <v>5</v>
      </c>
      <c r="B9">
        <v>2271285</v>
      </c>
      <c r="C9">
        <v>633</v>
      </c>
      <c r="E9" s="3">
        <v>5</v>
      </c>
      <c r="F9" s="3">
        <f>COUNTIF(C:C,"&lt;=5")</f>
        <v>77</v>
      </c>
      <c r="G9">
        <f t="shared" si="0"/>
        <v>82.795698924731184</v>
      </c>
      <c r="H9">
        <v>4.0200000000000001E-3</v>
      </c>
    </row>
    <row r="10" spans="1:8" x14ac:dyDescent="0.25">
      <c r="A10" t="s">
        <v>4</v>
      </c>
      <c r="B10">
        <v>2271285</v>
      </c>
      <c r="C10">
        <v>616</v>
      </c>
      <c r="E10" s="3">
        <v>8</v>
      </c>
      <c r="F10" s="3">
        <f>COUNTIF(C:C,"&lt;= 8")</f>
        <v>77</v>
      </c>
      <c r="G10">
        <f t="shared" si="0"/>
        <v>82.795698924731184</v>
      </c>
      <c r="H10">
        <v>4.0200000000000001E-3</v>
      </c>
    </row>
    <row r="11" spans="1:8" x14ac:dyDescent="0.25">
      <c r="A11" t="s">
        <v>6</v>
      </c>
      <c r="B11">
        <v>2271285</v>
      </c>
      <c r="C11">
        <v>610</v>
      </c>
      <c r="E11" s="3">
        <v>10</v>
      </c>
      <c r="F11" s="3">
        <f>COUNTIF(C:C,"&lt;= 10")</f>
        <v>79</v>
      </c>
      <c r="G11">
        <f t="shared" si="0"/>
        <v>84.946236559139791</v>
      </c>
      <c r="H11">
        <v>4.0200000000000001E-3</v>
      </c>
    </row>
    <row r="12" spans="1:8" x14ac:dyDescent="0.25">
      <c r="A12" t="s">
        <v>7</v>
      </c>
      <c r="B12">
        <v>115504</v>
      </c>
      <c r="C12">
        <v>561</v>
      </c>
      <c r="E12" s="3">
        <v>20</v>
      </c>
      <c r="F12" s="3">
        <f>COUNTIF(C:C,"&lt;= 20")</f>
        <v>80</v>
      </c>
      <c r="G12">
        <f t="shared" si="0"/>
        <v>86.021505376344081</v>
      </c>
      <c r="H12">
        <v>4.0200000000000001E-3</v>
      </c>
    </row>
    <row r="13" spans="1:8" x14ac:dyDescent="0.25">
      <c r="A13" t="s">
        <v>8</v>
      </c>
      <c r="B13">
        <v>1263249</v>
      </c>
      <c r="C13">
        <v>183</v>
      </c>
      <c r="E13" s="3">
        <v>30</v>
      </c>
      <c r="F13" s="3">
        <f>COUNTIF(C:C,"&lt;= 30")</f>
        <v>82</v>
      </c>
      <c r="G13">
        <f t="shared" si="0"/>
        <v>88.172043010752688</v>
      </c>
      <c r="H13">
        <v>4.0200000000000001E-3</v>
      </c>
    </row>
    <row r="14" spans="1:8" x14ac:dyDescent="0.25">
      <c r="A14" t="s">
        <v>10</v>
      </c>
      <c r="B14">
        <v>1080362</v>
      </c>
      <c r="C14">
        <v>42</v>
      </c>
      <c r="E14" s="3">
        <v>50</v>
      </c>
      <c r="F14" s="3">
        <f>COUNTIF(C:C,"&lt;= 50")</f>
        <v>84</v>
      </c>
      <c r="G14">
        <f t="shared" si="0"/>
        <v>90.322580645161295</v>
      </c>
      <c r="H14">
        <v>4.0200000000000001E-3</v>
      </c>
    </row>
    <row r="15" spans="1:8" x14ac:dyDescent="0.25">
      <c r="A15" t="s">
        <v>9</v>
      </c>
      <c r="B15">
        <v>60754</v>
      </c>
      <c r="C15">
        <v>39</v>
      </c>
      <c r="E15" s="3">
        <v>100</v>
      </c>
      <c r="F15" s="3">
        <f>COUNTIF(C:C,"&lt;= 100")</f>
        <v>84</v>
      </c>
      <c r="G15">
        <f t="shared" si="0"/>
        <v>90.322580645161295</v>
      </c>
      <c r="H15">
        <v>4.0200000000000001E-3</v>
      </c>
    </row>
    <row r="16" spans="1:8" x14ac:dyDescent="0.25">
      <c r="A16" t="s">
        <v>11</v>
      </c>
      <c r="B16">
        <v>31421</v>
      </c>
      <c r="C16">
        <v>22</v>
      </c>
      <c r="E16" s="3">
        <v>500</v>
      </c>
      <c r="F16" s="3">
        <f>COUNTIF(C:C,"&lt;= 500")</f>
        <v>85</v>
      </c>
      <c r="G16">
        <f t="shared" si="0"/>
        <v>91.397849462365585</v>
      </c>
      <c r="H16">
        <v>4.0200000000000001E-3</v>
      </c>
    </row>
    <row r="17" spans="1:6" x14ac:dyDescent="0.25">
      <c r="A17" t="s">
        <v>12</v>
      </c>
      <c r="B17">
        <v>957011</v>
      </c>
      <c r="C17">
        <v>22</v>
      </c>
    </row>
    <row r="18" spans="1:6" x14ac:dyDescent="0.25">
      <c r="A18" t="s">
        <v>13</v>
      </c>
      <c r="B18">
        <v>223224</v>
      </c>
      <c r="C18">
        <v>12</v>
      </c>
    </row>
    <row r="19" spans="1:6" x14ac:dyDescent="0.25">
      <c r="A19" t="s">
        <v>16</v>
      </c>
      <c r="B19">
        <v>441348</v>
      </c>
      <c r="C19">
        <v>10</v>
      </c>
      <c r="E19"/>
      <c r="F19"/>
    </row>
    <row r="20" spans="1:6" x14ac:dyDescent="0.25">
      <c r="A20" t="s">
        <v>14</v>
      </c>
      <c r="B20">
        <v>246693</v>
      </c>
      <c r="C20">
        <v>9</v>
      </c>
      <c r="E20"/>
      <c r="F20"/>
    </row>
    <row r="21" spans="1:6" x14ac:dyDescent="0.25">
      <c r="A21" t="s">
        <v>24</v>
      </c>
      <c r="B21">
        <v>1534725</v>
      </c>
      <c r="C21">
        <v>5</v>
      </c>
      <c r="E21"/>
      <c r="F21"/>
    </row>
    <row r="22" spans="1:6" x14ac:dyDescent="0.25">
      <c r="A22" t="s">
        <v>15</v>
      </c>
      <c r="B22">
        <v>10658</v>
      </c>
      <c r="C22">
        <v>4</v>
      </c>
      <c r="E22"/>
      <c r="F22"/>
    </row>
    <row r="23" spans="1:6" x14ac:dyDescent="0.25">
      <c r="A23" t="s">
        <v>25</v>
      </c>
      <c r="B23">
        <v>13567</v>
      </c>
      <c r="C23">
        <v>4</v>
      </c>
      <c r="E23"/>
      <c r="F23"/>
    </row>
    <row r="24" spans="1:6" x14ac:dyDescent="0.25">
      <c r="A24" t="s">
        <v>17</v>
      </c>
      <c r="B24">
        <v>825</v>
      </c>
      <c r="C24">
        <v>4</v>
      </c>
      <c r="E24"/>
      <c r="F24"/>
    </row>
    <row r="25" spans="1:6" x14ac:dyDescent="0.25">
      <c r="A25" t="s">
        <v>22</v>
      </c>
      <c r="B25">
        <v>564260</v>
      </c>
      <c r="C25">
        <v>4</v>
      </c>
      <c r="E25"/>
      <c r="F25"/>
    </row>
    <row r="26" spans="1:6" x14ac:dyDescent="0.25">
      <c r="A26" t="s">
        <v>59</v>
      </c>
      <c r="B26">
        <v>902654</v>
      </c>
      <c r="C26">
        <v>3</v>
      </c>
      <c r="E26"/>
      <c r="F26"/>
    </row>
    <row r="27" spans="1:6" x14ac:dyDescent="0.25">
      <c r="A27" t="s">
        <v>19</v>
      </c>
      <c r="B27">
        <v>2010453</v>
      </c>
      <c r="C27">
        <v>3</v>
      </c>
      <c r="E27"/>
      <c r="F27"/>
    </row>
    <row r="28" spans="1:6" x14ac:dyDescent="0.25">
      <c r="A28" t="s">
        <v>23</v>
      </c>
      <c r="B28">
        <v>85491</v>
      </c>
      <c r="C28">
        <v>3</v>
      </c>
      <c r="E28"/>
      <c r="F28"/>
    </row>
    <row r="29" spans="1:6" x14ac:dyDescent="0.25">
      <c r="A29" t="s">
        <v>78</v>
      </c>
      <c r="B29">
        <v>2467</v>
      </c>
      <c r="C29">
        <v>2</v>
      </c>
      <c r="E29"/>
      <c r="F29"/>
    </row>
    <row r="30" spans="1:6" x14ac:dyDescent="0.25">
      <c r="A30" t="s">
        <v>26</v>
      </c>
      <c r="B30">
        <v>52</v>
      </c>
      <c r="C30">
        <v>2</v>
      </c>
      <c r="E30"/>
      <c r="F30"/>
    </row>
    <row r="31" spans="1:6" x14ac:dyDescent="0.25">
      <c r="A31" t="s">
        <v>21</v>
      </c>
      <c r="B31">
        <v>6711</v>
      </c>
      <c r="C31">
        <v>2</v>
      </c>
      <c r="E31"/>
      <c r="F31"/>
    </row>
    <row r="32" spans="1:6" x14ac:dyDescent="0.25">
      <c r="A32" t="s">
        <v>67</v>
      </c>
      <c r="B32">
        <v>582720</v>
      </c>
      <c r="C32">
        <v>2</v>
      </c>
      <c r="E32"/>
      <c r="F32"/>
    </row>
    <row r="33" spans="1:6" x14ac:dyDescent="0.25">
      <c r="A33" t="s">
        <v>27</v>
      </c>
      <c r="B33">
        <v>23780</v>
      </c>
      <c r="C33">
        <v>2</v>
      </c>
      <c r="E33"/>
      <c r="F33"/>
    </row>
    <row r="34" spans="1:6" x14ac:dyDescent="0.25">
      <c r="A34" t="s">
        <v>85</v>
      </c>
      <c r="B34">
        <v>15</v>
      </c>
      <c r="C34">
        <v>2</v>
      </c>
      <c r="E34"/>
      <c r="F34"/>
    </row>
    <row r="35" spans="1:6" x14ac:dyDescent="0.25">
      <c r="A35" t="s">
        <v>58</v>
      </c>
      <c r="B35">
        <v>81864</v>
      </c>
      <c r="C35">
        <v>2</v>
      </c>
    </row>
    <row r="36" spans="1:6" x14ac:dyDescent="0.25">
      <c r="A36" t="s">
        <v>94</v>
      </c>
      <c r="B36">
        <v>1</v>
      </c>
      <c r="C36">
        <v>1</v>
      </c>
    </row>
    <row r="37" spans="1:6" x14ac:dyDescent="0.25">
      <c r="A37" t="s">
        <v>54</v>
      </c>
      <c r="B37">
        <v>30954</v>
      </c>
      <c r="C37">
        <v>1</v>
      </c>
    </row>
    <row r="38" spans="1:6" x14ac:dyDescent="0.25">
      <c r="A38" t="s">
        <v>69</v>
      </c>
      <c r="B38">
        <v>1052</v>
      </c>
      <c r="C38">
        <v>1</v>
      </c>
    </row>
    <row r="39" spans="1:6" x14ac:dyDescent="0.25">
      <c r="A39" t="s">
        <v>56</v>
      </c>
      <c r="B39">
        <v>7538</v>
      </c>
      <c r="C39">
        <v>1</v>
      </c>
    </row>
    <row r="40" spans="1:6" x14ac:dyDescent="0.25">
      <c r="A40" t="s">
        <v>70</v>
      </c>
      <c r="B40">
        <v>1052</v>
      </c>
      <c r="C40">
        <v>1</v>
      </c>
    </row>
    <row r="41" spans="1:6" x14ac:dyDescent="0.25">
      <c r="A41" t="s">
        <v>71</v>
      </c>
      <c r="B41">
        <v>135</v>
      </c>
      <c r="C41">
        <v>1</v>
      </c>
    </row>
    <row r="42" spans="1:6" x14ac:dyDescent="0.25">
      <c r="A42" t="s">
        <v>83</v>
      </c>
      <c r="B42">
        <v>142064</v>
      </c>
      <c r="C42">
        <v>1</v>
      </c>
    </row>
    <row r="43" spans="1:6" x14ac:dyDescent="0.25">
      <c r="A43" t="s">
        <v>28</v>
      </c>
      <c r="B43">
        <v>1</v>
      </c>
      <c r="C43">
        <v>1</v>
      </c>
    </row>
    <row r="44" spans="1:6" x14ac:dyDescent="0.25">
      <c r="A44" t="s">
        <v>57</v>
      </c>
      <c r="B44">
        <v>1410</v>
      </c>
      <c r="C44">
        <v>1</v>
      </c>
    </row>
    <row r="45" spans="1:6" x14ac:dyDescent="0.25">
      <c r="A45" t="s">
        <v>47</v>
      </c>
      <c r="B45">
        <v>442</v>
      </c>
      <c r="C45">
        <v>1</v>
      </c>
    </row>
    <row r="46" spans="1:6" x14ac:dyDescent="0.25">
      <c r="A46" t="s">
        <v>18</v>
      </c>
      <c r="B46">
        <v>11</v>
      </c>
      <c r="C46">
        <v>1</v>
      </c>
    </row>
    <row r="47" spans="1:6" x14ac:dyDescent="0.25">
      <c r="A47" t="s">
        <v>95</v>
      </c>
      <c r="B47">
        <v>1</v>
      </c>
      <c r="C47">
        <v>1</v>
      </c>
    </row>
    <row r="48" spans="1:6" x14ac:dyDescent="0.25">
      <c r="A48" t="s">
        <v>43</v>
      </c>
      <c r="B48">
        <v>565471</v>
      </c>
      <c r="C48">
        <v>1</v>
      </c>
    </row>
    <row r="49" spans="1:3" customFormat="1" x14ac:dyDescent="0.25">
      <c r="A49" t="s">
        <v>81</v>
      </c>
      <c r="B49">
        <v>2583</v>
      </c>
      <c r="C49">
        <v>1</v>
      </c>
    </row>
    <row r="50" spans="1:3" customFormat="1" x14ac:dyDescent="0.25">
      <c r="A50" t="s">
        <v>42</v>
      </c>
      <c r="B50">
        <v>288643</v>
      </c>
      <c r="C50">
        <v>1</v>
      </c>
    </row>
    <row r="51" spans="1:3" customFormat="1" x14ac:dyDescent="0.25">
      <c r="A51" t="s">
        <v>0</v>
      </c>
      <c r="B51">
        <v>1</v>
      </c>
      <c r="C51">
        <v>1</v>
      </c>
    </row>
    <row r="52" spans="1:3" customFormat="1" x14ac:dyDescent="0.25">
      <c r="A52" t="s">
        <v>41</v>
      </c>
      <c r="B52">
        <v>1819</v>
      </c>
      <c r="C52">
        <v>1</v>
      </c>
    </row>
    <row r="53" spans="1:3" customFormat="1" x14ac:dyDescent="0.25">
      <c r="A53" t="s">
        <v>90</v>
      </c>
      <c r="B53">
        <v>3416</v>
      </c>
      <c r="C53">
        <v>1</v>
      </c>
    </row>
    <row r="54" spans="1:3" customFormat="1" x14ac:dyDescent="0.25">
      <c r="A54" t="s">
        <v>29</v>
      </c>
      <c r="B54">
        <v>1</v>
      </c>
      <c r="C54">
        <v>1</v>
      </c>
    </row>
    <row r="55" spans="1:3" customFormat="1" x14ac:dyDescent="0.25">
      <c r="A55" t="s">
        <v>89</v>
      </c>
      <c r="B55">
        <v>28376</v>
      </c>
      <c r="C55">
        <v>1</v>
      </c>
    </row>
    <row r="56" spans="1:3" customFormat="1" x14ac:dyDescent="0.25">
      <c r="A56" t="s">
        <v>73</v>
      </c>
      <c r="B56">
        <v>53553</v>
      </c>
      <c r="C56">
        <v>1</v>
      </c>
    </row>
    <row r="57" spans="1:3" customFormat="1" x14ac:dyDescent="0.25">
      <c r="A57" t="s">
        <v>79</v>
      </c>
      <c r="B57">
        <v>106</v>
      </c>
      <c r="C57">
        <v>1</v>
      </c>
    </row>
    <row r="58" spans="1:3" customFormat="1" x14ac:dyDescent="0.25">
      <c r="A58" t="s">
        <v>96</v>
      </c>
      <c r="B58">
        <v>1804</v>
      </c>
      <c r="C58">
        <v>1</v>
      </c>
    </row>
    <row r="59" spans="1:3" customFormat="1" x14ac:dyDescent="0.25">
      <c r="A59" t="s">
        <v>31</v>
      </c>
      <c r="B59">
        <v>8</v>
      </c>
      <c r="C59">
        <v>1</v>
      </c>
    </row>
    <row r="60" spans="1:3" customFormat="1" x14ac:dyDescent="0.25">
      <c r="A60" t="s">
        <v>61</v>
      </c>
      <c r="B60">
        <v>2216</v>
      </c>
      <c r="C60">
        <v>1</v>
      </c>
    </row>
    <row r="61" spans="1:3" customFormat="1" x14ac:dyDescent="0.25">
      <c r="A61" t="s">
        <v>48</v>
      </c>
      <c r="B61">
        <v>107</v>
      </c>
      <c r="C61">
        <v>1</v>
      </c>
    </row>
    <row r="62" spans="1:3" customFormat="1" x14ac:dyDescent="0.25">
      <c r="A62" t="s">
        <v>49</v>
      </c>
      <c r="B62">
        <v>5123</v>
      </c>
      <c r="C62">
        <v>1</v>
      </c>
    </row>
    <row r="63" spans="1:3" customFormat="1" x14ac:dyDescent="0.25">
      <c r="A63" t="s">
        <v>74</v>
      </c>
      <c r="B63">
        <v>17413</v>
      </c>
      <c r="C63">
        <v>1</v>
      </c>
    </row>
    <row r="64" spans="1:3" customFormat="1" x14ac:dyDescent="0.25">
      <c r="A64" t="s">
        <v>51</v>
      </c>
      <c r="B64">
        <v>7034</v>
      </c>
      <c r="C64">
        <v>1</v>
      </c>
    </row>
    <row r="65" spans="1:6" x14ac:dyDescent="0.25">
      <c r="A65" t="s">
        <v>50</v>
      </c>
      <c r="B65">
        <v>5123</v>
      </c>
      <c r="C65">
        <v>1</v>
      </c>
    </row>
    <row r="66" spans="1:6" x14ac:dyDescent="0.25">
      <c r="A66" t="s">
        <v>75</v>
      </c>
      <c r="B66">
        <v>13567</v>
      </c>
      <c r="C66">
        <v>1</v>
      </c>
    </row>
    <row r="67" spans="1:6" x14ac:dyDescent="0.25">
      <c r="A67" t="s">
        <v>92</v>
      </c>
      <c r="B67">
        <v>1082</v>
      </c>
      <c r="C67">
        <v>1</v>
      </c>
      <c r="E67"/>
      <c r="F67"/>
    </row>
    <row r="68" spans="1:6" x14ac:dyDescent="0.25">
      <c r="A68" t="s">
        <v>36</v>
      </c>
      <c r="B68">
        <v>1055</v>
      </c>
      <c r="C68">
        <v>1</v>
      </c>
      <c r="E68"/>
      <c r="F68"/>
    </row>
    <row r="69" spans="1:6" x14ac:dyDescent="0.25">
      <c r="A69" t="s">
        <v>66</v>
      </c>
      <c r="B69">
        <v>77</v>
      </c>
      <c r="C69">
        <v>1</v>
      </c>
      <c r="E69"/>
      <c r="F69"/>
    </row>
    <row r="70" spans="1:6" x14ac:dyDescent="0.25">
      <c r="A70" t="s">
        <v>30</v>
      </c>
      <c r="B70">
        <v>930</v>
      </c>
      <c r="C70">
        <v>1</v>
      </c>
      <c r="E70"/>
      <c r="F70"/>
    </row>
    <row r="71" spans="1:6" x14ac:dyDescent="0.25">
      <c r="A71" t="s">
        <v>32</v>
      </c>
      <c r="B71">
        <v>1738</v>
      </c>
      <c r="C71">
        <v>1</v>
      </c>
      <c r="E71"/>
      <c r="F71"/>
    </row>
    <row r="72" spans="1:6" x14ac:dyDescent="0.25">
      <c r="A72" t="s">
        <v>64</v>
      </c>
      <c r="B72">
        <v>712</v>
      </c>
      <c r="C72">
        <v>1</v>
      </c>
      <c r="E72"/>
      <c r="F72"/>
    </row>
    <row r="73" spans="1:6" x14ac:dyDescent="0.25">
      <c r="A73" t="s">
        <v>52</v>
      </c>
      <c r="B73">
        <v>1569</v>
      </c>
      <c r="C73">
        <v>1</v>
      </c>
      <c r="E73"/>
      <c r="F73"/>
    </row>
    <row r="74" spans="1:6" x14ac:dyDescent="0.25">
      <c r="A74" t="s">
        <v>20</v>
      </c>
      <c r="B74">
        <v>7538</v>
      </c>
      <c r="C74">
        <v>1</v>
      </c>
      <c r="E74"/>
      <c r="F74"/>
    </row>
    <row r="75" spans="1:6" x14ac:dyDescent="0.25">
      <c r="A75" t="s">
        <v>86</v>
      </c>
      <c r="B75">
        <v>23</v>
      </c>
      <c r="C75">
        <v>1</v>
      </c>
      <c r="E75"/>
      <c r="F75"/>
    </row>
    <row r="76" spans="1:6" x14ac:dyDescent="0.25">
      <c r="A76" t="s">
        <v>63</v>
      </c>
      <c r="B76">
        <v>124</v>
      </c>
      <c r="C76">
        <v>1</v>
      </c>
      <c r="E76"/>
      <c r="F76"/>
    </row>
    <row r="77" spans="1:6" x14ac:dyDescent="0.25">
      <c r="A77" t="s">
        <v>76</v>
      </c>
      <c r="B77">
        <v>451</v>
      </c>
      <c r="C77">
        <v>1</v>
      </c>
      <c r="E77"/>
      <c r="F77"/>
    </row>
    <row r="78" spans="1:6" x14ac:dyDescent="0.25">
      <c r="A78" t="s">
        <v>80</v>
      </c>
      <c r="B78">
        <v>1318</v>
      </c>
      <c r="C78">
        <v>1</v>
      </c>
      <c r="E78"/>
      <c r="F78"/>
    </row>
    <row r="79" spans="1:6" x14ac:dyDescent="0.25">
      <c r="A79" t="s">
        <v>60</v>
      </c>
      <c r="B79">
        <v>17413</v>
      </c>
      <c r="C79">
        <v>1</v>
      </c>
      <c r="E79"/>
      <c r="F79"/>
    </row>
    <row r="80" spans="1:6" x14ac:dyDescent="0.25">
      <c r="A80" t="s">
        <v>88</v>
      </c>
      <c r="B80">
        <v>1</v>
      </c>
      <c r="C80">
        <v>1</v>
      </c>
      <c r="E80"/>
      <c r="F80"/>
    </row>
    <row r="81" spans="1:6" x14ac:dyDescent="0.25">
      <c r="A81" t="s">
        <v>82</v>
      </c>
      <c r="B81">
        <v>66</v>
      </c>
      <c r="C81">
        <v>1</v>
      </c>
      <c r="E81"/>
      <c r="F81"/>
    </row>
    <row r="82" spans="1:6" x14ac:dyDescent="0.25">
      <c r="A82" t="s">
        <v>65</v>
      </c>
      <c r="B82">
        <v>96</v>
      </c>
      <c r="C82">
        <v>1</v>
      </c>
      <c r="E82"/>
      <c r="F82"/>
    </row>
    <row r="83" spans="1:6" x14ac:dyDescent="0.25">
      <c r="A83" t="s">
        <v>72</v>
      </c>
      <c r="B83">
        <v>684</v>
      </c>
      <c r="C83">
        <v>1</v>
      </c>
      <c r="E83"/>
      <c r="F83"/>
    </row>
    <row r="84" spans="1:6" x14ac:dyDescent="0.25">
      <c r="A84" t="s">
        <v>93</v>
      </c>
      <c r="B84">
        <v>1220</v>
      </c>
      <c r="C84">
        <v>1</v>
      </c>
      <c r="E84"/>
      <c r="F84"/>
    </row>
    <row r="85" spans="1:6" x14ac:dyDescent="0.25">
      <c r="A85" t="s">
        <v>55</v>
      </c>
      <c r="B85">
        <v>7538</v>
      </c>
      <c r="C85">
        <v>1</v>
      </c>
      <c r="E85"/>
      <c r="F85"/>
    </row>
    <row r="86" spans="1:6" x14ac:dyDescent="0.25">
      <c r="A86" t="s">
        <v>62</v>
      </c>
      <c r="B86">
        <v>1024</v>
      </c>
      <c r="C86">
        <v>1</v>
      </c>
      <c r="E86"/>
      <c r="F86"/>
    </row>
    <row r="87" spans="1:6" x14ac:dyDescent="0.25">
      <c r="A87" t="s">
        <v>33</v>
      </c>
      <c r="B87">
        <v>1978</v>
      </c>
      <c r="C87">
        <v>1</v>
      </c>
      <c r="E87"/>
      <c r="F87"/>
    </row>
    <row r="88" spans="1:6" x14ac:dyDescent="0.25">
      <c r="A88" t="s">
        <v>35</v>
      </c>
      <c r="B88">
        <v>604358</v>
      </c>
      <c r="C88">
        <v>1</v>
      </c>
      <c r="E88"/>
      <c r="F88"/>
    </row>
    <row r="89" spans="1:6" x14ac:dyDescent="0.25">
      <c r="A89" t="s">
        <v>68</v>
      </c>
      <c r="B89">
        <v>35440</v>
      </c>
      <c r="C89">
        <v>1</v>
      </c>
      <c r="E89"/>
      <c r="F89"/>
    </row>
    <row r="90" spans="1:6" x14ac:dyDescent="0.25">
      <c r="A90" t="s">
        <v>53</v>
      </c>
      <c r="B90">
        <v>64</v>
      </c>
      <c r="C90">
        <v>1</v>
      </c>
      <c r="E90"/>
      <c r="F90"/>
    </row>
    <row r="91" spans="1:6" x14ac:dyDescent="0.25">
      <c r="A91" t="s">
        <v>77</v>
      </c>
      <c r="B91">
        <v>731499</v>
      </c>
      <c r="C91">
        <v>1</v>
      </c>
      <c r="E91"/>
      <c r="F91"/>
    </row>
    <row r="92" spans="1:6" x14ac:dyDescent="0.25">
      <c r="A92" t="s">
        <v>46</v>
      </c>
      <c r="B92">
        <v>14080</v>
      </c>
      <c r="C92">
        <v>1</v>
      </c>
      <c r="E92"/>
      <c r="F92"/>
    </row>
    <row r="93" spans="1:6" x14ac:dyDescent="0.25">
      <c r="A93" t="s">
        <v>84</v>
      </c>
      <c r="B93">
        <v>683636</v>
      </c>
      <c r="C93">
        <v>1</v>
      </c>
      <c r="E93"/>
      <c r="F93"/>
    </row>
    <row r="94" spans="1:6" x14ac:dyDescent="0.25">
      <c r="A94" t="s">
        <v>87</v>
      </c>
      <c r="B94">
        <v>57236</v>
      </c>
      <c r="C94">
        <v>1</v>
      </c>
      <c r="E94"/>
      <c r="F94"/>
    </row>
    <row r="95" spans="1:6" x14ac:dyDescent="0.25">
      <c r="A95" t="s">
        <v>34</v>
      </c>
      <c r="B95">
        <v>174</v>
      </c>
      <c r="C95">
        <v>1</v>
      </c>
      <c r="E95"/>
      <c r="F95"/>
    </row>
    <row r="96" spans="1:6" x14ac:dyDescent="0.25">
      <c r="A96" t="s">
        <v>45</v>
      </c>
      <c r="B96">
        <v>45712</v>
      </c>
      <c r="C96">
        <v>1</v>
      </c>
      <c r="E96"/>
      <c r="F96"/>
    </row>
    <row r="97" spans="1:6" x14ac:dyDescent="0.25">
      <c r="A97" t="s">
        <v>91</v>
      </c>
      <c r="B97">
        <v>30173</v>
      </c>
      <c r="C97">
        <v>1</v>
      </c>
      <c r="E97"/>
      <c r="F97"/>
    </row>
    <row r="98" spans="1:6" x14ac:dyDescent="0.25">
      <c r="E98"/>
      <c r="F98"/>
    </row>
    <row r="114" spans="5:6" x14ac:dyDescent="0.25">
      <c r="E114"/>
      <c r="F114"/>
    </row>
    <row r="115" spans="5:6" x14ac:dyDescent="0.25">
      <c r="E115"/>
      <c r="F115"/>
    </row>
    <row r="116" spans="5:6" x14ac:dyDescent="0.25">
      <c r="E116"/>
      <c r="F116"/>
    </row>
    <row r="117" spans="5:6" x14ac:dyDescent="0.25">
      <c r="E117"/>
      <c r="F117"/>
    </row>
    <row r="118" spans="5:6" x14ac:dyDescent="0.25">
      <c r="E118"/>
      <c r="F118"/>
    </row>
    <row r="119" spans="5:6" x14ac:dyDescent="0.25">
      <c r="E119"/>
      <c r="F119"/>
    </row>
    <row r="120" spans="5:6" x14ac:dyDescent="0.25">
      <c r="E120"/>
      <c r="F120"/>
    </row>
    <row r="121" spans="5:6" x14ac:dyDescent="0.25">
      <c r="E121"/>
      <c r="F121"/>
    </row>
    <row r="122" spans="5:6" x14ac:dyDescent="0.25">
      <c r="E122"/>
      <c r="F122"/>
    </row>
    <row r="123" spans="5:6" x14ac:dyDescent="0.25">
      <c r="E123"/>
      <c r="F123"/>
    </row>
    <row r="124" spans="5:6" x14ac:dyDescent="0.25">
      <c r="E124"/>
      <c r="F124"/>
    </row>
    <row r="125" spans="5:6" x14ac:dyDescent="0.25">
      <c r="E125"/>
      <c r="F125"/>
    </row>
    <row r="126" spans="5:6" x14ac:dyDescent="0.25">
      <c r="E126"/>
      <c r="F126"/>
    </row>
    <row r="127" spans="5:6" x14ac:dyDescent="0.25">
      <c r="E127"/>
      <c r="F127"/>
    </row>
  </sheetData>
  <sortState ref="A5:C97">
    <sortCondition descending="1" ref="C5:C97"/>
  </sortState>
  <mergeCells count="3">
    <mergeCell ref="A1:H1"/>
    <mergeCell ref="A2:H2"/>
    <mergeCell ref="B3:C3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7"/>
  <sheetViews>
    <sheetView workbookViewId="0">
      <selection activeCell="E58" sqref="E58"/>
    </sheetView>
  </sheetViews>
  <sheetFormatPr defaultRowHeight="15" x14ac:dyDescent="0.25"/>
  <cols>
    <col min="1" max="1" width="19.5703125" bestFit="1" customWidth="1"/>
    <col min="2" max="2" width="17.28515625" customWidth="1"/>
    <col min="3" max="3" width="16" customWidth="1"/>
    <col min="5" max="5" width="30.5703125" style="3" customWidth="1"/>
    <col min="6" max="6" width="34.7109375" style="3" bestFit="1" customWidth="1"/>
    <col min="7" max="7" width="31.7109375" bestFit="1" customWidth="1"/>
    <col min="8" max="8" width="38" customWidth="1"/>
    <col min="9" max="9" width="23" bestFit="1" customWidth="1"/>
    <col min="10" max="10" width="20.28515625" customWidth="1"/>
    <col min="11" max="11" width="11" bestFit="1" customWidth="1"/>
  </cols>
  <sheetData>
    <row r="1" spans="1:8" ht="37.5" customHeight="1" x14ac:dyDescent="0.25">
      <c r="A1" s="7" t="s">
        <v>99</v>
      </c>
      <c r="B1" s="7"/>
      <c r="C1" s="7"/>
      <c r="D1" s="7"/>
      <c r="E1" s="7"/>
      <c r="F1" s="7"/>
      <c r="G1" s="7"/>
      <c r="H1" s="7"/>
    </row>
    <row r="2" spans="1:8" ht="21" x14ac:dyDescent="0.25">
      <c r="A2" s="1"/>
      <c r="B2" s="8"/>
      <c r="C2" s="8"/>
      <c r="E2" s="2"/>
      <c r="F2" s="2"/>
      <c r="G2" s="2"/>
      <c r="H2" s="2"/>
    </row>
    <row r="3" spans="1:8" ht="21" customHeight="1" x14ac:dyDescent="0.25">
      <c r="B3" s="8"/>
      <c r="C3" s="8"/>
      <c r="E3" s="2"/>
      <c r="F3" s="2"/>
      <c r="G3" s="2"/>
      <c r="H3" s="2"/>
    </row>
    <row r="4" spans="1:8" ht="21" customHeight="1" x14ac:dyDescent="0.25">
      <c r="E4" s="2"/>
      <c r="F4" s="2"/>
      <c r="G4" s="2"/>
      <c r="H4" s="2"/>
    </row>
    <row r="5" spans="1:8" ht="15" customHeight="1" x14ac:dyDescent="0.25">
      <c r="A5" t="s">
        <v>54</v>
      </c>
      <c r="B5">
        <v>30954</v>
      </c>
      <c r="C5">
        <v>1</v>
      </c>
      <c r="E5" s="2" t="s">
        <v>37</v>
      </c>
      <c r="F5" s="2" t="s">
        <v>38</v>
      </c>
      <c r="G5" s="2" t="s">
        <v>39</v>
      </c>
      <c r="H5" s="2" t="s">
        <v>40</v>
      </c>
    </row>
    <row r="6" spans="1:8" x14ac:dyDescent="0.25">
      <c r="A6" t="s">
        <v>69</v>
      </c>
      <c r="B6">
        <v>1052</v>
      </c>
      <c r="C6">
        <v>1</v>
      </c>
      <c r="E6" s="3">
        <v>1</v>
      </c>
      <c r="F6" s="3">
        <f>COUNTIF(C:C,"&lt;= 1")</f>
        <v>38</v>
      </c>
      <c r="G6">
        <f t="shared" ref="G6:G16" si="0" xml:space="preserve"> 100 * F6 / 93</f>
        <v>40.86021505376344</v>
      </c>
      <c r="H6">
        <v>4.0200000000000001E-3</v>
      </c>
    </row>
    <row r="7" spans="1:8" x14ac:dyDescent="0.25">
      <c r="A7" t="s">
        <v>71</v>
      </c>
      <c r="B7">
        <v>135</v>
      </c>
      <c r="C7">
        <v>1</v>
      </c>
      <c r="E7" s="3">
        <v>2</v>
      </c>
      <c r="F7" s="3">
        <f>COUNTIF(C:C,"&lt;= 2")</f>
        <v>39</v>
      </c>
      <c r="G7">
        <f t="shared" si="0"/>
        <v>41.935483870967744</v>
      </c>
      <c r="H7">
        <v>4.0200000000000001E-3</v>
      </c>
    </row>
    <row r="8" spans="1:8" x14ac:dyDescent="0.25">
      <c r="A8" t="s">
        <v>57</v>
      </c>
      <c r="B8">
        <v>1410</v>
      </c>
      <c r="C8">
        <v>1</v>
      </c>
      <c r="E8" s="3">
        <v>3</v>
      </c>
      <c r="F8" s="3">
        <f>COUNTIF(C:C,"&lt;= 3")</f>
        <v>39</v>
      </c>
      <c r="G8">
        <f t="shared" si="0"/>
        <v>41.935483870967744</v>
      </c>
      <c r="H8">
        <v>4.0200000000000001E-3</v>
      </c>
    </row>
    <row r="9" spans="1:8" x14ac:dyDescent="0.25">
      <c r="A9" t="s">
        <v>47</v>
      </c>
      <c r="B9">
        <v>442</v>
      </c>
      <c r="C9">
        <v>1</v>
      </c>
      <c r="E9" s="3">
        <v>5</v>
      </c>
      <c r="F9" s="3">
        <f>COUNTIF(C:C,"&lt;=5")</f>
        <v>39</v>
      </c>
      <c r="G9">
        <f t="shared" si="0"/>
        <v>41.935483870967744</v>
      </c>
      <c r="H9">
        <v>4.0200000000000001E-3</v>
      </c>
    </row>
    <row r="10" spans="1:8" x14ac:dyDescent="0.25">
      <c r="A10" t="s">
        <v>95</v>
      </c>
      <c r="B10">
        <v>1</v>
      </c>
      <c r="C10">
        <v>1</v>
      </c>
      <c r="E10" s="3">
        <v>8</v>
      </c>
      <c r="F10" s="3">
        <f>COUNTIF(C:C,"&lt;= 8")</f>
        <v>39</v>
      </c>
      <c r="G10">
        <f t="shared" si="0"/>
        <v>41.935483870967744</v>
      </c>
      <c r="H10">
        <v>4.0200000000000001E-3</v>
      </c>
    </row>
    <row r="11" spans="1:8" x14ac:dyDescent="0.25">
      <c r="A11" t="s">
        <v>42</v>
      </c>
      <c r="B11">
        <v>288643</v>
      </c>
      <c r="C11">
        <v>1</v>
      </c>
      <c r="E11" s="3">
        <v>10</v>
      </c>
      <c r="F11" s="3">
        <f>COUNTIF(C:C,"&lt;= 10")</f>
        <v>39</v>
      </c>
      <c r="G11">
        <f t="shared" si="0"/>
        <v>41.935483870967744</v>
      </c>
      <c r="H11">
        <v>4.0200000000000001E-3</v>
      </c>
    </row>
    <row r="12" spans="1:8" x14ac:dyDescent="0.25">
      <c r="A12" t="s">
        <v>41</v>
      </c>
      <c r="B12">
        <v>1819</v>
      </c>
      <c r="C12">
        <v>1</v>
      </c>
      <c r="E12" s="3">
        <v>20</v>
      </c>
      <c r="F12" s="3">
        <f>COUNTIF(C:C,"&lt;= 20")</f>
        <v>39</v>
      </c>
      <c r="G12">
        <f t="shared" si="0"/>
        <v>41.935483870967744</v>
      </c>
      <c r="H12">
        <v>4.0200000000000001E-3</v>
      </c>
    </row>
    <row r="13" spans="1:8" x14ac:dyDescent="0.25">
      <c r="A13" t="s">
        <v>90</v>
      </c>
      <c r="B13">
        <v>3416</v>
      </c>
      <c r="C13">
        <v>1</v>
      </c>
      <c r="E13" s="3">
        <v>30</v>
      </c>
      <c r="F13" s="3">
        <f>COUNTIF(C:C,"&lt;= 30")</f>
        <v>39</v>
      </c>
      <c r="G13">
        <f t="shared" si="0"/>
        <v>41.935483870967744</v>
      </c>
      <c r="H13">
        <v>4.0200000000000001E-3</v>
      </c>
    </row>
    <row r="14" spans="1:8" x14ac:dyDescent="0.25">
      <c r="A14" t="s">
        <v>89</v>
      </c>
      <c r="B14">
        <v>28376</v>
      </c>
      <c r="C14">
        <v>1</v>
      </c>
      <c r="E14" s="3">
        <v>50</v>
      </c>
      <c r="F14" s="3">
        <f>COUNTIF(C:C,"&lt;= 50")</f>
        <v>39</v>
      </c>
      <c r="G14">
        <f t="shared" si="0"/>
        <v>41.935483870967744</v>
      </c>
      <c r="H14">
        <v>4.0200000000000001E-3</v>
      </c>
    </row>
    <row r="15" spans="1:8" x14ac:dyDescent="0.25">
      <c r="A15" t="s">
        <v>79</v>
      </c>
      <c r="B15">
        <v>106</v>
      </c>
      <c r="C15">
        <v>1</v>
      </c>
      <c r="E15" s="3">
        <v>100</v>
      </c>
      <c r="F15" s="3">
        <f>COUNTIF(C:C,"&lt;= 100")</f>
        <v>39</v>
      </c>
      <c r="G15">
        <f t="shared" si="0"/>
        <v>41.935483870967744</v>
      </c>
      <c r="H15">
        <v>4.0200000000000001E-3</v>
      </c>
    </row>
    <row r="16" spans="1:8" x14ac:dyDescent="0.25">
      <c r="A16" t="s">
        <v>96</v>
      </c>
      <c r="B16">
        <v>1804</v>
      </c>
      <c r="C16">
        <v>1</v>
      </c>
      <c r="E16" s="3">
        <v>500</v>
      </c>
      <c r="F16" s="3">
        <f>COUNTIF(C:C,"&lt;= 500")</f>
        <v>39</v>
      </c>
      <c r="G16">
        <f t="shared" si="0"/>
        <v>41.935483870967744</v>
      </c>
      <c r="H16">
        <v>4.0200000000000001E-3</v>
      </c>
    </row>
    <row r="17" spans="1:6" x14ac:dyDescent="0.25">
      <c r="A17" t="s">
        <v>31</v>
      </c>
      <c r="B17">
        <v>8</v>
      </c>
      <c r="C17">
        <v>1</v>
      </c>
    </row>
    <row r="18" spans="1:6" x14ac:dyDescent="0.25">
      <c r="A18" t="s">
        <v>48</v>
      </c>
      <c r="B18">
        <v>107</v>
      </c>
      <c r="C18">
        <v>1</v>
      </c>
    </row>
    <row r="19" spans="1:6" x14ac:dyDescent="0.25">
      <c r="A19" t="s">
        <v>51</v>
      </c>
      <c r="B19">
        <v>7034</v>
      </c>
      <c r="C19">
        <v>1</v>
      </c>
      <c r="E19"/>
      <c r="F19"/>
    </row>
    <row r="20" spans="1:6" x14ac:dyDescent="0.25">
      <c r="A20" t="s">
        <v>50</v>
      </c>
      <c r="B20">
        <v>5123</v>
      </c>
      <c r="C20">
        <v>1</v>
      </c>
      <c r="E20"/>
      <c r="F20"/>
    </row>
    <row r="21" spans="1:6" x14ac:dyDescent="0.25">
      <c r="A21" t="s">
        <v>75</v>
      </c>
      <c r="B21">
        <v>13567</v>
      </c>
      <c r="C21">
        <v>1</v>
      </c>
      <c r="E21"/>
      <c r="F21"/>
    </row>
    <row r="22" spans="1:6" x14ac:dyDescent="0.25">
      <c r="A22" t="s">
        <v>92</v>
      </c>
      <c r="B22">
        <v>1082</v>
      </c>
      <c r="C22">
        <v>1</v>
      </c>
      <c r="E22"/>
      <c r="F22"/>
    </row>
    <row r="23" spans="1:6" x14ac:dyDescent="0.25">
      <c r="A23" t="s">
        <v>36</v>
      </c>
      <c r="B23">
        <v>1055</v>
      </c>
      <c r="C23">
        <v>1</v>
      </c>
      <c r="E23"/>
      <c r="F23"/>
    </row>
    <row r="24" spans="1:6" x14ac:dyDescent="0.25">
      <c r="A24" t="s">
        <v>66</v>
      </c>
      <c r="B24">
        <v>77</v>
      </c>
      <c r="C24">
        <v>1</v>
      </c>
      <c r="E24"/>
      <c r="F24"/>
    </row>
    <row r="25" spans="1:6" x14ac:dyDescent="0.25">
      <c r="A25" t="s">
        <v>32</v>
      </c>
      <c r="B25">
        <v>1738</v>
      </c>
      <c r="C25">
        <v>1</v>
      </c>
      <c r="E25"/>
      <c r="F25"/>
    </row>
    <row r="26" spans="1:6" x14ac:dyDescent="0.25">
      <c r="A26" t="s">
        <v>64</v>
      </c>
      <c r="B26">
        <v>712</v>
      </c>
      <c r="C26">
        <v>1</v>
      </c>
      <c r="E26"/>
      <c r="F26"/>
    </row>
    <row r="27" spans="1:6" x14ac:dyDescent="0.25">
      <c r="A27" t="s">
        <v>86</v>
      </c>
      <c r="B27">
        <v>23</v>
      </c>
      <c r="C27">
        <v>1</v>
      </c>
      <c r="E27"/>
      <c r="F27"/>
    </row>
    <row r="28" spans="1:6" x14ac:dyDescent="0.25">
      <c r="A28" t="s">
        <v>63</v>
      </c>
      <c r="B28">
        <v>124</v>
      </c>
      <c r="C28">
        <v>1</v>
      </c>
      <c r="E28"/>
      <c r="F28"/>
    </row>
    <row r="29" spans="1:6" x14ac:dyDescent="0.25">
      <c r="A29" t="s">
        <v>80</v>
      </c>
      <c r="B29">
        <v>1318</v>
      </c>
      <c r="C29">
        <v>1</v>
      </c>
      <c r="E29"/>
      <c r="F29"/>
    </row>
    <row r="30" spans="1:6" x14ac:dyDescent="0.25">
      <c r="A30" t="s">
        <v>60</v>
      </c>
      <c r="B30">
        <v>17413</v>
      </c>
      <c r="C30">
        <v>1</v>
      </c>
      <c r="E30"/>
      <c r="F30"/>
    </row>
    <row r="31" spans="1:6" x14ac:dyDescent="0.25">
      <c r="A31" t="s">
        <v>82</v>
      </c>
      <c r="B31">
        <v>66</v>
      </c>
      <c r="C31">
        <v>1</v>
      </c>
      <c r="E31"/>
      <c r="F31"/>
    </row>
    <row r="32" spans="1:6" x14ac:dyDescent="0.25">
      <c r="A32" t="s">
        <v>65</v>
      </c>
      <c r="B32">
        <v>96</v>
      </c>
      <c r="C32">
        <v>1</v>
      </c>
      <c r="E32"/>
      <c r="F32"/>
    </row>
    <row r="33" spans="1:6" x14ac:dyDescent="0.25">
      <c r="A33" t="s">
        <v>72</v>
      </c>
      <c r="B33">
        <v>684</v>
      </c>
      <c r="C33">
        <v>1</v>
      </c>
      <c r="E33"/>
      <c r="F33"/>
    </row>
    <row r="34" spans="1:6" x14ac:dyDescent="0.25">
      <c r="A34" t="s">
        <v>62</v>
      </c>
      <c r="B34">
        <v>1024</v>
      </c>
      <c r="C34">
        <v>1</v>
      </c>
      <c r="E34"/>
      <c r="F34"/>
    </row>
    <row r="35" spans="1:6" x14ac:dyDescent="0.25">
      <c r="A35" t="s">
        <v>33</v>
      </c>
      <c r="B35">
        <v>1978</v>
      </c>
      <c r="C35">
        <v>1</v>
      </c>
    </row>
    <row r="36" spans="1:6" x14ac:dyDescent="0.25">
      <c r="A36" t="s">
        <v>35</v>
      </c>
      <c r="B36">
        <v>604358</v>
      </c>
      <c r="C36">
        <v>1</v>
      </c>
    </row>
    <row r="37" spans="1:6" x14ac:dyDescent="0.25">
      <c r="A37" t="s">
        <v>68</v>
      </c>
      <c r="B37">
        <v>35440</v>
      </c>
      <c r="C37">
        <v>1</v>
      </c>
    </row>
    <row r="38" spans="1:6" x14ac:dyDescent="0.25">
      <c r="A38" t="s">
        <v>53</v>
      </c>
      <c r="B38">
        <v>64</v>
      </c>
      <c r="C38">
        <v>1</v>
      </c>
    </row>
    <row r="39" spans="1:6" x14ac:dyDescent="0.25">
      <c r="A39" t="s">
        <v>77</v>
      </c>
      <c r="B39">
        <v>731499</v>
      </c>
      <c r="C39">
        <v>1</v>
      </c>
    </row>
    <row r="40" spans="1:6" x14ac:dyDescent="0.25">
      <c r="A40" t="s">
        <v>46</v>
      </c>
      <c r="B40">
        <v>14080</v>
      </c>
      <c r="C40">
        <v>1</v>
      </c>
    </row>
    <row r="41" spans="1:6" x14ac:dyDescent="0.25">
      <c r="A41" t="s">
        <v>84</v>
      </c>
      <c r="B41">
        <v>683636</v>
      </c>
      <c r="C41">
        <v>1</v>
      </c>
    </row>
    <row r="42" spans="1:6" x14ac:dyDescent="0.25">
      <c r="A42" t="s">
        <v>91</v>
      </c>
      <c r="B42">
        <v>30173</v>
      </c>
      <c r="C42">
        <v>1</v>
      </c>
    </row>
    <row r="43" spans="1:6" x14ac:dyDescent="0.25">
      <c r="A43" t="s">
        <v>30</v>
      </c>
      <c r="B43">
        <v>930</v>
      </c>
      <c r="C43">
        <v>2</v>
      </c>
    </row>
    <row r="44" spans="1:6" x14ac:dyDescent="0.25">
      <c r="A44" t="s">
        <v>94</v>
      </c>
      <c r="B44">
        <v>2147483647</v>
      </c>
      <c r="C44">
        <v>2147483647</v>
      </c>
    </row>
    <row r="45" spans="1:6" x14ac:dyDescent="0.25">
      <c r="A45" t="s">
        <v>7</v>
      </c>
      <c r="B45">
        <v>2147483647</v>
      </c>
      <c r="C45">
        <v>2147483647</v>
      </c>
    </row>
    <row r="46" spans="1:6" x14ac:dyDescent="0.25">
      <c r="A46" t="s">
        <v>56</v>
      </c>
      <c r="B46">
        <v>2147483647</v>
      </c>
      <c r="C46">
        <v>2147483647</v>
      </c>
    </row>
    <row r="47" spans="1:6" x14ac:dyDescent="0.25">
      <c r="A47" t="s">
        <v>11</v>
      </c>
      <c r="B47">
        <v>2147483647</v>
      </c>
      <c r="C47">
        <v>2147483647</v>
      </c>
    </row>
    <row r="48" spans="1:6" x14ac:dyDescent="0.25">
      <c r="A48" t="s">
        <v>70</v>
      </c>
      <c r="B48">
        <v>2147483647</v>
      </c>
      <c r="C48">
        <v>2147483647</v>
      </c>
    </row>
    <row r="49" spans="1:3" customFormat="1" x14ac:dyDescent="0.25">
      <c r="A49" t="s">
        <v>83</v>
      </c>
      <c r="B49">
        <v>2147483647</v>
      </c>
      <c r="C49">
        <v>2147483647</v>
      </c>
    </row>
    <row r="50" spans="1:3" customFormat="1" x14ac:dyDescent="0.25">
      <c r="A50" t="s">
        <v>28</v>
      </c>
      <c r="B50">
        <v>2147483647</v>
      </c>
      <c r="C50">
        <v>2147483647</v>
      </c>
    </row>
    <row r="51" spans="1:3" customFormat="1" x14ac:dyDescent="0.25">
      <c r="A51" t="s">
        <v>78</v>
      </c>
      <c r="B51">
        <v>2147483647</v>
      </c>
      <c r="C51">
        <v>2147483647</v>
      </c>
    </row>
    <row r="52" spans="1:3" customFormat="1" x14ac:dyDescent="0.25">
      <c r="A52" t="s">
        <v>26</v>
      </c>
      <c r="B52">
        <v>2147483647</v>
      </c>
      <c r="C52">
        <v>2147483647</v>
      </c>
    </row>
    <row r="53" spans="1:3" customFormat="1" x14ac:dyDescent="0.25">
      <c r="A53" t="s">
        <v>18</v>
      </c>
      <c r="B53">
        <v>2147483647</v>
      </c>
      <c r="C53">
        <v>2147483647</v>
      </c>
    </row>
    <row r="54" spans="1:3" customFormat="1" x14ac:dyDescent="0.25">
      <c r="A54" t="s">
        <v>43</v>
      </c>
      <c r="B54">
        <v>2147483647</v>
      </c>
      <c r="C54">
        <v>2147483647</v>
      </c>
    </row>
    <row r="55" spans="1:3" customFormat="1" x14ac:dyDescent="0.25">
      <c r="A55" t="s">
        <v>59</v>
      </c>
      <c r="B55">
        <v>2147483647</v>
      </c>
      <c r="C55">
        <v>2147483647</v>
      </c>
    </row>
    <row r="56" spans="1:3" customFormat="1" x14ac:dyDescent="0.25">
      <c r="A56" t="s">
        <v>81</v>
      </c>
      <c r="B56">
        <v>2147483647</v>
      </c>
      <c r="C56">
        <v>2147483647</v>
      </c>
    </row>
    <row r="57" spans="1:3" customFormat="1" x14ac:dyDescent="0.25">
      <c r="A57" t="s">
        <v>0</v>
      </c>
      <c r="B57">
        <v>2147483647</v>
      </c>
      <c r="C57">
        <v>2147483647</v>
      </c>
    </row>
    <row r="58" spans="1:3" customFormat="1" x14ac:dyDescent="0.25">
      <c r="A58" t="s">
        <v>29</v>
      </c>
      <c r="B58">
        <v>2147483647</v>
      </c>
      <c r="C58">
        <v>2147483647</v>
      </c>
    </row>
    <row r="59" spans="1:3" customFormat="1" x14ac:dyDescent="0.25">
      <c r="A59" t="s">
        <v>73</v>
      </c>
      <c r="B59">
        <v>2147483647</v>
      </c>
      <c r="C59">
        <v>2147483647</v>
      </c>
    </row>
    <row r="60" spans="1:3" customFormat="1" x14ac:dyDescent="0.25">
      <c r="A60" t="s">
        <v>19</v>
      </c>
      <c r="B60">
        <v>2147483647</v>
      </c>
      <c r="C60">
        <v>2147483647</v>
      </c>
    </row>
    <row r="61" spans="1:3" customFormat="1" x14ac:dyDescent="0.25">
      <c r="A61" t="s">
        <v>12</v>
      </c>
      <c r="B61">
        <v>2147483647</v>
      </c>
      <c r="C61">
        <v>2147483647</v>
      </c>
    </row>
    <row r="62" spans="1:3" customFormat="1" x14ac:dyDescent="0.25">
      <c r="A62" t="s">
        <v>9</v>
      </c>
      <c r="B62">
        <v>2147483647</v>
      </c>
      <c r="C62">
        <v>2147483647</v>
      </c>
    </row>
    <row r="63" spans="1:3" customFormat="1" x14ac:dyDescent="0.25">
      <c r="A63" t="s">
        <v>1</v>
      </c>
      <c r="B63">
        <v>2147483647</v>
      </c>
      <c r="C63">
        <v>2147483647</v>
      </c>
    </row>
    <row r="64" spans="1:3" customFormat="1" x14ac:dyDescent="0.25">
      <c r="A64" t="s">
        <v>14</v>
      </c>
      <c r="B64">
        <v>2147483647</v>
      </c>
      <c r="C64">
        <v>2147483647</v>
      </c>
    </row>
    <row r="65" spans="1:6" x14ac:dyDescent="0.25">
      <c r="A65" t="s">
        <v>10</v>
      </c>
      <c r="B65">
        <v>2147483647</v>
      </c>
      <c r="C65">
        <v>2147483647</v>
      </c>
    </row>
    <row r="66" spans="1:6" x14ac:dyDescent="0.25">
      <c r="A66" t="s">
        <v>61</v>
      </c>
      <c r="B66">
        <v>2147483647</v>
      </c>
      <c r="C66">
        <v>2147483647</v>
      </c>
    </row>
    <row r="67" spans="1:6" x14ac:dyDescent="0.25">
      <c r="A67" t="s">
        <v>49</v>
      </c>
      <c r="B67">
        <v>2147483647</v>
      </c>
      <c r="C67">
        <v>2147483647</v>
      </c>
      <c r="E67"/>
      <c r="F67"/>
    </row>
    <row r="68" spans="1:6" x14ac:dyDescent="0.25">
      <c r="A68" t="s">
        <v>74</v>
      </c>
      <c r="B68">
        <v>2147483647</v>
      </c>
      <c r="C68">
        <v>2147483647</v>
      </c>
      <c r="E68"/>
      <c r="F68"/>
    </row>
    <row r="69" spans="1:6" x14ac:dyDescent="0.25">
      <c r="A69" t="s">
        <v>52</v>
      </c>
      <c r="B69">
        <v>2147483647</v>
      </c>
      <c r="C69">
        <v>2147483647</v>
      </c>
      <c r="E69"/>
      <c r="F69"/>
    </row>
    <row r="70" spans="1:6" x14ac:dyDescent="0.25">
      <c r="A70" t="s">
        <v>20</v>
      </c>
      <c r="B70">
        <v>2147483647</v>
      </c>
      <c r="C70">
        <v>2147483647</v>
      </c>
      <c r="E70"/>
      <c r="F70"/>
    </row>
    <row r="71" spans="1:6" x14ac:dyDescent="0.25">
      <c r="A71" t="s">
        <v>76</v>
      </c>
      <c r="B71">
        <v>2147483647</v>
      </c>
      <c r="C71">
        <v>2147483647</v>
      </c>
      <c r="E71"/>
      <c r="F71"/>
    </row>
    <row r="72" spans="1:6" x14ac:dyDescent="0.25">
      <c r="A72" t="s">
        <v>2</v>
      </c>
      <c r="B72">
        <v>2147483647</v>
      </c>
      <c r="C72">
        <v>2147483647</v>
      </c>
      <c r="E72"/>
      <c r="F72"/>
    </row>
    <row r="73" spans="1:6" x14ac:dyDescent="0.25">
      <c r="A73" t="s">
        <v>15</v>
      </c>
      <c r="B73">
        <v>2147483647</v>
      </c>
      <c r="C73">
        <v>2147483647</v>
      </c>
      <c r="E73"/>
      <c r="F73"/>
    </row>
    <row r="74" spans="1:6" x14ac:dyDescent="0.25">
      <c r="A74" t="s">
        <v>88</v>
      </c>
      <c r="B74">
        <v>2147483647</v>
      </c>
      <c r="C74">
        <v>2147483647</v>
      </c>
      <c r="E74"/>
      <c r="F74"/>
    </row>
    <row r="75" spans="1:6" x14ac:dyDescent="0.25">
      <c r="A75" t="s">
        <v>25</v>
      </c>
      <c r="B75">
        <v>2147483647</v>
      </c>
      <c r="C75">
        <v>2147483647</v>
      </c>
      <c r="E75"/>
      <c r="F75"/>
    </row>
    <row r="76" spans="1:6" x14ac:dyDescent="0.25">
      <c r="A76" t="s">
        <v>93</v>
      </c>
      <c r="B76">
        <v>2147483647</v>
      </c>
      <c r="C76">
        <v>2147483647</v>
      </c>
      <c r="E76"/>
      <c r="F76"/>
    </row>
    <row r="77" spans="1:6" x14ac:dyDescent="0.25">
      <c r="A77" t="s">
        <v>21</v>
      </c>
      <c r="B77">
        <v>2147483647</v>
      </c>
      <c r="C77">
        <v>2147483647</v>
      </c>
      <c r="E77"/>
      <c r="F77"/>
    </row>
    <row r="78" spans="1:6" x14ac:dyDescent="0.25">
      <c r="A78" t="s">
        <v>55</v>
      </c>
      <c r="B78">
        <v>2147483647</v>
      </c>
      <c r="C78">
        <v>2147483647</v>
      </c>
      <c r="E78"/>
      <c r="F78"/>
    </row>
    <row r="79" spans="1:6" x14ac:dyDescent="0.25">
      <c r="A79" t="s">
        <v>5</v>
      </c>
      <c r="B79">
        <v>2147483647</v>
      </c>
      <c r="C79">
        <v>2147483647</v>
      </c>
      <c r="E79"/>
      <c r="F79"/>
    </row>
    <row r="80" spans="1:6" x14ac:dyDescent="0.25">
      <c r="A80" t="s">
        <v>67</v>
      </c>
      <c r="B80">
        <v>2147483647</v>
      </c>
      <c r="C80">
        <v>2147483647</v>
      </c>
      <c r="E80"/>
      <c r="F80"/>
    </row>
    <row r="81" spans="1:6" x14ac:dyDescent="0.25">
      <c r="A81" t="s">
        <v>27</v>
      </c>
      <c r="B81">
        <v>2147483647</v>
      </c>
      <c r="C81">
        <v>2147483647</v>
      </c>
      <c r="E81"/>
      <c r="F81"/>
    </row>
    <row r="82" spans="1:6" x14ac:dyDescent="0.25">
      <c r="A82" t="s">
        <v>23</v>
      </c>
      <c r="B82">
        <v>2147483647</v>
      </c>
      <c r="C82">
        <v>2147483647</v>
      </c>
      <c r="E82"/>
      <c r="F82"/>
    </row>
    <row r="83" spans="1:6" x14ac:dyDescent="0.25">
      <c r="A83" t="s">
        <v>16</v>
      </c>
      <c r="B83">
        <v>2147483647</v>
      </c>
      <c r="C83">
        <v>2147483647</v>
      </c>
      <c r="E83"/>
      <c r="F83"/>
    </row>
    <row r="84" spans="1:6" x14ac:dyDescent="0.25">
      <c r="A84" t="s">
        <v>85</v>
      </c>
      <c r="B84">
        <v>2147483647</v>
      </c>
      <c r="C84">
        <v>2147483647</v>
      </c>
      <c r="E84"/>
      <c r="F84"/>
    </row>
    <row r="85" spans="1:6" x14ac:dyDescent="0.25">
      <c r="A85" t="s">
        <v>58</v>
      </c>
      <c r="B85">
        <v>2147483647</v>
      </c>
      <c r="C85">
        <v>2147483647</v>
      </c>
      <c r="E85"/>
      <c r="F85"/>
    </row>
    <row r="86" spans="1:6" x14ac:dyDescent="0.25">
      <c r="A86" t="s">
        <v>13</v>
      </c>
      <c r="B86">
        <v>2147483647</v>
      </c>
      <c r="C86">
        <v>2147483647</v>
      </c>
      <c r="E86"/>
      <c r="F86"/>
    </row>
    <row r="87" spans="1:6" x14ac:dyDescent="0.25">
      <c r="A87" t="s">
        <v>87</v>
      </c>
      <c r="B87">
        <v>2147483647</v>
      </c>
      <c r="C87">
        <v>2147483647</v>
      </c>
      <c r="E87"/>
      <c r="F87"/>
    </row>
    <row r="88" spans="1:6" x14ac:dyDescent="0.25">
      <c r="A88" t="s">
        <v>34</v>
      </c>
      <c r="B88">
        <v>2147483647</v>
      </c>
      <c r="C88">
        <v>2147483647</v>
      </c>
      <c r="E88"/>
      <c r="F88"/>
    </row>
    <row r="89" spans="1:6" x14ac:dyDescent="0.25">
      <c r="A89" t="s">
        <v>17</v>
      </c>
      <c r="B89">
        <v>2147483647</v>
      </c>
      <c r="C89">
        <v>2147483647</v>
      </c>
      <c r="E89"/>
      <c r="F89"/>
    </row>
    <row r="90" spans="1:6" x14ac:dyDescent="0.25">
      <c r="A90" t="s">
        <v>6</v>
      </c>
      <c r="B90">
        <v>2147483647</v>
      </c>
      <c r="C90">
        <v>2147483647</v>
      </c>
      <c r="E90"/>
      <c r="F90"/>
    </row>
    <row r="91" spans="1:6" x14ac:dyDescent="0.25">
      <c r="A91" t="s">
        <v>24</v>
      </c>
      <c r="B91">
        <v>2147483647</v>
      </c>
      <c r="C91">
        <v>2147483647</v>
      </c>
      <c r="E91"/>
      <c r="F91"/>
    </row>
    <row r="92" spans="1:6" x14ac:dyDescent="0.25">
      <c r="A92" t="s">
        <v>8</v>
      </c>
      <c r="B92">
        <v>2147483647</v>
      </c>
      <c r="C92">
        <v>2147483647</v>
      </c>
      <c r="E92"/>
      <c r="F92"/>
    </row>
    <row r="93" spans="1:6" x14ac:dyDescent="0.25">
      <c r="A93" t="s">
        <v>45</v>
      </c>
      <c r="B93">
        <v>2147483647</v>
      </c>
      <c r="C93">
        <v>2147483647</v>
      </c>
      <c r="E93"/>
      <c r="F93"/>
    </row>
    <row r="94" spans="1:6" x14ac:dyDescent="0.25">
      <c r="A94" t="s">
        <v>44</v>
      </c>
      <c r="B94">
        <v>2147483647</v>
      </c>
      <c r="C94">
        <v>2147483647</v>
      </c>
      <c r="E94"/>
      <c r="F94"/>
    </row>
    <row r="95" spans="1:6" x14ac:dyDescent="0.25">
      <c r="A95" t="s">
        <v>4</v>
      </c>
      <c r="B95">
        <v>2147483647</v>
      </c>
      <c r="C95">
        <v>2147483647</v>
      </c>
      <c r="E95"/>
      <c r="F95"/>
    </row>
    <row r="96" spans="1:6" x14ac:dyDescent="0.25">
      <c r="A96" t="s">
        <v>3</v>
      </c>
      <c r="B96">
        <v>2147483647</v>
      </c>
      <c r="C96">
        <v>2147483647</v>
      </c>
      <c r="E96"/>
      <c r="F96"/>
    </row>
    <row r="97" spans="1:6" x14ac:dyDescent="0.25">
      <c r="A97" t="s">
        <v>22</v>
      </c>
      <c r="B97">
        <v>2147483647</v>
      </c>
      <c r="C97">
        <v>2147483647</v>
      </c>
      <c r="E97"/>
      <c r="F97"/>
    </row>
    <row r="98" spans="1:6" x14ac:dyDescent="0.25">
      <c r="E98"/>
      <c r="F98"/>
    </row>
    <row r="114" spans="5:6" x14ac:dyDescent="0.25">
      <c r="E114"/>
      <c r="F114"/>
    </row>
    <row r="115" spans="5:6" x14ac:dyDescent="0.25">
      <c r="E115"/>
      <c r="F115"/>
    </row>
    <row r="116" spans="5:6" x14ac:dyDescent="0.25">
      <c r="E116"/>
      <c r="F116"/>
    </row>
    <row r="117" spans="5:6" x14ac:dyDescent="0.25">
      <c r="E117"/>
      <c r="F117"/>
    </row>
    <row r="118" spans="5:6" x14ac:dyDescent="0.25">
      <c r="E118"/>
      <c r="F118"/>
    </row>
    <row r="119" spans="5:6" x14ac:dyDescent="0.25">
      <c r="E119"/>
      <c r="F119"/>
    </row>
    <row r="120" spans="5:6" x14ac:dyDescent="0.25">
      <c r="E120"/>
      <c r="F120"/>
    </row>
    <row r="121" spans="5:6" x14ac:dyDescent="0.25">
      <c r="E121"/>
      <c r="F121"/>
    </row>
    <row r="122" spans="5:6" x14ac:dyDescent="0.25">
      <c r="E122"/>
      <c r="F122"/>
    </row>
    <row r="123" spans="5:6" x14ac:dyDescent="0.25">
      <c r="E123"/>
      <c r="F123"/>
    </row>
    <row r="124" spans="5:6" x14ac:dyDescent="0.25">
      <c r="E124"/>
      <c r="F124"/>
    </row>
    <row r="125" spans="5:6" x14ac:dyDescent="0.25">
      <c r="E125"/>
      <c r="F125"/>
    </row>
    <row r="126" spans="5:6" x14ac:dyDescent="0.25">
      <c r="E126"/>
      <c r="F126"/>
    </row>
    <row r="127" spans="5:6" x14ac:dyDescent="0.25">
      <c r="E127"/>
      <c r="F127"/>
    </row>
  </sheetData>
  <sortState ref="A5:C97">
    <sortCondition ref="C5:C97"/>
  </sortState>
  <mergeCells count="3">
    <mergeCell ref="A1:H1"/>
    <mergeCell ref="B2:C2"/>
    <mergeCell ref="B3:C3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7"/>
  <sheetViews>
    <sheetView workbookViewId="0">
      <selection activeCell="D24" sqref="D24"/>
    </sheetView>
  </sheetViews>
  <sheetFormatPr defaultRowHeight="15" x14ac:dyDescent="0.25"/>
  <cols>
    <col min="1" max="1" width="19.5703125" bestFit="1" customWidth="1"/>
    <col min="2" max="2" width="17.28515625" customWidth="1"/>
    <col min="3" max="3" width="16" customWidth="1"/>
    <col min="5" max="5" width="30.5703125" style="3" customWidth="1"/>
    <col min="6" max="6" width="34.7109375" style="3" bestFit="1" customWidth="1"/>
    <col min="7" max="7" width="31.7109375" bestFit="1" customWidth="1"/>
    <col min="8" max="8" width="38" customWidth="1"/>
    <col min="9" max="9" width="23" bestFit="1" customWidth="1"/>
    <col min="10" max="10" width="20.28515625" customWidth="1"/>
    <col min="11" max="11" width="11" bestFit="1" customWidth="1"/>
  </cols>
  <sheetData>
    <row r="1" spans="1:8" ht="37.5" customHeight="1" x14ac:dyDescent="0.25">
      <c r="A1" s="7" t="s">
        <v>130</v>
      </c>
      <c r="B1" s="7"/>
      <c r="C1" s="7"/>
      <c r="D1" s="7"/>
      <c r="E1" s="7"/>
      <c r="F1" s="7"/>
      <c r="G1" s="7"/>
      <c r="H1" s="7"/>
    </row>
    <row r="2" spans="1:8" ht="21" x14ac:dyDescent="0.25">
      <c r="A2" s="1"/>
      <c r="B2" s="8"/>
      <c r="C2" s="8"/>
      <c r="E2" s="2"/>
      <c r="F2" s="2"/>
      <c r="G2" s="2"/>
      <c r="H2" s="2"/>
    </row>
    <row r="3" spans="1:8" ht="21" customHeight="1" x14ac:dyDescent="0.25">
      <c r="B3" s="8"/>
      <c r="C3" s="8"/>
      <c r="E3" s="2"/>
      <c r="F3" s="2"/>
      <c r="G3" s="2"/>
      <c r="H3" s="2"/>
    </row>
    <row r="4" spans="1:8" ht="21" customHeight="1" x14ac:dyDescent="0.25">
      <c r="E4" s="2"/>
      <c r="F4" s="2"/>
      <c r="G4" s="2"/>
      <c r="H4" s="2"/>
    </row>
    <row r="5" spans="1:8" ht="15" customHeight="1" x14ac:dyDescent="0.25">
      <c r="A5" t="s">
        <v>81</v>
      </c>
      <c r="B5">
        <v>2583</v>
      </c>
      <c r="C5">
        <v>1</v>
      </c>
      <c r="E5" s="2" t="s">
        <v>37</v>
      </c>
      <c r="F5" s="2" t="s">
        <v>38</v>
      </c>
      <c r="G5" s="2" t="s">
        <v>39</v>
      </c>
      <c r="H5" s="2" t="s">
        <v>40</v>
      </c>
    </row>
    <row r="6" spans="1:8" x14ac:dyDescent="0.25">
      <c r="A6" t="s">
        <v>42</v>
      </c>
      <c r="B6">
        <v>288643</v>
      </c>
      <c r="C6">
        <v>1</v>
      </c>
      <c r="E6" s="3">
        <v>1</v>
      </c>
      <c r="F6" s="3">
        <f>COUNTIF(C:C,"&lt;= 1")</f>
        <v>9</v>
      </c>
      <c r="G6">
        <f t="shared" ref="G6:G16" si="0" xml:space="preserve"> 100 * F6 / 93</f>
        <v>9.67741935483871</v>
      </c>
      <c r="H6">
        <v>4.0200000000000001E-3</v>
      </c>
    </row>
    <row r="7" spans="1:8" x14ac:dyDescent="0.25">
      <c r="A7" t="s">
        <v>19</v>
      </c>
      <c r="B7">
        <v>2010453</v>
      </c>
      <c r="C7">
        <v>1</v>
      </c>
      <c r="E7" s="3">
        <v>2</v>
      </c>
      <c r="F7" s="3">
        <f>COUNTIF(C:C,"&lt;= 2")</f>
        <v>14</v>
      </c>
      <c r="G7">
        <f t="shared" si="0"/>
        <v>15.053763440860216</v>
      </c>
      <c r="H7">
        <v>4.0200000000000001E-3</v>
      </c>
    </row>
    <row r="8" spans="1:8" x14ac:dyDescent="0.25">
      <c r="A8" t="s">
        <v>75</v>
      </c>
      <c r="B8">
        <v>13567</v>
      </c>
      <c r="C8">
        <v>1</v>
      </c>
      <c r="E8" s="3">
        <v>3</v>
      </c>
      <c r="F8" s="3">
        <f>COUNTIF(C:C,"&lt;= 3")</f>
        <v>14</v>
      </c>
      <c r="G8">
        <f t="shared" si="0"/>
        <v>15.053763440860216</v>
      </c>
      <c r="H8">
        <v>4.0200000000000001E-3</v>
      </c>
    </row>
    <row r="9" spans="1:8" x14ac:dyDescent="0.25">
      <c r="A9" t="s">
        <v>60</v>
      </c>
      <c r="B9">
        <v>17413</v>
      </c>
      <c r="C9">
        <v>1</v>
      </c>
      <c r="E9" s="3">
        <v>5</v>
      </c>
      <c r="F9" s="3">
        <f>COUNTIF(C:C,"&lt;=5")</f>
        <v>18</v>
      </c>
      <c r="G9">
        <f t="shared" si="0"/>
        <v>19.35483870967742</v>
      </c>
      <c r="H9">
        <v>4.0200000000000001E-3</v>
      </c>
    </row>
    <row r="10" spans="1:8" x14ac:dyDescent="0.25">
      <c r="A10" t="s">
        <v>67</v>
      </c>
      <c r="B10">
        <v>582720</v>
      </c>
      <c r="C10">
        <v>1</v>
      </c>
      <c r="E10" s="3">
        <v>8</v>
      </c>
      <c r="F10" s="3">
        <f>COUNTIF(C:C,"&lt;= 8")</f>
        <v>19</v>
      </c>
      <c r="G10">
        <f t="shared" si="0"/>
        <v>20.43010752688172</v>
      </c>
      <c r="H10">
        <v>4.0200000000000001E-3</v>
      </c>
    </row>
    <row r="11" spans="1:8" x14ac:dyDescent="0.25">
      <c r="A11" t="s">
        <v>35</v>
      </c>
      <c r="B11">
        <v>604358</v>
      </c>
      <c r="C11">
        <v>1</v>
      </c>
      <c r="E11" s="3">
        <v>10</v>
      </c>
      <c r="F11" s="3">
        <f>COUNTIF(C:C,"&lt;= 10")</f>
        <v>21</v>
      </c>
      <c r="G11">
        <f t="shared" si="0"/>
        <v>22.580645161290324</v>
      </c>
      <c r="H11">
        <v>4.0200000000000001E-3</v>
      </c>
    </row>
    <row r="12" spans="1:8" x14ac:dyDescent="0.25">
      <c r="A12" t="s">
        <v>77</v>
      </c>
      <c r="B12">
        <v>731499</v>
      </c>
      <c r="C12">
        <v>1</v>
      </c>
      <c r="E12" s="3">
        <v>20</v>
      </c>
      <c r="F12" s="3">
        <f>COUNTIF(C:C,"&lt;= 20")</f>
        <v>27</v>
      </c>
      <c r="G12">
        <f t="shared" si="0"/>
        <v>29.032258064516128</v>
      </c>
      <c r="H12">
        <v>4.0200000000000001E-3</v>
      </c>
    </row>
    <row r="13" spans="1:8" x14ac:dyDescent="0.25">
      <c r="A13" t="s">
        <v>84</v>
      </c>
      <c r="B13">
        <v>683636</v>
      </c>
      <c r="C13">
        <v>1</v>
      </c>
      <c r="E13" s="3">
        <v>30</v>
      </c>
      <c r="F13" s="3">
        <f>COUNTIF(C:C,"&lt;= 30")</f>
        <v>34</v>
      </c>
      <c r="G13">
        <f t="shared" si="0"/>
        <v>36.55913978494624</v>
      </c>
      <c r="H13">
        <v>4.0200000000000001E-3</v>
      </c>
    </row>
    <row r="14" spans="1:8" x14ac:dyDescent="0.25">
      <c r="A14" t="s">
        <v>59</v>
      </c>
      <c r="B14">
        <v>902654</v>
      </c>
      <c r="C14">
        <v>2</v>
      </c>
      <c r="E14" s="3">
        <v>50</v>
      </c>
      <c r="F14" s="3">
        <f>COUNTIF(C:C,"&lt;= 50")</f>
        <v>46</v>
      </c>
      <c r="G14">
        <f t="shared" si="0"/>
        <v>49.462365591397848</v>
      </c>
      <c r="H14">
        <v>4.0200000000000001E-3</v>
      </c>
    </row>
    <row r="15" spans="1:8" x14ac:dyDescent="0.25">
      <c r="A15" t="s">
        <v>51</v>
      </c>
      <c r="B15">
        <v>7034</v>
      </c>
      <c r="C15">
        <v>2</v>
      </c>
      <c r="E15" s="3">
        <v>100</v>
      </c>
      <c r="F15" s="3">
        <f>COUNTIF(C:C,"&lt;= 100")</f>
        <v>66</v>
      </c>
      <c r="G15">
        <f t="shared" si="0"/>
        <v>70.967741935483872</v>
      </c>
      <c r="H15">
        <v>4.0200000000000001E-3</v>
      </c>
    </row>
    <row r="16" spans="1:8" x14ac:dyDescent="0.25">
      <c r="A16" t="s">
        <v>50</v>
      </c>
      <c r="B16">
        <v>5123</v>
      </c>
      <c r="C16">
        <v>2</v>
      </c>
      <c r="E16" s="3">
        <v>500</v>
      </c>
      <c r="F16" s="3">
        <f>COUNTIF(C:C,"&lt;= 500")</f>
        <v>66</v>
      </c>
      <c r="G16">
        <f t="shared" si="0"/>
        <v>70.967741935483872</v>
      </c>
      <c r="H16">
        <v>4.0200000000000001E-3</v>
      </c>
    </row>
    <row r="17" spans="1:6" x14ac:dyDescent="0.25">
      <c r="A17" t="s">
        <v>80</v>
      </c>
      <c r="B17">
        <v>1318</v>
      </c>
      <c r="C17">
        <v>2</v>
      </c>
    </row>
    <row r="18" spans="1:6" x14ac:dyDescent="0.25">
      <c r="A18" t="s">
        <v>24</v>
      </c>
      <c r="B18">
        <v>1534725</v>
      </c>
      <c r="C18">
        <v>2</v>
      </c>
    </row>
    <row r="19" spans="1:6" x14ac:dyDescent="0.25">
      <c r="A19" t="s">
        <v>12</v>
      </c>
      <c r="B19">
        <v>957011</v>
      </c>
      <c r="C19">
        <v>4</v>
      </c>
      <c r="E19"/>
      <c r="F19"/>
    </row>
    <row r="20" spans="1:6" x14ac:dyDescent="0.25">
      <c r="A20" t="s">
        <v>68</v>
      </c>
      <c r="B20">
        <v>35440</v>
      </c>
      <c r="C20">
        <v>4</v>
      </c>
      <c r="E20"/>
      <c r="F20"/>
    </row>
    <row r="21" spans="1:6" x14ac:dyDescent="0.25">
      <c r="A21" t="s">
        <v>87</v>
      </c>
      <c r="B21">
        <v>57236</v>
      </c>
      <c r="C21">
        <v>4</v>
      </c>
      <c r="E21"/>
      <c r="F21"/>
    </row>
    <row r="22" spans="1:6" x14ac:dyDescent="0.25">
      <c r="A22" t="s">
        <v>55</v>
      </c>
      <c r="B22">
        <v>7538</v>
      </c>
      <c r="C22">
        <v>5</v>
      </c>
      <c r="E22"/>
      <c r="F22"/>
    </row>
    <row r="23" spans="1:6" x14ac:dyDescent="0.25">
      <c r="A23" t="s">
        <v>96</v>
      </c>
      <c r="B23">
        <v>1804</v>
      </c>
      <c r="C23">
        <v>6</v>
      </c>
      <c r="E23"/>
      <c r="F23"/>
    </row>
    <row r="24" spans="1:6" x14ac:dyDescent="0.25">
      <c r="A24" t="s">
        <v>22</v>
      </c>
      <c r="B24">
        <v>564260</v>
      </c>
      <c r="C24">
        <v>9</v>
      </c>
      <c r="E24"/>
      <c r="F24"/>
    </row>
    <row r="25" spans="1:6" x14ac:dyDescent="0.25">
      <c r="A25" t="s">
        <v>21</v>
      </c>
      <c r="B25">
        <v>6711</v>
      </c>
      <c r="C25">
        <v>10</v>
      </c>
      <c r="E25"/>
      <c r="F25"/>
    </row>
    <row r="26" spans="1:6" x14ac:dyDescent="0.25">
      <c r="A26" t="s">
        <v>72</v>
      </c>
      <c r="B26">
        <v>684</v>
      </c>
      <c r="C26">
        <v>11</v>
      </c>
      <c r="E26"/>
      <c r="F26"/>
    </row>
    <row r="27" spans="1:6" x14ac:dyDescent="0.25">
      <c r="A27" t="s">
        <v>33</v>
      </c>
      <c r="B27">
        <v>1978</v>
      </c>
      <c r="C27">
        <v>12</v>
      </c>
      <c r="E27"/>
      <c r="F27"/>
    </row>
    <row r="28" spans="1:6" x14ac:dyDescent="0.25">
      <c r="A28" t="s">
        <v>23</v>
      </c>
      <c r="B28">
        <v>85491</v>
      </c>
      <c r="C28">
        <v>14</v>
      </c>
      <c r="E28"/>
      <c r="F28"/>
    </row>
    <row r="29" spans="1:6" x14ac:dyDescent="0.25">
      <c r="A29" t="s">
        <v>58</v>
      </c>
      <c r="B29">
        <v>81864</v>
      </c>
      <c r="C29">
        <v>15</v>
      </c>
      <c r="E29"/>
      <c r="F29"/>
    </row>
    <row r="30" spans="1:6" x14ac:dyDescent="0.25">
      <c r="A30" t="s">
        <v>45</v>
      </c>
      <c r="B30">
        <v>45712</v>
      </c>
      <c r="C30">
        <v>15</v>
      </c>
      <c r="E30"/>
      <c r="F30"/>
    </row>
    <row r="31" spans="1:6" x14ac:dyDescent="0.25">
      <c r="A31" t="s">
        <v>48</v>
      </c>
      <c r="B31">
        <v>107</v>
      </c>
      <c r="C31">
        <v>17</v>
      </c>
      <c r="E31"/>
      <c r="F31"/>
    </row>
    <row r="32" spans="1:6" x14ac:dyDescent="0.25">
      <c r="A32" t="s">
        <v>49</v>
      </c>
      <c r="B32">
        <v>5123</v>
      </c>
      <c r="C32">
        <v>22</v>
      </c>
      <c r="E32"/>
      <c r="F32"/>
    </row>
    <row r="33" spans="1:6" x14ac:dyDescent="0.25">
      <c r="A33" t="s">
        <v>53</v>
      </c>
      <c r="B33">
        <v>64</v>
      </c>
      <c r="C33">
        <v>24</v>
      </c>
      <c r="E33"/>
      <c r="F33"/>
    </row>
    <row r="34" spans="1:6" x14ac:dyDescent="0.25">
      <c r="A34" t="s">
        <v>31</v>
      </c>
      <c r="B34">
        <v>8</v>
      </c>
      <c r="C34">
        <v>26</v>
      </c>
      <c r="E34"/>
      <c r="F34"/>
    </row>
    <row r="35" spans="1:6" x14ac:dyDescent="0.25">
      <c r="A35" t="s">
        <v>71</v>
      </c>
      <c r="B35">
        <v>135</v>
      </c>
      <c r="C35">
        <v>28</v>
      </c>
    </row>
    <row r="36" spans="1:6" x14ac:dyDescent="0.25">
      <c r="A36" t="s">
        <v>62</v>
      </c>
      <c r="B36">
        <v>1024</v>
      </c>
      <c r="C36">
        <v>28</v>
      </c>
    </row>
    <row r="37" spans="1:6" x14ac:dyDescent="0.25">
      <c r="A37" t="s">
        <v>89</v>
      </c>
      <c r="B37">
        <v>28376</v>
      </c>
      <c r="C37">
        <v>29</v>
      </c>
    </row>
    <row r="38" spans="1:6" x14ac:dyDescent="0.25">
      <c r="A38" t="s">
        <v>10</v>
      </c>
      <c r="B38">
        <v>1080362</v>
      </c>
      <c r="C38">
        <v>30</v>
      </c>
    </row>
    <row r="39" spans="1:6" x14ac:dyDescent="0.25">
      <c r="A39" t="s">
        <v>74</v>
      </c>
      <c r="B39">
        <v>17413</v>
      </c>
      <c r="C39">
        <v>31</v>
      </c>
    </row>
    <row r="40" spans="1:6" x14ac:dyDescent="0.25">
      <c r="A40" t="s">
        <v>15</v>
      </c>
      <c r="B40">
        <v>10658</v>
      </c>
      <c r="C40">
        <v>32</v>
      </c>
    </row>
    <row r="41" spans="1:6" x14ac:dyDescent="0.25">
      <c r="A41" t="s">
        <v>91</v>
      </c>
      <c r="B41">
        <v>30173</v>
      </c>
      <c r="C41">
        <v>32</v>
      </c>
    </row>
    <row r="42" spans="1:6" x14ac:dyDescent="0.25">
      <c r="A42" t="s">
        <v>46</v>
      </c>
      <c r="B42">
        <v>14080</v>
      </c>
      <c r="C42">
        <v>34</v>
      </c>
    </row>
    <row r="43" spans="1:6" x14ac:dyDescent="0.25">
      <c r="A43" t="s">
        <v>79</v>
      </c>
      <c r="B43">
        <v>106</v>
      </c>
      <c r="C43">
        <v>37</v>
      </c>
    </row>
    <row r="44" spans="1:6" x14ac:dyDescent="0.25">
      <c r="A44" t="s">
        <v>54</v>
      </c>
      <c r="B44">
        <v>30954</v>
      </c>
      <c r="C44">
        <v>39</v>
      </c>
    </row>
    <row r="45" spans="1:6" x14ac:dyDescent="0.25">
      <c r="A45" t="s">
        <v>63</v>
      </c>
      <c r="B45">
        <v>124</v>
      </c>
      <c r="C45">
        <v>39</v>
      </c>
    </row>
    <row r="46" spans="1:6" x14ac:dyDescent="0.25">
      <c r="A46" t="s">
        <v>82</v>
      </c>
      <c r="B46">
        <v>66</v>
      </c>
      <c r="C46">
        <v>39</v>
      </c>
    </row>
    <row r="47" spans="1:6" x14ac:dyDescent="0.25">
      <c r="A47" t="s">
        <v>47</v>
      </c>
      <c r="B47">
        <v>442</v>
      </c>
      <c r="C47">
        <v>41</v>
      </c>
    </row>
    <row r="48" spans="1:6" x14ac:dyDescent="0.25">
      <c r="A48" t="s">
        <v>34</v>
      </c>
      <c r="B48">
        <v>174</v>
      </c>
      <c r="C48">
        <v>45</v>
      </c>
    </row>
    <row r="49" spans="1:3" customFormat="1" x14ac:dyDescent="0.25">
      <c r="A49" t="s">
        <v>14</v>
      </c>
      <c r="B49">
        <v>246693</v>
      </c>
      <c r="C49">
        <v>46</v>
      </c>
    </row>
    <row r="50" spans="1:3" customFormat="1" x14ac:dyDescent="0.25">
      <c r="A50" t="s">
        <v>13</v>
      </c>
      <c r="B50">
        <v>223224</v>
      </c>
      <c r="C50">
        <v>50</v>
      </c>
    </row>
    <row r="51" spans="1:3" customFormat="1" x14ac:dyDescent="0.25">
      <c r="A51" t="s">
        <v>90</v>
      </c>
      <c r="B51">
        <v>3416</v>
      </c>
      <c r="C51">
        <v>51</v>
      </c>
    </row>
    <row r="52" spans="1:3" customFormat="1" x14ac:dyDescent="0.25">
      <c r="A52" t="s">
        <v>36</v>
      </c>
      <c r="B52">
        <v>1055</v>
      </c>
      <c r="C52">
        <v>51</v>
      </c>
    </row>
    <row r="53" spans="1:3" customFormat="1" x14ac:dyDescent="0.25">
      <c r="A53" t="s">
        <v>86</v>
      </c>
      <c r="B53">
        <v>23</v>
      </c>
      <c r="C53">
        <v>52</v>
      </c>
    </row>
    <row r="54" spans="1:3" customFormat="1" x14ac:dyDescent="0.25">
      <c r="A54" t="s">
        <v>78</v>
      </c>
      <c r="B54">
        <v>2467</v>
      </c>
      <c r="C54">
        <v>54</v>
      </c>
    </row>
    <row r="55" spans="1:3" customFormat="1" x14ac:dyDescent="0.25">
      <c r="A55" t="s">
        <v>69</v>
      </c>
      <c r="B55">
        <v>1052</v>
      </c>
      <c r="C55">
        <v>55</v>
      </c>
    </row>
    <row r="56" spans="1:3" customFormat="1" x14ac:dyDescent="0.25">
      <c r="A56" t="s">
        <v>30</v>
      </c>
      <c r="B56">
        <v>930</v>
      </c>
      <c r="C56">
        <v>58</v>
      </c>
    </row>
    <row r="57" spans="1:3" customFormat="1" x14ac:dyDescent="0.25">
      <c r="A57" t="s">
        <v>57</v>
      </c>
      <c r="B57">
        <v>1410</v>
      </c>
      <c r="C57">
        <v>60</v>
      </c>
    </row>
    <row r="58" spans="1:3" customFormat="1" x14ac:dyDescent="0.25">
      <c r="A58" t="s">
        <v>26</v>
      </c>
      <c r="B58">
        <v>52</v>
      </c>
      <c r="C58">
        <v>60</v>
      </c>
    </row>
    <row r="59" spans="1:3" customFormat="1" x14ac:dyDescent="0.25">
      <c r="A59" t="s">
        <v>92</v>
      </c>
      <c r="B59">
        <v>1082</v>
      </c>
      <c r="C59">
        <v>61</v>
      </c>
    </row>
    <row r="60" spans="1:3" customFormat="1" x14ac:dyDescent="0.25">
      <c r="A60" t="s">
        <v>9</v>
      </c>
      <c r="B60">
        <v>60754</v>
      </c>
      <c r="C60">
        <v>65</v>
      </c>
    </row>
    <row r="61" spans="1:3" customFormat="1" x14ac:dyDescent="0.25">
      <c r="A61" t="s">
        <v>95</v>
      </c>
      <c r="B61">
        <v>1</v>
      </c>
      <c r="C61">
        <v>69</v>
      </c>
    </row>
    <row r="62" spans="1:3" customFormat="1" x14ac:dyDescent="0.25">
      <c r="A62" t="s">
        <v>41</v>
      </c>
      <c r="B62">
        <v>1819</v>
      </c>
      <c r="C62">
        <v>70</v>
      </c>
    </row>
    <row r="63" spans="1:3" customFormat="1" x14ac:dyDescent="0.25">
      <c r="A63" t="s">
        <v>16</v>
      </c>
      <c r="B63">
        <v>441348</v>
      </c>
      <c r="C63">
        <v>73</v>
      </c>
    </row>
    <row r="64" spans="1:3" customFormat="1" x14ac:dyDescent="0.25">
      <c r="A64" t="s">
        <v>52</v>
      </c>
      <c r="B64">
        <v>1569</v>
      </c>
      <c r="C64">
        <v>78</v>
      </c>
    </row>
    <row r="65" spans="1:6" x14ac:dyDescent="0.25">
      <c r="A65" t="s">
        <v>64</v>
      </c>
      <c r="B65">
        <v>712</v>
      </c>
      <c r="C65">
        <v>79</v>
      </c>
    </row>
    <row r="66" spans="1:6" x14ac:dyDescent="0.25">
      <c r="A66" t="s">
        <v>11</v>
      </c>
      <c r="B66">
        <v>31421</v>
      </c>
      <c r="C66">
        <v>80</v>
      </c>
    </row>
    <row r="67" spans="1:6" x14ac:dyDescent="0.25">
      <c r="A67" t="s">
        <v>32</v>
      </c>
      <c r="B67">
        <v>1738</v>
      </c>
      <c r="C67">
        <v>88</v>
      </c>
      <c r="E67"/>
      <c r="F67"/>
    </row>
    <row r="68" spans="1:6" x14ac:dyDescent="0.25">
      <c r="A68" t="s">
        <v>65</v>
      </c>
      <c r="B68">
        <v>96</v>
      </c>
      <c r="C68">
        <v>94</v>
      </c>
      <c r="E68"/>
      <c r="F68"/>
    </row>
    <row r="69" spans="1:6" x14ac:dyDescent="0.25">
      <c r="A69" t="s">
        <v>17</v>
      </c>
      <c r="B69">
        <v>825</v>
      </c>
      <c r="C69">
        <v>95</v>
      </c>
      <c r="E69"/>
      <c r="F69"/>
    </row>
    <row r="70" spans="1:6" x14ac:dyDescent="0.25">
      <c r="A70" t="s">
        <v>66</v>
      </c>
      <c r="B70">
        <v>77</v>
      </c>
      <c r="C70">
        <v>96</v>
      </c>
      <c r="E70"/>
      <c r="F70"/>
    </row>
    <row r="71" spans="1:6" x14ac:dyDescent="0.25">
      <c r="A71" t="s">
        <v>94</v>
      </c>
      <c r="B71">
        <v>2147483647</v>
      </c>
      <c r="C71">
        <v>2147483647</v>
      </c>
      <c r="E71"/>
      <c r="F71"/>
    </row>
    <row r="72" spans="1:6" x14ac:dyDescent="0.25">
      <c r="A72" t="s">
        <v>7</v>
      </c>
      <c r="B72">
        <v>2147483647</v>
      </c>
      <c r="C72">
        <v>2147483647</v>
      </c>
      <c r="E72"/>
      <c r="F72"/>
    </row>
    <row r="73" spans="1:6" x14ac:dyDescent="0.25">
      <c r="A73" t="s">
        <v>56</v>
      </c>
      <c r="B73">
        <v>2147483647</v>
      </c>
      <c r="C73">
        <v>2147483647</v>
      </c>
      <c r="E73"/>
      <c r="F73"/>
    </row>
    <row r="74" spans="1:6" x14ac:dyDescent="0.25">
      <c r="A74" t="s">
        <v>70</v>
      </c>
      <c r="B74">
        <v>2147483647</v>
      </c>
      <c r="C74">
        <v>2147483647</v>
      </c>
      <c r="E74"/>
      <c r="F74"/>
    </row>
    <row r="75" spans="1:6" x14ac:dyDescent="0.25">
      <c r="A75" t="s">
        <v>83</v>
      </c>
      <c r="B75">
        <v>2147483647</v>
      </c>
      <c r="C75">
        <v>2147483647</v>
      </c>
      <c r="E75"/>
      <c r="F75"/>
    </row>
    <row r="76" spans="1:6" x14ac:dyDescent="0.25">
      <c r="A76" t="s">
        <v>28</v>
      </c>
      <c r="B76">
        <v>2147483647</v>
      </c>
      <c r="C76">
        <v>2147483647</v>
      </c>
      <c r="E76"/>
      <c r="F76"/>
    </row>
    <row r="77" spans="1:6" x14ac:dyDescent="0.25">
      <c r="A77" t="s">
        <v>18</v>
      </c>
      <c r="B77">
        <v>2147483647</v>
      </c>
      <c r="C77">
        <v>2147483647</v>
      </c>
      <c r="E77"/>
      <c r="F77"/>
    </row>
    <row r="78" spans="1:6" x14ac:dyDescent="0.25">
      <c r="A78" t="s">
        <v>43</v>
      </c>
      <c r="B78">
        <v>2147483647</v>
      </c>
      <c r="C78">
        <v>2147483647</v>
      </c>
      <c r="E78"/>
      <c r="F78"/>
    </row>
    <row r="79" spans="1:6" x14ac:dyDescent="0.25">
      <c r="A79" t="s">
        <v>0</v>
      </c>
      <c r="B79">
        <v>2147483647</v>
      </c>
      <c r="C79">
        <v>2147483647</v>
      </c>
      <c r="E79"/>
      <c r="F79"/>
    </row>
    <row r="80" spans="1:6" x14ac:dyDescent="0.25">
      <c r="A80" t="s">
        <v>29</v>
      </c>
      <c r="B80">
        <v>2147483647</v>
      </c>
      <c r="C80">
        <v>2147483647</v>
      </c>
      <c r="E80"/>
      <c r="F80"/>
    </row>
    <row r="81" spans="1:6" x14ac:dyDescent="0.25">
      <c r="A81" t="s">
        <v>73</v>
      </c>
      <c r="B81">
        <v>2147483647</v>
      </c>
      <c r="C81">
        <v>2147483647</v>
      </c>
      <c r="E81"/>
      <c r="F81"/>
    </row>
    <row r="82" spans="1:6" x14ac:dyDescent="0.25">
      <c r="A82" t="s">
        <v>1</v>
      </c>
      <c r="B82">
        <v>2147483647</v>
      </c>
      <c r="C82">
        <v>2147483647</v>
      </c>
      <c r="E82"/>
      <c r="F82"/>
    </row>
    <row r="83" spans="1:6" x14ac:dyDescent="0.25">
      <c r="A83" t="s">
        <v>61</v>
      </c>
      <c r="B83">
        <v>2147483647</v>
      </c>
      <c r="C83">
        <v>2147483647</v>
      </c>
      <c r="E83"/>
      <c r="F83"/>
    </row>
    <row r="84" spans="1:6" x14ac:dyDescent="0.25">
      <c r="A84" t="s">
        <v>20</v>
      </c>
      <c r="B84">
        <v>2147483647</v>
      </c>
      <c r="C84">
        <v>2147483647</v>
      </c>
      <c r="E84"/>
      <c r="F84"/>
    </row>
    <row r="85" spans="1:6" x14ac:dyDescent="0.25">
      <c r="A85" t="s">
        <v>76</v>
      </c>
      <c r="B85">
        <v>2147483647</v>
      </c>
      <c r="C85">
        <v>2147483647</v>
      </c>
      <c r="E85"/>
      <c r="F85"/>
    </row>
    <row r="86" spans="1:6" x14ac:dyDescent="0.25">
      <c r="A86" t="s">
        <v>2</v>
      </c>
      <c r="B86">
        <v>2147483647</v>
      </c>
      <c r="C86">
        <v>2147483647</v>
      </c>
      <c r="E86"/>
      <c r="F86"/>
    </row>
    <row r="87" spans="1:6" x14ac:dyDescent="0.25">
      <c r="A87" t="s">
        <v>88</v>
      </c>
      <c r="B87">
        <v>2147483647</v>
      </c>
      <c r="C87">
        <v>2147483647</v>
      </c>
      <c r="E87"/>
      <c r="F87"/>
    </row>
    <row r="88" spans="1:6" x14ac:dyDescent="0.25">
      <c r="A88" t="s">
        <v>25</v>
      </c>
      <c r="B88">
        <v>2147483647</v>
      </c>
      <c r="C88">
        <v>2147483647</v>
      </c>
      <c r="E88"/>
      <c r="F88"/>
    </row>
    <row r="89" spans="1:6" x14ac:dyDescent="0.25">
      <c r="A89" t="s">
        <v>93</v>
      </c>
      <c r="B89">
        <v>2147483647</v>
      </c>
      <c r="C89">
        <v>2147483647</v>
      </c>
      <c r="E89"/>
      <c r="F89"/>
    </row>
    <row r="90" spans="1:6" x14ac:dyDescent="0.25">
      <c r="A90" t="s">
        <v>5</v>
      </c>
      <c r="B90">
        <v>2147483647</v>
      </c>
      <c r="C90">
        <v>2147483647</v>
      </c>
      <c r="E90"/>
      <c r="F90"/>
    </row>
    <row r="91" spans="1:6" x14ac:dyDescent="0.25">
      <c r="A91" t="s">
        <v>27</v>
      </c>
      <c r="B91">
        <v>2147483647</v>
      </c>
      <c r="C91">
        <v>2147483647</v>
      </c>
      <c r="E91"/>
      <c r="F91"/>
    </row>
    <row r="92" spans="1:6" x14ac:dyDescent="0.25">
      <c r="A92" t="s">
        <v>85</v>
      </c>
      <c r="B92">
        <v>2147483647</v>
      </c>
      <c r="C92">
        <v>2147483647</v>
      </c>
      <c r="E92"/>
      <c r="F92"/>
    </row>
    <row r="93" spans="1:6" x14ac:dyDescent="0.25">
      <c r="A93" t="s">
        <v>6</v>
      </c>
      <c r="B93">
        <v>2147483647</v>
      </c>
      <c r="C93">
        <v>2147483647</v>
      </c>
      <c r="E93"/>
      <c r="F93"/>
    </row>
    <row r="94" spans="1:6" x14ac:dyDescent="0.25">
      <c r="A94" t="s">
        <v>8</v>
      </c>
      <c r="B94">
        <v>2147483647</v>
      </c>
      <c r="C94">
        <v>2147483647</v>
      </c>
      <c r="E94"/>
      <c r="F94"/>
    </row>
    <row r="95" spans="1:6" x14ac:dyDescent="0.25">
      <c r="A95" t="s">
        <v>44</v>
      </c>
      <c r="B95">
        <v>2147483647</v>
      </c>
      <c r="C95">
        <v>2147483647</v>
      </c>
      <c r="E95"/>
      <c r="F95"/>
    </row>
    <row r="96" spans="1:6" x14ac:dyDescent="0.25">
      <c r="A96" t="s">
        <v>4</v>
      </c>
      <c r="B96">
        <v>2147483647</v>
      </c>
      <c r="C96">
        <v>2147483647</v>
      </c>
      <c r="E96"/>
      <c r="F96"/>
    </row>
    <row r="97" spans="1:6" x14ac:dyDescent="0.25">
      <c r="A97" t="s">
        <v>3</v>
      </c>
      <c r="B97">
        <v>2147483647</v>
      </c>
      <c r="C97">
        <v>2147483647</v>
      </c>
      <c r="E97"/>
      <c r="F97"/>
    </row>
    <row r="98" spans="1:6" x14ac:dyDescent="0.25">
      <c r="E98"/>
      <c r="F98"/>
    </row>
    <row r="114" spans="5:6" x14ac:dyDescent="0.25">
      <c r="E114"/>
      <c r="F114"/>
    </row>
    <row r="115" spans="5:6" x14ac:dyDescent="0.25">
      <c r="E115"/>
      <c r="F115"/>
    </row>
    <row r="116" spans="5:6" x14ac:dyDescent="0.25">
      <c r="E116"/>
      <c r="F116"/>
    </row>
    <row r="117" spans="5:6" x14ac:dyDescent="0.25">
      <c r="E117"/>
      <c r="F117"/>
    </row>
    <row r="118" spans="5:6" x14ac:dyDescent="0.25">
      <c r="E118"/>
      <c r="F118"/>
    </row>
    <row r="119" spans="5:6" x14ac:dyDescent="0.25">
      <c r="E119"/>
      <c r="F119"/>
    </row>
    <row r="120" spans="5:6" x14ac:dyDescent="0.25">
      <c r="E120"/>
      <c r="F120"/>
    </row>
    <row r="121" spans="5:6" x14ac:dyDescent="0.25">
      <c r="E121"/>
      <c r="F121"/>
    </row>
    <row r="122" spans="5:6" x14ac:dyDescent="0.25">
      <c r="E122"/>
      <c r="F122"/>
    </row>
    <row r="123" spans="5:6" x14ac:dyDescent="0.25">
      <c r="E123"/>
      <c r="F123"/>
    </row>
    <row r="124" spans="5:6" x14ac:dyDescent="0.25">
      <c r="E124"/>
      <c r="F124"/>
    </row>
    <row r="125" spans="5:6" x14ac:dyDescent="0.25">
      <c r="E125"/>
      <c r="F125"/>
    </row>
    <row r="126" spans="5:6" x14ac:dyDescent="0.25">
      <c r="E126"/>
      <c r="F126"/>
    </row>
    <row r="127" spans="5:6" x14ac:dyDescent="0.25">
      <c r="E127"/>
      <c r="F127"/>
    </row>
  </sheetData>
  <sortState ref="A5:C97">
    <sortCondition ref="C5:C97"/>
  </sortState>
  <mergeCells count="3">
    <mergeCell ref="A1:H1"/>
    <mergeCell ref="B2:C2"/>
    <mergeCell ref="B3:C3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7"/>
  <sheetViews>
    <sheetView workbookViewId="0">
      <selection activeCell="C9" sqref="C9"/>
    </sheetView>
  </sheetViews>
  <sheetFormatPr defaultRowHeight="15" x14ac:dyDescent="0.25"/>
  <cols>
    <col min="1" max="1" width="19.5703125" bestFit="1" customWidth="1"/>
    <col min="2" max="2" width="17.28515625" customWidth="1"/>
    <col min="3" max="3" width="16" customWidth="1"/>
    <col min="5" max="5" width="30.5703125" style="3" customWidth="1"/>
    <col min="6" max="6" width="34.7109375" style="3" bestFit="1" customWidth="1"/>
    <col min="7" max="7" width="31.7109375" bestFit="1" customWidth="1"/>
    <col min="8" max="8" width="38" customWidth="1"/>
    <col min="9" max="9" width="23" bestFit="1" customWidth="1"/>
    <col min="10" max="10" width="20.28515625" customWidth="1"/>
    <col min="11" max="11" width="11" bestFit="1" customWidth="1"/>
  </cols>
  <sheetData>
    <row r="1" spans="1:8" ht="37.5" customHeight="1" x14ac:dyDescent="0.25">
      <c r="A1" s="7" t="s">
        <v>131</v>
      </c>
      <c r="B1" s="7"/>
      <c r="C1" s="7"/>
      <c r="D1" s="7"/>
      <c r="E1" s="7"/>
      <c r="F1" s="7"/>
      <c r="G1" s="7"/>
      <c r="H1" s="7"/>
    </row>
    <row r="2" spans="1:8" ht="21" x14ac:dyDescent="0.25">
      <c r="A2" s="1"/>
      <c r="B2" s="8"/>
      <c r="C2" s="8"/>
      <c r="E2" s="2"/>
      <c r="F2" s="2"/>
      <c r="G2" s="2"/>
      <c r="H2" s="2"/>
    </row>
    <row r="3" spans="1:8" ht="21" customHeight="1" x14ac:dyDescent="0.25">
      <c r="B3" s="8"/>
      <c r="C3" s="8"/>
      <c r="E3" s="2"/>
      <c r="F3" s="2"/>
      <c r="G3" s="2"/>
      <c r="H3" s="2"/>
    </row>
    <row r="4" spans="1:8" ht="21" customHeight="1" x14ac:dyDescent="0.25">
      <c r="E4" s="2"/>
      <c r="F4" s="2"/>
      <c r="G4" s="2"/>
      <c r="H4" s="2"/>
    </row>
    <row r="5" spans="1:8" ht="15" customHeight="1" x14ac:dyDescent="0.25">
      <c r="A5" t="s">
        <v>30</v>
      </c>
      <c r="B5">
        <v>930</v>
      </c>
      <c r="C5">
        <v>1</v>
      </c>
      <c r="E5" s="2" t="s">
        <v>37</v>
      </c>
      <c r="F5" s="2" t="s">
        <v>38</v>
      </c>
      <c r="G5" s="2" t="s">
        <v>39</v>
      </c>
      <c r="H5" s="2" t="s">
        <v>40</v>
      </c>
    </row>
    <row r="6" spans="1:8" x14ac:dyDescent="0.25">
      <c r="A6" t="s">
        <v>31</v>
      </c>
      <c r="B6">
        <v>8</v>
      </c>
      <c r="C6">
        <v>1</v>
      </c>
      <c r="E6" s="3">
        <v>1</v>
      </c>
      <c r="F6" s="3">
        <f>COUNTIF(C:C,"&lt;= 1")</f>
        <v>41</v>
      </c>
      <c r="G6">
        <f t="shared" ref="G6:G16" si="0" xml:space="preserve"> 100 * F6 / 93</f>
        <v>44.086021505376344</v>
      </c>
      <c r="H6">
        <v>4.0200000000000001E-3</v>
      </c>
    </row>
    <row r="7" spans="1:8" x14ac:dyDescent="0.25">
      <c r="A7" t="s">
        <v>32</v>
      </c>
      <c r="B7">
        <v>1738</v>
      </c>
      <c r="C7">
        <v>1</v>
      </c>
      <c r="E7" s="3">
        <v>2</v>
      </c>
      <c r="F7" s="3">
        <f>COUNTIF(C:C,"&lt;= 2")</f>
        <v>48</v>
      </c>
      <c r="G7">
        <f t="shared" si="0"/>
        <v>51.612903225806448</v>
      </c>
      <c r="H7">
        <v>4.0200000000000001E-3</v>
      </c>
    </row>
    <row r="8" spans="1:8" x14ac:dyDescent="0.25">
      <c r="A8" t="s">
        <v>33</v>
      </c>
      <c r="B8">
        <v>1978</v>
      </c>
      <c r="C8">
        <v>1</v>
      </c>
      <c r="E8" s="3">
        <v>3</v>
      </c>
      <c r="F8" s="3">
        <f>COUNTIF(C:C,"&lt;= 3")</f>
        <v>50</v>
      </c>
      <c r="G8">
        <f t="shared" si="0"/>
        <v>53.763440860215056</v>
      </c>
      <c r="H8">
        <v>4.0200000000000001E-3</v>
      </c>
    </row>
    <row r="9" spans="1:8" x14ac:dyDescent="0.25">
      <c r="A9" t="s">
        <v>34</v>
      </c>
      <c r="B9">
        <v>174</v>
      </c>
      <c r="C9">
        <v>1</v>
      </c>
      <c r="E9" s="3">
        <v>5</v>
      </c>
      <c r="F9" s="3">
        <f>COUNTIF(C:C,"&lt;=5")</f>
        <v>53</v>
      </c>
      <c r="G9">
        <f t="shared" si="0"/>
        <v>56.98924731182796</v>
      </c>
      <c r="H9">
        <v>4.0200000000000001E-3</v>
      </c>
    </row>
    <row r="10" spans="1:8" x14ac:dyDescent="0.25">
      <c r="A10" t="s">
        <v>36</v>
      </c>
      <c r="B10">
        <v>1055</v>
      </c>
      <c r="C10">
        <v>1</v>
      </c>
      <c r="E10" s="3">
        <v>8</v>
      </c>
      <c r="F10" s="3">
        <f>COUNTIF(C:C,"&lt;= 8")</f>
        <v>53</v>
      </c>
      <c r="G10">
        <f t="shared" si="0"/>
        <v>56.98924731182796</v>
      </c>
      <c r="H10">
        <v>4.0200000000000001E-3</v>
      </c>
    </row>
    <row r="11" spans="1:8" x14ac:dyDescent="0.25">
      <c r="A11" t="s">
        <v>41</v>
      </c>
      <c r="B11">
        <v>1819</v>
      </c>
      <c r="C11">
        <v>1</v>
      </c>
      <c r="E11" s="3">
        <v>10</v>
      </c>
      <c r="F11" s="3">
        <f>COUNTIF(C:C,"&lt;= 10")</f>
        <v>57</v>
      </c>
      <c r="G11">
        <f t="shared" si="0"/>
        <v>61.29032258064516</v>
      </c>
      <c r="H11">
        <v>4.0200000000000001E-3</v>
      </c>
    </row>
    <row r="12" spans="1:8" x14ac:dyDescent="0.25">
      <c r="A12" t="s">
        <v>42</v>
      </c>
      <c r="B12">
        <v>288643</v>
      </c>
      <c r="C12">
        <v>1</v>
      </c>
      <c r="E12" s="3">
        <v>20</v>
      </c>
      <c r="F12" s="3">
        <f>COUNTIF(C:C,"&lt;= 20")</f>
        <v>59</v>
      </c>
      <c r="G12">
        <f t="shared" si="0"/>
        <v>63.44086021505376</v>
      </c>
      <c r="H12">
        <v>4.0200000000000001E-3</v>
      </c>
    </row>
    <row r="13" spans="1:8" x14ac:dyDescent="0.25">
      <c r="A13" t="s">
        <v>46</v>
      </c>
      <c r="B13">
        <v>14080</v>
      </c>
      <c r="C13">
        <v>1</v>
      </c>
      <c r="E13" s="3">
        <v>30</v>
      </c>
      <c r="F13" s="3">
        <f>COUNTIF(C:C,"&lt;= 30")</f>
        <v>59</v>
      </c>
      <c r="G13">
        <f t="shared" si="0"/>
        <v>63.44086021505376</v>
      </c>
      <c r="H13">
        <v>4.0200000000000001E-3</v>
      </c>
    </row>
    <row r="14" spans="1:8" x14ac:dyDescent="0.25">
      <c r="A14" t="s">
        <v>47</v>
      </c>
      <c r="B14">
        <v>442</v>
      </c>
      <c r="C14">
        <v>1</v>
      </c>
      <c r="E14" s="3">
        <v>50</v>
      </c>
      <c r="F14" s="3">
        <f>COUNTIF(C:C,"&lt;= 50")</f>
        <v>62</v>
      </c>
      <c r="G14">
        <f t="shared" si="0"/>
        <v>66.666666666666671</v>
      </c>
      <c r="H14">
        <v>4.0200000000000001E-3</v>
      </c>
    </row>
    <row r="15" spans="1:8" x14ac:dyDescent="0.25">
      <c r="A15" t="s">
        <v>48</v>
      </c>
      <c r="B15">
        <v>107</v>
      </c>
      <c r="C15">
        <v>1</v>
      </c>
      <c r="E15" s="3">
        <v>100</v>
      </c>
      <c r="F15" s="3">
        <f>COUNTIF(C:C,"&lt;= 100")</f>
        <v>62</v>
      </c>
      <c r="G15">
        <f t="shared" si="0"/>
        <v>66.666666666666671</v>
      </c>
      <c r="H15">
        <v>4.0200000000000001E-3</v>
      </c>
    </row>
    <row r="16" spans="1:8" x14ac:dyDescent="0.25">
      <c r="A16" t="s">
        <v>50</v>
      </c>
      <c r="B16">
        <v>5123</v>
      </c>
      <c r="C16">
        <v>1</v>
      </c>
      <c r="E16" s="3">
        <v>500</v>
      </c>
      <c r="F16" s="3">
        <f>COUNTIF(C:C,"&lt;= 500")</f>
        <v>68</v>
      </c>
      <c r="G16">
        <f t="shared" si="0"/>
        <v>73.118279569892479</v>
      </c>
      <c r="H16">
        <v>4.0200000000000001E-3</v>
      </c>
    </row>
    <row r="17" spans="1:6" x14ac:dyDescent="0.25">
      <c r="A17" t="s">
        <v>51</v>
      </c>
      <c r="B17">
        <v>7034</v>
      </c>
      <c r="C17">
        <v>1</v>
      </c>
    </row>
    <row r="18" spans="1:6" x14ac:dyDescent="0.25">
      <c r="A18" t="s">
        <v>53</v>
      </c>
      <c r="B18">
        <v>64</v>
      </c>
      <c r="C18">
        <v>1</v>
      </c>
    </row>
    <row r="19" spans="1:6" x14ac:dyDescent="0.25">
      <c r="A19" t="s">
        <v>55</v>
      </c>
      <c r="B19">
        <v>7538</v>
      </c>
      <c r="C19">
        <v>1</v>
      </c>
      <c r="E19"/>
      <c r="F19"/>
    </row>
    <row r="20" spans="1:6" x14ac:dyDescent="0.25">
      <c r="A20" t="s">
        <v>57</v>
      </c>
      <c r="B20">
        <v>1410</v>
      </c>
      <c r="C20">
        <v>1</v>
      </c>
      <c r="E20"/>
      <c r="F20"/>
    </row>
    <row r="21" spans="1:6" x14ac:dyDescent="0.25">
      <c r="A21" t="s">
        <v>58</v>
      </c>
      <c r="B21">
        <v>81864</v>
      </c>
      <c r="C21">
        <v>1</v>
      </c>
      <c r="E21"/>
      <c r="F21"/>
    </row>
    <row r="22" spans="1:6" x14ac:dyDescent="0.25">
      <c r="A22" t="s">
        <v>59</v>
      </c>
      <c r="B22">
        <v>902654</v>
      </c>
      <c r="C22">
        <v>1</v>
      </c>
      <c r="E22"/>
      <c r="F22"/>
    </row>
    <row r="23" spans="1:6" x14ac:dyDescent="0.25">
      <c r="A23" t="s">
        <v>60</v>
      </c>
      <c r="B23">
        <v>17413</v>
      </c>
      <c r="C23">
        <v>1</v>
      </c>
      <c r="E23"/>
      <c r="F23"/>
    </row>
    <row r="24" spans="1:6" x14ac:dyDescent="0.25">
      <c r="A24" t="s">
        <v>63</v>
      </c>
      <c r="B24">
        <v>124</v>
      </c>
      <c r="C24">
        <v>1</v>
      </c>
      <c r="E24"/>
      <c r="F24"/>
    </row>
    <row r="25" spans="1:6" x14ac:dyDescent="0.25">
      <c r="A25" t="s">
        <v>65</v>
      </c>
      <c r="B25">
        <v>96</v>
      </c>
      <c r="C25">
        <v>1</v>
      </c>
      <c r="E25"/>
      <c r="F25"/>
    </row>
    <row r="26" spans="1:6" x14ac:dyDescent="0.25">
      <c r="A26" t="s">
        <v>66</v>
      </c>
      <c r="B26">
        <v>77</v>
      </c>
      <c r="C26">
        <v>1</v>
      </c>
      <c r="E26"/>
      <c r="F26"/>
    </row>
    <row r="27" spans="1:6" x14ac:dyDescent="0.25">
      <c r="A27" t="s">
        <v>67</v>
      </c>
      <c r="B27">
        <v>582720</v>
      </c>
      <c r="C27">
        <v>1</v>
      </c>
      <c r="E27"/>
      <c r="F27"/>
    </row>
    <row r="28" spans="1:6" x14ac:dyDescent="0.25">
      <c r="A28" t="s">
        <v>69</v>
      </c>
      <c r="B28">
        <v>1052</v>
      </c>
      <c r="C28">
        <v>1</v>
      </c>
      <c r="E28"/>
      <c r="F28"/>
    </row>
    <row r="29" spans="1:6" x14ac:dyDescent="0.25">
      <c r="A29" t="s">
        <v>71</v>
      </c>
      <c r="B29">
        <v>135</v>
      </c>
      <c r="C29">
        <v>1</v>
      </c>
      <c r="E29"/>
      <c r="F29"/>
    </row>
    <row r="30" spans="1:6" x14ac:dyDescent="0.25">
      <c r="A30" t="s">
        <v>72</v>
      </c>
      <c r="B30">
        <v>684</v>
      </c>
      <c r="C30">
        <v>1</v>
      </c>
      <c r="E30"/>
      <c r="F30"/>
    </row>
    <row r="31" spans="1:6" x14ac:dyDescent="0.25">
      <c r="A31" t="s">
        <v>73</v>
      </c>
      <c r="B31">
        <v>53553</v>
      </c>
      <c r="C31">
        <v>1</v>
      </c>
      <c r="E31"/>
      <c r="F31"/>
    </row>
    <row r="32" spans="1:6" x14ac:dyDescent="0.25">
      <c r="A32" t="s">
        <v>74</v>
      </c>
      <c r="B32">
        <v>17413</v>
      </c>
      <c r="C32">
        <v>1</v>
      </c>
      <c r="E32"/>
      <c r="F32"/>
    </row>
    <row r="33" spans="1:6" x14ac:dyDescent="0.25">
      <c r="A33" t="s">
        <v>78</v>
      </c>
      <c r="B33">
        <v>2467</v>
      </c>
      <c r="C33">
        <v>1</v>
      </c>
      <c r="E33"/>
      <c r="F33"/>
    </row>
    <row r="34" spans="1:6" x14ac:dyDescent="0.25">
      <c r="A34" t="s">
        <v>79</v>
      </c>
      <c r="B34">
        <v>106</v>
      </c>
      <c r="C34">
        <v>1</v>
      </c>
      <c r="E34"/>
      <c r="F34"/>
    </row>
    <row r="35" spans="1:6" x14ac:dyDescent="0.25">
      <c r="A35" t="s">
        <v>81</v>
      </c>
      <c r="B35">
        <v>2583</v>
      </c>
      <c r="C35">
        <v>1</v>
      </c>
    </row>
    <row r="36" spans="1:6" x14ac:dyDescent="0.25">
      <c r="A36" t="s">
        <v>82</v>
      </c>
      <c r="B36">
        <v>66</v>
      </c>
      <c r="C36">
        <v>1</v>
      </c>
    </row>
    <row r="37" spans="1:6" x14ac:dyDescent="0.25">
      <c r="A37" t="s">
        <v>86</v>
      </c>
      <c r="B37">
        <v>23</v>
      </c>
      <c r="C37">
        <v>1</v>
      </c>
    </row>
    <row r="38" spans="1:6" x14ac:dyDescent="0.25">
      <c r="A38" t="s">
        <v>88</v>
      </c>
      <c r="B38">
        <v>1</v>
      </c>
      <c r="C38">
        <v>1</v>
      </c>
    </row>
    <row r="39" spans="1:6" x14ac:dyDescent="0.25">
      <c r="A39" t="s">
        <v>17</v>
      </c>
      <c r="B39">
        <v>825</v>
      </c>
      <c r="C39">
        <v>1</v>
      </c>
    </row>
    <row r="40" spans="1:6" x14ac:dyDescent="0.25">
      <c r="A40" t="s">
        <v>90</v>
      </c>
      <c r="B40">
        <v>3416</v>
      </c>
      <c r="C40">
        <v>1</v>
      </c>
    </row>
    <row r="41" spans="1:6" x14ac:dyDescent="0.25">
      <c r="A41" t="s">
        <v>91</v>
      </c>
      <c r="B41">
        <v>30173</v>
      </c>
      <c r="C41">
        <v>1</v>
      </c>
    </row>
    <row r="42" spans="1:6" x14ac:dyDescent="0.25">
      <c r="A42" t="s">
        <v>92</v>
      </c>
      <c r="B42">
        <v>1082</v>
      </c>
      <c r="C42">
        <v>1</v>
      </c>
    </row>
    <row r="43" spans="1:6" x14ac:dyDescent="0.25">
      <c r="A43" t="s">
        <v>95</v>
      </c>
      <c r="B43">
        <v>1</v>
      </c>
      <c r="C43">
        <v>1</v>
      </c>
    </row>
    <row r="44" spans="1:6" x14ac:dyDescent="0.25">
      <c r="A44" t="s">
        <v>96</v>
      </c>
      <c r="B44">
        <v>1804</v>
      </c>
      <c r="C44">
        <v>1</v>
      </c>
    </row>
    <row r="45" spans="1:6" x14ac:dyDescent="0.25">
      <c r="A45" t="s">
        <v>26</v>
      </c>
      <c r="B45">
        <v>52</v>
      </c>
      <c r="C45">
        <v>1</v>
      </c>
    </row>
    <row r="46" spans="1:6" x14ac:dyDescent="0.25">
      <c r="A46" t="s">
        <v>15</v>
      </c>
      <c r="B46">
        <v>10658</v>
      </c>
      <c r="C46">
        <v>2</v>
      </c>
    </row>
    <row r="47" spans="1:6" x14ac:dyDescent="0.25">
      <c r="A47" t="s">
        <v>24</v>
      </c>
      <c r="B47">
        <v>1534725</v>
      </c>
      <c r="C47">
        <v>2</v>
      </c>
    </row>
    <row r="48" spans="1:6" x14ac:dyDescent="0.25">
      <c r="A48" t="s">
        <v>64</v>
      </c>
      <c r="B48">
        <v>712</v>
      </c>
      <c r="C48">
        <v>2</v>
      </c>
    </row>
    <row r="49" spans="1:3" customFormat="1" x14ac:dyDescent="0.25">
      <c r="A49" t="s">
        <v>21</v>
      </c>
      <c r="B49">
        <v>6711</v>
      </c>
      <c r="C49">
        <v>2</v>
      </c>
    </row>
    <row r="50" spans="1:3" customFormat="1" x14ac:dyDescent="0.25">
      <c r="A50" t="s">
        <v>22</v>
      </c>
      <c r="B50">
        <v>564260</v>
      </c>
      <c r="C50">
        <v>2</v>
      </c>
    </row>
    <row r="51" spans="1:3" customFormat="1" x14ac:dyDescent="0.25">
      <c r="A51" t="s">
        <v>23</v>
      </c>
      <c r="B51">
        <v>85491</v>
      </c>
      <c r="C51">
        <v>2</v>
      </c>
    </row>
    <row r="52" spans="1:3" customFormat="1" x14ac:dyDescent="0.25">
      <c r="A52" t="s">
        <v>25</v>
      </c>
      <c r="B52">
        <v>13567</v>
      </c>
      <c r="C52">
        <v>2</v>
      </c>
    </row>
    <row r="53" spans="1:3" customFormat="1" x14ac:dyDescent="0.25">
      <c r="A53" t="s">
        <v>19</v>
      </c>
      <c r="B53">
        <v>2010453</v>
      </c>
      <c r="C53">
        <v>3</v>
      </c>
    </row>
    <row r="54" spans="1:3" customFormat="1" x14ac:dyDescent="0.25">
      <c r="A54" t="s">
        <v>89</v>
      </c>
      <c r="B54">
        <v>28376</v>
      </c>
      <c r="C54">
        <v>3</v>
      </c>
    </row>
    <row r="55" spans="1:3" customFormat="1" x14ac:dyDescent="0.25">
      <c r="A55" t="s">
        <v>54</v>
      </c>
      <c r="B55">
        <v>30954</v>
      </c>
      <c r="C55">
        <v>4</v>
      </c>
    </row>
    <row r="56" spans="1:3" customFormat="1" x14ac:dyDescent="0.25">
      <c r="A56" t="s">
        <v>68</v>
      </c>
      <c r="B56">
        <v>35440</v>
      </c>
      <c r="C56">
        <v>4</v>
      </c>
    </row>
    <row r="57" spans="1:3" customFormat="1" x14ac:dyDescent="0.25">
      <c r="A57" t="s">
        <v>75</v>
      </c>
      <c r="B57">
        <v>13567</v>
      </c>
      <c r="C57">
        <v>4</v>
      </c>
    </row>
    <row r="58" spans="1:3" customFormat="1" x14ac:dyDescent="0.25">
      <c r="A58" t="s">
        <v>13</v>
      </c>
      <c r="B58">
        <v>223224</v>
      </c>
      <c r="C58">
        <v>9</v>
      </c>
    </row>
    <row r="59" spans="1:3" customFormat="1" x14ac:dyDescent="0.25">
      <c r="A59" t="s">
        <v>14</v>
      </c>
      <c r="B59">
        <v>246693</v>
      </c>
      <c r="C59">
        <v>9</v>
      </c>
    </row>
    <row r="60" spans="1:3" customFormat="1" x14ac:dyDescent="0.25">
      <c r="A60" t="s">
        <v>16</v>
      </c>
      <c r="B60">
        <v>441348</v>
      </c>
      <c r="C60">
        <v>9</v>
      </c>
    </row>
    <row r="61" spans="1:3" customFormat="1" x14ac:dyDescent="0.25">
      <c r="A61" t="s">
        <v>80</v>
      </c>
      <c r="B61">
        <v>1318</v>
      </c>
      <c r="C61">
        <v>9</v>
      </c>
    </row>
    <row r="62" spans="1:3" customFormat="1" x14ac:dyDescent="0.25">
      <c r="A62" t="s">
        <v>12</v>
      </c>
      <c r="B62">
        <v>957011</v>
      </c>
      <c r="C62">
        <v>19</v>
      </c>
    </row>
    <row r="63" spans="1:3" customFormat="1" x14ac:dyDescent="0.25">
      <c r="A63" t="s">
        <v>11</v>
      </c>
      <c r="B63">
        <v>31421</v>
      </c>
      <c r="C63">
        <v>20</v>
      </c>
    </row>
    <row r="64" spans="1:3" customFormat="1" x14ac:dyDescent="0.25">
      <c r="A64" t="s">
        <v>9</v>
      </c>
      <c r="B64">
        <v>60754</v>
      </c>
      <c r="C64">
        <v>38</v>
      </c>
    </row>
    <row r="65" spans="1:6" x14ac:dyDescent="0.25">
      <c r="A65" t="s">
        <v>10</v>
      </c>
      <c r="B65">
        <v>1080362</v>
      </c>
      <c r="C65">
        <v>42</v>
      </c>
    </row>
    <row r="66" spans="1:6" x14ac:dyDescent="0.25">
      <c r="A66" t="s">
        <v>45</v>
      </c>
      <c r="B66">
        <v>45712</v>
      </c>
      <c r="C66">
        <v>46</v>
      </c>
    </row>
    <row r="67" spans="1:6" x14ac:dyDescent="0.25">
      <c r="A67" t="s">
        <v>7</v>
      </c>
      <c r="B67">
        <v>115504</v>
      </c>
      <c r="C67">
        <v>114</v>
      </c>
      <c r="E67"/>
      <c r="F67"/>
    </row>
    <row r="68" spans="1:6" x14ac:dyDescent="0.25">
      <c r="A68" t="s">
        <v>84</v>
      </c>
      <c r="B68">
        <v>683636</v>
      </c>
      <c r="C68">
        <v>126</v>
      </c>
      <c r="E68"/>
      <c r="F68"/>
    </row>
    <row r="69" spans="1:6" x14ac:dyDescent="0.25">
      <c r="A69" t="s">
        <v>35</v>
      </c>
      <c r="B69">
        <v>604358</v>
      </c>
      <c r="C69">
        <v>183</v>
      </c>
      <c r="E69"/>
      <c r="F69"/>
    </row>
    <row r="70" spans="1:6" x14ac:dyDescent="0.25">
      <c r="A70" t="s">
        <v>8</v>
      </c>
      <c r="B70">
        <v>1263249</v>
      </c>
      <c r="C70">
        <v>184</v>
      </c>
      <c r="E70"/>
      <c r="F70"/>
    </row>
    <row r="71" spans="1:6" x14ac:dyDescent="0.25">
      <c r="A71" t="s">
        <v>77</v>
      </c>
      <c r="B71">
        <v>731499</v>
      </c>
      <c r="C71">
        <v>232</v>
      </c>
      <c r="E71"/>
      <c r="F71"/>
    </row>
    <row r="72" spans="1:6" x14ac:dyDescent="0.25">
      <c r="A72" t="s">
        <v>87</v>
      </c>
      <c r="B72">
        <v>57236</v>
      </c>
      <c r="C72">
        <v>352</v>
      </c>
      <c r="E72"/>
      <c r="F72"/>
    </row>
    <row r="73" spans="1:6" x14ac:dyDescent="0.25">
      <c r="A73" t="s">
        <v>4</v>
      </c>
      <c r="B73">
        <v>2271285</v>
      </c>
      <c r="C73">
        <v>620</v>
      </c>
      <c r="E73"/>
      <c r="F73"/>
    </row>
    <row r="74" spans="1:6" x14ac:dyDescent="0.25">
      <c r="A74" t="s">
        <v>5</v>
      </c>
      <c r="B74">
        <v>2271285</v>
      </c>
      <c r="C74">
        <v>620</v>
      </c>
      <c r="E74"/>
      <c r="F74"/>
    </row>
    <row r="75" spans="1:6" x14ac:dyDescent="0.25">
      <c r="A75" t="s">
        <v>6</v>
      </c>
      <c r="B75">
        <v>2271285</v>
      </c>
      <c r="C75">
        <v>620</v>
      </c>
      <c r="E75"/>
      <c r="F75"/>
    </row>
    <row r="76" spans="1:6" x14ac:dyDescent="0.25">
      <c r="A76" t="s">
        <v>27</v>
      </c>
      <c r="B76">
        <v>2147483647</v>
      </c>
      <c r="C76">
        <v>2147483647</v>
      </c>
      <c r="E76"/>
      <c r="F76"/>
    </row>
    <row r="77" spans="1:6" x14ac:dyDescent="0.25">
      <c r="A77" t="s">
        <v>0</v>
      </c>
      <c r="B77">
        <v>2147483647</v>
      </c>
      <c r="C77">
        <v>2147483647</v>
      </c>
      <c r="E77"/>
      <c r="F77"/>
    </row>
    <row r="78" spans="1:6" x14ac:dyDescent="0.25">
      <c r="A78" t="s">
        <v>28</v>
      </c>
      <c r="B78">
        <v>2147483647</v>
      </c>
      <c r="C78">
        <v>2147483647</v>
      </c>
      <c r="E78"/>
      <c r="F78"/>
    </row>
    <row r="79" spans="1:6" x14ac:dyDescent="0.25">
      <c r="A79" t="s">
        <v>29</v>
      </c>
      <c r="B79">
        <v>2147483647</v>
      </c>
      <c r="C79">
        <v>2147483647</v>
      </c>
      <c r="E79"/>
      <c r="F79"/>
    </row>
    <row r="80" spans="1:6" x14ac:dyDescent="0.25">
      <c r="A80" t="s">
        <v>1</v>
      </c>
      <c r="B80">
        <v>2147483647</v>
      </c>
      <c r="C80">
        <v>2147483647</v>
      </c>
      <c r="E80"/>
      <c r="F80"/>
    </row>
    <row r="81" spans="1:6" x14ac:dyDescent="0.25">
      <c r="A81" t="s">
        <v>43</v>
      </c>
      <c r="B81">
        <v>2147483647</v>
      </c>
      <c r="C81">
        <v>2147483647</v>
      </c>
      <c r="E81"/>
      <c r="F81"/>
    </row>
    <row r="82" spans="1:6" x14ac:dyDescent="0.25">
      <c r="A82" t="s">
        <v>44</v>
      </c>
      <c r="B82">
        <v>2147483647</v>
      </c>
      <c r="C82">
        <v>2147483647</v>
      </c>
      <c r="E82"/>
      <c r="F82"/>
    </row>
    <row r="83" spans="1:6" x14ac:dyDescent="0.25">
      <c r="A83" t="s">
        <v>18</v>
      </c>
      <c r="B83">
        <v>2147483647</v>
      </c>
      <c r="C83">
        <v>2147483647</v>
      </c>
      <c r="E83"/>
      <c r="F83"/>
    </row>
    <row r="84" spans="1:6" x14ac:dyDescent="0.25">
      <c r="A84" t="s">
        <v>49</v>
      </c>
      <c r="B84">
        <v>2147483647</v>
      </c>
      <c r="C84">
        <v>2147483647</v>
      </c>
      <c r="E84"/>
      <c r="F84"/>
    </row>
    <row r="85" spans="1:6" x14ac:dyDescent="0.25">
      <c r="A85" t="s">
        <v>52</v>
      </c>
      <c r="B85">
        <v>2147483647</v>
      </c>
      <c r="C85">
        <v>2147483647</v>
      </c>
      <c r="E85"/>
      <c r="F85"/>
    </row>
    <row r="86" spans="1:6" x14ac:dyDescent="0.25">
      <c r="A86" t="s">
        <v>20</v>
      </c>
      <c r="B86">
        <v>2147483647</v>
      </c>
      <c r="C86">
        <v>2147483647</v>
      </c>
      <c r="E86"/>
      <c r="F86"/>
    </row>
    <row r="87" spans="1:6" x14ac:dyDescent="0.25">
      <c r="A87" t="s">
        <v>56</v>
      </c>
      <c r="B87">
        <v>2147483647</v>
      </c>
      <c r="C87">
        <v>2147483647</v>
      </c>
      <c r="E87"/>
      <c r="F87"/>
    </row>
    <row r="88" spans="1:6" x14ac:dyDescent="0.25">
      <c r="A88" t="s">
        <v>61</v>
      </c>
      <c r="B88">
        <v>2147483647</v>
      </c>
      <c r="C88">
        <v>2147483647</v>
      </c>
      <c r="E88"/>
      <c r="F88"/>
    </row>
    <row r="89" spans="1:6" x14ac:dyDescent="0.25">
      <c r="A89" t="s">
        <v>62</v>
      </c>
      <c r="B89">
        <v>2147483647</v>
      </c>
      <c r="C89">
        <v>2147483647</v>
      </c>
      <c r="E89"/>
      <c r="F89"/>
    </row>
    <row r="90" spans="1:6" x14ac:dyDescent="0.25">
      <c r="A90" t="s">
        <v>70</v>
      </c>
      <c r="B90">
        <v>2147483647</v>
      </c>
      <c r="C90">
        <v>2147483647</v>
      </c>
      <c r="E90"/>
      <c r="F90"/>
    </row>
    <row r="91" spans="1:6" x14ac:dyDescent="0.25">
      <c r="A91" t="s">
        <v>76</v>
      </c>
      <c r="B91">
        <v>2147483647</v>
      </c>
      <c r="C91">
        <v>2147483647</v>
      </c>
      <c r="E91"/>
      <c r="F91"/>
    </row>
    <row r="92" spans="1:6" x14ac:dyDescent="0.25">
      <c r="A92" t="s">
        <v>83</v>
      </c>
      <c r="B92">
        <v>2147483647</v>
      </c>
      <c r="C92">
        <v>2147483647</v>
      </c>
      <c r="E92"/>
      <c r="F92"/>
    </row>
    <row r="93" spans="1:6" x14ac:dyDescent="0.25">
      <c r="A93" t="s">
        <v>85</v>
      </c>
      <c r="B93">
        <v>2147483647</v>
      </c>
      <c r="C93">
        <v>2147483647</v>
      </c>
      <c r="E93"/>
      <c r="F93"/>
    </row>
    <row r="94" spans="1:6" x14ac:dyDescent="0.25">
      <c r="A94" t="s">
        <v>2</v>
      </c>
      <c r="B94">
        <v>2147483647</v>
      </c>
      <c r="C94">
        <v>2147483647</v>
      </c>
      <c r="E94"/>
      <c r="F94"/>
    </row>
    <row r="95" spans="1:6" x14ac:dyDescent="0.25">
      <c r="A95" t="s">
        <v>93</v>
      </c>
      <c r="B95">
        <v>2147483647</v>
      </c>
      <c r="C95">
        <v>2147483647</v>
      </c>
      <c r="E95"/>
      <c r="F95"/>
    </row>
    <row r="96" spans="1:6" x14ac:dyDescent="0.25">
      <c r="A96" t="s">
        <v>94</v>
      </c>
      <c r="B96">
        <v>2147483647</v>
      </c>
      <c r="C96">
        <v>2147483647</v>
      </c>
      <c r="E96"/>
      <c r="F96"/>
    </row>
    <row r="97" spans="1:6" x14ac:dyDescent="0.25">
      <c r="A97" t="s">
        <v>3</v>
      </c>
      <c r="B97">
        <v>2147483647</v>
      </c>
      <c r="C97">
        <v>2147483647</v>
      </c>
      <c r="E97"/>
      <c r="F97"/>
    </row>
    <row r="98" spans="1:6" x14ac:dyDescent="0.25">
      <c r="E98"/>
      <c r="F98"/>
    </row>
    <row r="114" spans="5:6" x14ac:dyDescent="0.25">
      <c r="E114"/>
      <c r="F114"/>
    </row>
    <row r="115" spans="5:6" x14ac:dyDescent="0.25">
      <c r="E115"/>
      <c r="F115"/>
    </row>
    <row r="116" spans="5:6" x14ac:dyDescent="0.25">
      <c r="E116"/>
      <c r="F116"/>
    </row>
    <row r="117" spans="5:6" x14ac:dyDescent="0.25">
      <c r="E117"/>
      <c r="F117"/>
    </row>
    <row r="118" spans="5:6" x14ac:dyDescent="0.25">
      <c r="E118"/>
      <c r="F118"/>
    </row>
    <row r="119" spans="5:6" x14ac:dyDescent="0.25">
      <c r="E119"/>
      <c r="F119"/>
    </row>
    <row r="120" spans="5:6" x14ac:dyDescent="0.25">
      <c r="E120"/>
      <c r="F120"/>
    </row>
    <row r="121" spans="5:6" x14ac:dyDescent="0.25">
      <c r="E121"/>
      <c r="F121"/>
    </row>
    <row r="122" spans="5:6" x14ac:dyDescent="0.25">
      <c r="E122"/>
      <c r="F122"/>
    </row>
    <row r="123" spans="5:6" x14ac:dyDescent="0.25">
      <c r="E123"/>
      <c r="F123"/>
    </row>
    <row r="124" spans="5:6" x14ac:dyDescent="0.25">
      <c r="E124"/>
      <c r="F124"/>
    </row>
    <row r="125" spans="5:6" x14ac:dyDescent="0.25">
      <c r="E125"/>
      <c r="F125"/>
    </row>
    <row r="126" spans="5:6" x14ac:dyDescent="0.25">
      <c r="E126"/>
      <c r="F126"/>
    </row>
    <row r="127" spans="5:6" x14ac:dyDescent="0.25">
      <c r="E127"/>
      <c r="F127"/>
    </row>
  </sheetData>
  <sortState ref="A5:C97">
    <sortCondition ref="C5:C97"/>
    <sortCondition ref="A5:A97"/>
  </sortState>
  <mergeCells count="3">
    <mergeCell ref="A1:H1"/>
    <mergeCell ref="B2:C2"/>
    <mergeCell ref="B3:C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5.4</vt:lpstr>
      <vt:lpstr>5.5</vt:lpstr>
      <vt:lpstr>5.6</vt:lpstr>
      <vt:lpstr>5.6.1</vt:lpstr>
      <vt:lpstr>5.6.2</vt:lpstr>
      <vt:lpstr>5.6.3</vt:lpstr>
      <vt:lpstr>Naive</vt:lpstr>
      <vt:lpstr>Naive2</vt:lpstr>
      <vt:lpstr>Naive3</vt:lpstr>
      <vt:lpstr>Match Types</vt:lpstr>
      <vt:lpstr>Compare</vt:lpstr>
      <vt:lpstr>Score Rating</vt:lpstr>
      <vt:lpstr>Lucene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</dc:creator>
  <cp:lastModifiedBy>Ryan</cp:lastModifiedBy>
  <dcterms:created xsi:type="dcterms:W3CDTF">2011-05-11T04:41:26Z</dcterms:created>
  <dcterms:modified xsi:type="dcterms:W3CDTF">2011-06-03T03:55:55Z</dcterms:modified>
</cp:coreProperties>
</file>