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edidos\Calculadoras Letras del Tesoro\"/>
    </mc:Choice>
  </mc:AlternateContent>
  <xr:revisionPtr revIDLastSave="0" documentId="13_ncr:1_{6A7DCCE9-E361-4437-BDB3-ACAC6CE2385C}" xr6:coauthVersionLast="47" xr6:coauthVersionMax="47" xr10:uidLastSave="{00000000-0000-0000-0000-000000000000}"/>
  <bookViews>
    <workbookView xWindow="-108" yWindow="-108" windowWidth="23256" windowHeight="12456" xr2:uid="{9AD87146-1F06-42E4-B62D-94D8CCB2D5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B5" i="1"/>
  <c r="O17" i="1" l="1"/>
  <c r="N17" i="1"/>
  <c r="M17" i="1"/>
  <c r="N14" i="1"/>
  <c r="N13" i="1"/>
  <c r="N9" i="1"/>
  <c r="N8" i="1"/>
  <c r="N10" i="1" s="1"/>
  <c r="O16" i="1"/>
  <c r="O15" i="1"/>
  <c r="O14" i="1"/>
  <c r="O13" i="1"/>
  <c r="O10" i="1"/>
  <c r="O9" i="1"/>
  <c r="O8" i="1"/>
  <c r="N16" i="1"/>
  <c r="N15" i="1"/>
  <c r="B13" i="1"/>
  <c r="I17" i="1"/>
  <c r="P17" i="1"/>
  <c r="B17" i="1"/>
  <c r="C17" i="1"/>
  <c r="D17" i="1"/>
  <c r="E17" i="1"/>
  <c r="F17" i="1"/>
  <c r="G17" i="1"/>
  <c r="H17" i="1"/>
  <c r="J17" i="1"/>
  <c r="K17" i="1"/>
  <c r="L17" i="1"/>
  <c r="J14" i="1"/>
  <c r="J9" i="1"/>
  <c r="J8" i="1"/>
  <c r="J10" i="1"/>
  <c r="J13" i="1"/>
  <c r="J15" i="1"/>
  <c r="J16" i="1"/>
  <c r="L9" i="1"/>
  <c r="M16" i="1"/>
  <c r="M15" i="1"/>
  <c r="M14" i="1"/>
  <c r="M13" i="1"/>
  <c r="M10" i="1"/>
  <c r="M9" i="1"/>
  <c r="M8" i="1"/>
  <c r="I16" i="1"/>
  <c r="I15" i="1"/>
  <c r="I14" i="1"/>
  <c r="I13" i="1"/>
  <c r="I10" i="1"/>
  <c r="I9" i="1"/>
  <c r="I8" i="1"/>
  <c r="F16" i="1"/>
  <c r="F15" i="1"/>
  <c r="F14" i="1"/>
  <c r="F13" i="1"/>
  <c r="F10" i="1"/>
  <c r="F9" i="1"/>
  <c r="F8" i="1"/>
  <c r="D16" i="1"/>
  <c r="D15" i="1"/>
  <c r="D14" i="1"/>
  <c r="D13" i="1"/>
  <c r="D10" i="1"/>
  <c r="D9" i="1"/>
  <c r="D8" i="1"/>
  <c r="G16" i="1"/>
  <c r="G15" i="1"/>
  <c r="G14" i="1"/>
  <c r="G13" i="1"/>
  <c r="G10" i="1"/>
  <c r="G9" i="1"/>
  <c r="G8" i="1"/>
  <c r="L16" i="1"/>
  <c r="L15" i="1"/>
  <c r="L14" i="1"/>
  <c r="L13" i="1"/>
  <c r="L10" i="1"/>
  <c r="L8" i="1"/>
  <c r="E16" i="1"/>
  <c r="E15" i="1"/>
  <c r="E14" i="1"/>
  <c r="E13" i="1"/>
  <c r="E10" i="1"/>
  <c r="E9" i="1"/>
  <c r="E8" i="1"/>
  <c r="K16" i="1"/>
  <c r="K15" i="1"/>
  <c r="K14" i="1"/>
  <c r="K13" i="1"/>
  <c r="K10" i="1"/>
  <c r="K9" i="1"/>
  <c r="K8" i="1"/>
  <c r="H16" i="1"/>
  <c r="H15" i="1"/>
  <c r="H14" i="1"/>
  <c r="H13" i="1"/>
  <c r="H10" i="1"/>
  <c r="H9" i="1"/>
  <c r="H8" i="1"/>
  <c r="P14" i="1"/>
  <c r="B14" i="1"/>
  <c r="P15" i="1"/>
  <c r="P16" i="1"/>
  <c r="B8" i="1"/>
  <c r="B15" i="1" s="1"/>
  <c r="P8" i="1"/>
  <c r="B10" i="1" l="1"/>
  <c r="B16" i="1" s="1"/>
  <c r="B9" i="1"/>
  <c r="P10" i="1" l="1"/>
  <c r="P9" i="1"/>
  <c r="P13" i="1"/>
</calcChain>
</file>

<file path=xl/sharedStrings.xml><?xml version="1.0" encoding="utf-8"?>
<sst xmlns="http://schemas.openxmlformats.org/spreadsheetml/2006/main" count="52" uniqueCount="36">
  <si>
    <t>Fecha Emision</t>
  </si>
  <si>
    <t>Fecha Vencimiento</t>
  </si>
  <si>
    <t>Tasa licitada</t>
  </si>
  <si>
    <t>FERIADOS</t>
  </si>
  <si>
    <t>CI</t>
  </si>
  <si>
    <t>Calculadora</t>
  </si>
  <si>
    <t>Fecha Cálculo</t>
  </si>
  <si>
    <t>Plazo original (días)</t>
  </si>
  <si>
    <t>Plazo al vencimiento residual (días)</t>
  </si>
  <si>
    <t>24 h</t>
  </si>
  <si>
    <t>VPV (ARS c/100 VNO)*</t>
  </si>
  <si>
    <t>*VPV: Valor de Pago al Vencimiento</t>
  </si>
  <si>
    <t>TIREA</t>
  </si>
  <si>
    <t>Plazo de negociación/liquidación</t>
  </si>
  <si>
    <t>Precio de compra /corte (ARS c/ 100 VN)</t>
  </si>
  <si>
    <t>Calculadora libre</t>
  </si>
  <si>
    <t>Convención 30/360</t>
  </si>
  <si>
    <t>Fecha de negociación/licitación</t>
  </si>
  <si>
    <t>S31M5</t>
  </si>
  <si>
    <t>Fecha de vto (para TIR)</t>
  </si>
  <si>
    <t>TNA</t>
  </si>
  <si>
    <t>S30J5</t>
  </si>
  <si>
    <t>S29G5</t>
  </si>
  <si>
    <t>S18J5</t>
  </si>
  <si>
    <t/>
  </si>
  <si>
    <t>Falta cargar datos</t>
  </si>
  <si>
    <t>S16A5</t>
  </si>
  <si>
    <t>S16Y5</t>
  </si>
  <si>
    <t>S12S5</t>
  </si>
  <si>
    <t>S28A5</t>
  </si>
  <si>
    <t>S30Y5</t>
  </si>
  <si>
    <t>S31L5</t>
  </si>
  <si>
    <t>S30S5</t>
  </si>
  <si>
    <t>S15G5</t>
  </si>
  <si>
    <t>S31O5</t>
  </si>
  <si>
    <t>S10N5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</si>
</sst>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\(#,##0.000\)"/>
    <numFmt numFmtId="165" formatCode="#,##0.000"/>
    <numFmt numFmtId="166" formatCode="_ &quot;$&quot;\ * #,##0.00_ ;_ &quot;$&quot;\ * \-#,##0.00_ ;_ &quot;$&quot;\ * &quot;-&quot;??_ ;_ @_ "/>
    <numFmt numFmtId="167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0"/>
      <name val="Gill Sans MT"/>
      <family val="2"/>
    </font>
    <font>
      <sz val="10"/>
      <name val="Comic Sans MS"/>
      <family val="4"/>
    </font>
    <font>
      <sz val="9"/>
      <name val="Geneva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libri Light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hair">
        <color auto="1"/>
      </bottom>
      <diagonal/>
    </border>
    <border>
      <left/>
      <right style="dashed">
        <color indexed="64"/>
      </right>
      <top style="hair">
        <color auto="1"/>
      </top>
      <bottom style="hair">
        <color auto="1"/>
      </bottom>
      <diagonal/>
    </border>
    <border>
      <left style="dashed">
        <color indexed="64"/>
      </left>
      <right style="dashed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/>
      <right style="dashed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7">
    <xf numFmtId="0" fontId="0" fillId="0" borderId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9" borderId="13" applyNumberFormat="0" applyAlignment="0" applyProtection="0"/>
    <xf numFmtId="0" fontId="18" fillId="10" borderId="14" applyNumberFormat="0" applyAlignment="0" applyProtection="0"/>
    <xf numFmtId="0" fontId="19" fillId="10" borderId="13" applyNumberFormat="0" applyAlignment="0" applyProtection="0"/>
    <xf numFmtId="0" fontId="20" fillId="0" borderId="15" applyNumberFormat="0" applyFill="0" applyAlignment="0" applyProtection="0"/>
    <xf numFmtId="0" fontId="21" fillId="11" borderId="16" applyNumberFormat="0" applyAlignment="0" applyProtection="0"/>
    <xf numFmtId="0" fontId="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8" applyNumberFormat="0" applyFill="0" applyAlignment="0" applyProtection="0"/>
    <xf numFmtId="0" fontId="1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24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40" fontId="2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8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2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6" fillId="0" borderId="0"/>
    <xf numFmtId="0" fontId="25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6" fillId="0" borderId="0"/>
    <xf numFmtId="0" fontId="25" fillId="0" borderId="0"/>
    <xf numFmtId="0" fontId="2" fillId="0" borderId="0"/>
    <xf numFmtId="0" fontId="26" fillId="0" borderId="0"/>
    <xf numFmtId="0" fontId="25" fillId="0" borderId="0"/>
    <xf numFmtId="0" fontId="26" fillId="0" borderId="0"/>
    <xf numFmtId="0" fontId="26" fillId="0" borderId="0"/>
    <xf numFmtId="0" fontId="25" fillId="0" borderId="0"/>
    <xf numFmtId="0" fontId="2" fillId="0" borderId="0"/>
    <xf numFmtId="0" fontId="26" fillId="0" borderId="0"/>
    <xf numFmtId="0" fontId="2" fillId="0" borderId="0"/>
    <xf numFmtId="0" fontId="25" fillId="0" borderId="0"/>
    <xf numFmtId="0" fontId="26" fillId="0" borderId="0"/>
    <xf numFmtId="0" fontId="26" fillId="0" borderId="0"/>
    <xf numFmtId="0" fontId="25" fillId="0" borderId="0"/>
    <xf numFmtId="0" fontId="26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5" fillId="0" borderId="0"/>
    <xf numFmtId="0" fontId="26" fillId="0" borderId="0"/>
    <xf numFmtId="0" fontId="26" fillId="0" borderId="0"/>
    <xf numFmtId="0" fontId="25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7" fillId="0" borderId="0"/>
    <xf numFmtId="0" fontId="2" fillId="0" borderId="0"/>
    <xf numFmtId="0" fontId="2" fillId="0" borderId="0"/>
    <xf numFmtId="0" fontId="10" fillId="0" borderId="0"/>
    <xf numFmtId="0" fontId="26" fillId="0" borderId="0"/>
    <xf numFmtId="0" fontId="26" fillId="0" borderId="0"/>
    <xf numFmtId="0" fontId="25" fillId="0" borderId="0"/>
    <xf numFmtId="0" fontId="24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31" fillId="0" borderId="0" applyNumberFormat="0" applyBorder="0" applyProtection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31" fillId="0" borderId="0" applyNumberFormat="0" applyBorder="0" applyProtection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5" fillId="0" borderId="0"/>
    <xf numFmtId="0" fontId="26" fillId="0" borderId="0"/>
    <xf numFmtId="0" fontId="2" fillId="0" borderId="0"/>
    <xf numFmtId="0" fontId="25" fillId="0" borderId="0"/>
    <xf numFmtId="0" fontId="2" fillId="0" borderId="0"/>
    <xf numFmtId="0" fontId="26" fillId="0" borderId="0"/>
    <xf numFmtId="0" fontId="25" fillId="0" borderId="0"/>
    <xf numFmtId="0" fontId="2" fillId="0" borderId="0"/>
    <xf numFmtId="0" fontId="26" fillId="0" borderId="0"/>
    <xf numFmtId="0" fontId="25" fillId="0" borderId="0"/>
    <xf numFmtId="0" fontId="24" fillId="0" borderId="0"/>
    <xf numFmtId="0" fontId="10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10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6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6" fillId="0" borderId="0"/>
    <xf numFmtId="0" fontId="2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" fillId="0" borderId="0"/>
    <xf numFmtId="0" fontId="25" fillId="0" borderId="0"/>
    <xf numFmtId="0" fontId="26" fillId="0" borderId="0"/>
    <xf numFmtId="0" fontId="25" fillId="0" borderId="0"/>
    <xf numFmtId="0" fontId="10" fillId="0" borderId="0"/>
    <xf numFmtId="0" fontId="26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" fillId="0" borderId="0"/>
    <xf numFmtId="0" fontId="25" fillId="0" borderId="0"/>
    <xf numFmtId="0" fontId="26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6" fillId="0" borderId="0"/>
    <xf numFmtId="0" fontId="25" fillId="0" borderId="0"/>
    <xf numFmtId="0" fontId="2" fillId="0" borderId="0"/>
    <xf numFmtId="0" fontId="26" fillId="0" borderId="0"/>
    <xf numFmtId="0" fontId="2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10" fillId="0" borderId="0"/>
    <xf numFmtId="0" fontId="25" fillId="0" borderId="0"/>
    <xf numFmtId="0" fontId="26" fillId="0" borderId="0"/>
    <xf numFmtId="0" fontId="25" fillId="0" borderId="0"/>
    <xf numFmtId="0" fontId="2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" fillId="0" borderId="0"/>
    <xf numFmtId="0" fontId="26" fillId="0" borderId="0"/>
    <xf numFmtId="0" fontId="10" fillId="12" borderId="17" applyNumberFormat="0" applyFont="0" applyAlignment="0" applyProtection="0"/>
    <xf numFmtId="0" fontId="10" fillId="12" borderId="17" applyNumberFormat="0" applyFont="0" applyAlignment="0" applyProtection="0"/>
    <xf numFmtId="0" fontId="10" fillId="12" borderId="17" applyNumberFormat="0" applyFon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32">
    <xf numFmtId="0" fontId="0" fillId="0" borderId="0" xfId="0"/>
    <xf numFmtId="15" fontId="2" fillId="0" borderId="0" xfId="0" applyNumberFormat="1" applyFont="1"/>
    <xf numFmtId="0" fontId="3" fillId="3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5" fontId="0" fillId="2" borderId="5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44" fontId="0" fillId="2" borderId="6" xfId="0" applyNumberFormat="1" applyFill="1" applyBorder="1" applyAlignment="1">
      <alignment horizontal="center" vertical="center"/>
    </xf>
    <xf numFmtId="15" fontId="0" fillId="5" borderId="6" xfId="0" applyNumberFormat="1" applyFill="1" applyBorder="1" applyAlignment="1">
      <alignment horizontal="center" vertical="center"/>
    </xf>
    <xf numFmtId="10" fontId="0" fillId="5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3" borderId="7" xfId="0" applyFont="1" applyFill="1" applyBorder="1" applyAlignment="1">
      <alignment vertical="center"/>
    </xf>
    <xf numFmtId="165" fontId="0" fillId="0" borderId="6" xfId="0" applyNumberFormat="1" applyBorder="1" applyAlignment="1">
      <alignment horizontal="center" vertical="center"/>
    </xf>
    <xf numFmtId="4" fontId="0" fillId="5" borderId="6" xfId="0" applyNumberForma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/>
    </xf>
    <xf numFmtId="10" fontId="0" fillId="0" borderId="8" xfId="0" applyNumberFormat="1" applyBorder="1" applyAlignment="1">
      <alignment horizontal="center" vertical="center"/>
    </xf>
    <xf numFmtId="15" fontId="2" fillId="0" borderId="0" xfId="33" applyNumberFormat="1" applyFont="1"/>
    <xf numFmtId="0" fontId="7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</cellXfs>
  <cellStyles count="347">
    <cellStyle name="20% - Accent1" xfId="16" builtinId="30" customBuiltin="1"/>
    <cellStyle name="20% - Accent2" xfId="19" builtinId="34" customBuiltin="1"/>
    <cellStyle name="20% - Accent3" xfId="22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7" builtinId="31" customBuiltin="1"/>
    <cellStyle name="40% - Accent2" xfId="20" builtinId="35" customBuiltin="1"/>
    <cellStyle name="40% - Accent3" xfId="23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 2" xfId="35" xr:uid="{8F684CFA-C69A-4671-9C30-B18692836574}"/>
    <cellStyle name="60% - Accent1 3" xfId="36" xr:uid="{D7BC030F-3E5A-476A-86AD-1FDF2E35039F}"/>
    <cellStyle name="60% - Accent1 4" xfId="34" xr:uid="{EB52BBF1-F724-4516-8825-B6AEC3F8FDFE}"/>
    <cellStyle name="60% - Accent2 2" xfId="38" xr:uid="{EEF0EB6D-598C-41C0-8389-771F04AFEE3C}"/>
    <cellStyle name="60% - Accent2 3" xfId="39" xr:uid="{E391878F-9719-4936-ACA1-BA020315C6E4}"/>
    <cellStyle name="60% - Accent2 4" xfId="37" xr:uid="{6D990017-347D-40FE-85D2-052E711EC480}"/>
    <cellStyle name="60% - Accent3 2" xfId="41" xr:uid="{97532372-3737-4CED-92DD-30FFE3369C50}"/>
    <cellStyle name="60% - Accent3 3" xfId="42" xr:uid="{99F09C3B-8357-467A-BB19-D84F208028A5}"/>
    <cellStyle name="60% - Accent3 4" xfId="40" xr:uid="{5F90AF4E-D14E-436C-86C9-65340DDF9E5B}"/>
    <cellStyle name="60% - Accent4 2" xfId="44" xr:uid="{A1E09082-4746-4938-997B-AA75C6325FE3}"/>
    <cellStyle name="60% - Accent4 3" xfId="45" xr:uid="{B525049B-1AF5-4C48-94C3-6FA88E3E774C}"/>
    <cellStyle name="60% - Accent4 4" xfId="43" xr:uid="{865469D8-8C27-49C8-B4B6-7039F32F160F}"/>
    <cellStyle name="60% - Accent5 2" xfId="47" xr:uid="{A9F82B83-4D88-4864-BC1A-BFFA302EFBD5}"/>
    <cellStyle name="60% - Accent5 3" xfId="48" xr:uid="{4A6B6ABF-0022-4647-8ABD-065123589490}"/>
    <cellStyle name="60% - Accent5 4" xfId="46" xr:uid="{0CED9FD8-F9E9-4330-9D74-15C133928801}"/>
    <cellStyle name="60% - Accent6 2" xfId="50" xr:uid="{C53941E5-19A8-4F1C-BE85-9216FBF49609}"/>
    <cellStyle name="60% - Accent6 3" xfId="51" xr:uid="{068E5F3D-F9A8-4F14-A440-FAAFE7352789}"/>
    <cellStyle name="60% - Accent6 4" xfId="49" xr:uid="{B4A63015-6B41-46E0-B8E7-FD3791F1363B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10" xfId="53" xr:uid="{E53373F2-AEB5-4653-A79C-436FDF6AA476}"/>
    <cellStyle name="Comma 11" xfId="52" xr:uid="{EA845A53-A525-4DFB-BD7C-4B6747250F34}"/>
    <cellStyle name="Comma 2" xfId="54" xr:uid="{300D0E84-E563-49DC-80CF-C9479690FD96}"/>
    <cellStyle name="Comma 2 2" xfId="55" xr:uid="{C5F48460-E293-4028-A35F-36681BB90C6B}"/>
    <cellStyle name="Comma 2 2 2" xfId="56" xr:uid="{3B9C7062-AD47-4B7A-AC2A-D7C5EED29A6E}"/>
    <cellStyle name="Comma 3" xfId="57" xr:uid="{BC925FA9-276F-4967-9B51-4150E17D5906}"/>
    <cellStyle name="Comma 3 2" xfId="58" xr:uid="{C87F2F95-2168-4F75-882B-073DF6F01AEB}"/>
    <cellStyle name="Comma 4" xfId="59" xr:uid="{BF96F82F-F06F-497A-90B3-B28AC1E66D67}"/>
    <cellStyle name="Comma 4 2" xfId="60" xr:uid="{42E8E66B-F5AF-4DF3-A024-9AA9DFB765F3}"/>
    <cellStyle name="Comma 5" xfId="61" xr:uid="{D20CB6EF-FD90-4E7F-830C-ED18B006FE74}"/>
    <cellStyle name="Comma 5 2" xfId="62" xr:uid="{A34D28C6-49A5-4480-A017-16E42945DB85}"/>
    <cellStyle name="Comma 6" xfId="63" xr:uid="{1A8F9BE2-003A-42C8-827D-8FAF98366B3C}"/>
    <cellStyle name="Comma 6 2" xfId="64" xr:uid="{DF634A3A-9AE1-4B0C-8646-25B99496B2D4}"/>
    <cellStyle name="Comma 7" xfId="65" xr:uid="{F5F48156-F847-4D26-80AD-98C0A04936D9}"/>
    <cellStyle name="Comma 8" xfId="66" xr:uid="{9496F2C6-AB5E-4D03-8D1E-F38E6286FA38}"/>
    <cellStyle name="Comma 8 2" xfId="67" xr:uid="{2AAA15AB-C7FF-43DA-8321-E62BCA7CDC88}"/>
    <cellStyle name="Comma 9" xfId="68" xr:uid="{1C9CFD9B-3A09-406F-ADC3-2B47550EE9C8}"/>
    <cellStyle name="Currency 2" xfId="69" xr:uid="{884644B7-5013-40DF-87E9-F01C8040B446}"/>
    <cellStyle name="Currency 2 2" xfId="70" xr:uid="{5CA55EDC-0ECA-4307-83C6-F18C68E0F23E}"/>
    <cellStyle name="Currency 3" xfId="71" xr:uid="{2A40294D-EFDA-4CC5-BA30-7E2D62ACDCDE}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72" xr:uid="{436453BD-F271-40C2-91B3-B9146C5EA5E8}"/>
    <cellStyle name="Hyperlink 3" xfId="73" xr:uid="{22AB478E-AE82-439A-BEE3-182BF075F20D}"/>
    <cellStyle name="Hyperlink 4" xfId="74" xr:uid="{41B7D7BE-8780-40CD-8F75-4CCA690073B8}"/>
    <cellStyle name="Hyperlink 5" xfId="75" xr:uid="{8A81B4C2-285B-4AC7-96E5-4B20360DB608}"/>
    <cellStyle name="Input" xfId="7" builtinId="20" customBuiltin="1"/>
    <cellStyle name="Linked Cell" xfId="10" builtinId="24" customBuiltin="1"/>
    <cellStyle name="Neutral 2" xfId="77" xr:uid="{F9FC4A69-4703-4A6B-A15E-79B91A0F7A81}"/>
    <cellStyle name="Neutral 3" xfId="78" xr:uid="{960169EA-39D4-4EC9-860C-B43D26A55EB3}"/>
    <cellStyle name="Neutral 4" xfId="76" xr:uid="{1A24B14F-8BC9-4A51-80E8-64F07C05E98A}"/>
    <cellStyle name="Normal" xfId="0" builtinId="0"/>
    <cellStyle name="Normal 10" xfId="79" xr:uid="{D30DEF23-362D-429B-A54C-CFCE42720755}"/>
    <cellStyle name="Normal 100" xfId="80" xr:uid="{4741A912-1A42-4CDC-809B-B734A8CC998A}"/>
    <cellStyle name="Normal 101" xfId="81" xr:uid="{578E6DAD-22AA-4370-B5ED-1D8A93B74AFE}"/>
    <cellStyle name="Normal 102" xfId="82" xr:uid="{B732E458-CB3E-4AFC-8741-16A8BA44DE3F}"/>
    <cellStyle name="Normal 103" xfId="83" xr:uid="{D078D38A-B83C-453A-BE71-43395E4CFDD5}"/>
    <cellStyle name="Normal 104" xfId="84" xr:uid="{73D7AF08-08A4-46BD-BE9A-A5F8DC44AE96}"/>
    <cellStyle name="Normal 105" xfId="85" xr:uid="{3721A274-407C-4999-9D1B-BEA5C184162C}"/>
    <cellStyle name="Normal 106" xfId="86" xr:uid="{A746F1DD-FAD8-4210-9547-10D5AEDA64F3}"/>
    <cellStyle name="Normal 107" xfId="87" xr:uid="{ABC7796E-9B2C-404E-A99B-B8376C6788D6}"/>
    <cellStyle name="Normal 108" xfId="88" xr:uid="{A68105CF-777C-4BE0-954C-4D6184710627}"/>
    <cellStyle name="Normal 109" xfId="89" xr:uid="{B4E5993D-D15A-4BBF-BC54-C74831689B85}"/>
    <cellStyle name="Normal 11" xfId="90" xr:uid="{BF9C4E8E-BB4A-40BC-B68D-FBA13518CA13}"/>
    <cellStyle name="Normal 110" xfId="91" xr:uid="{29DC54FE-65C4-4540-8586-778F8CD00414}"/>
    <cellStyle name="Normal 111" xfId="92" xr:uid="{4E47CDA6-64F3-411C-947D-C35FEB9948BF}"/>
    <cellStyle name="Normal 112" xfId="93" xr:uid="{0991A7E8-2B2E-4BC1-B95B-93016A1E0902}"/>
    <cellStyle name="Normal 113" xfId="94" xr:uid="{A9DF9D3C-D1B4-4803-A986-280E60FA8F1D}"/>
    <cellStyle name="Normal 114" xfId="95" xr:uid="{BDD85B95-1133-4727-8FE0-DA7B1A8476DC}"/>
    <cellStyle name="Normal 115" xfId="96" xr:uid="{2CC31D0D-36C5-45F8-9128-C036AF5AB366}"/>
    <cellStyle name="Normal 116" xfId="97" xr:uid="{31804C62-DD3A-47AA-9DD6-E3231AFA3881}"/>
    <cellStyle name="Normal 117" xfId="98" xr:uid="{388D75EC-1521-4E33-A47D-DC9F889C3424}"/>
    <cellStyle name="Normal 118" xfId="99" xr:uid="{03D0AFC6-940F-4BDC-B391-3003D6139B21}"/>
    <cellStyle name="Normal 119" xfId="100" xr:uid="{306F6945-54F8-4CCC-AD49-8D7256AB7F0D}"/>
    <cellStyle name="Normal 12" xfId="101" xr:uid="{ECF5D841-C32D-4BEA-925C-9307C63A37CF}"/>
    <cellStyle name="Normal 120" xfId="102" xr:uid="{CBDDF6E7-9239-41CA-92F8-CE50D799FE66}"/>
    <cellStyle name="Normal 121" xfId="103" xr:uid="{FF1C2284-7EB1-4990-9A71-FED04372E3A7}"/>
    <cellStyle name="Normal 122" xfId="104" xr:uid="{625A7FA6-8B11-49CA-BF1D-3D57B8DA223B}"/>
    <cellStyle name="Normal 123" xfId="105" xr:uid="{6FC48BC1-B4EF-4172-914A-92970C9EFB5B}"/>
    <cellStyle name="Normal 124" xfId="106" xr:uid="{C9FA904E-841B-45E0-82BE-C3E0CD360F71}"/>
    <cellStyle name="Normal 125" xfId="107" xr:uid="{B0936D50-9444-4D95-B49A-1506C3F21A78}"/>
    <cellStyle name="Normal 126" xfId="108" xr:uid="{F540453E-213A-49A5-933A-5EAF8AF46A8A}"/>
    <cellStyle name="Normal 127" xfId="109" xr:uid="{ACF2A527-5F0C-42C4-B965-0289805BCD58}"/>
    <cellStyle name="Normal 128" xfId="110" xr:uid="{DD894F46-417D-4D06-85C0-ADF532E8D1B7}"/>
    <cellStyle name="Normal 129" xfId="111" xr:uid="{8741EE8E-EC36-4256-898C-FF829550D76D}"/>
    <cellStyle name="Normal 13" xfId="112" xr:uid="{86AB8359-6CAD-4079-A694-F1694356662D}"/>
    <cellStyle name="Normal 130" xfId="113" xr:uid="{69397B9B-C348-4A64-8AE8-F2693C314D73}"/>
    <cellStyle name="Normal 131" xfId="114" xr:uid="{BB58281F-A966-41BC-AF34-548244644E9F}"/>
    <cellStyle name="Normal 132" xfId="115" xr:uid="{6226D4EC-F5AD-4739-B428-B467282C92A9}"/>
    <cellStyle name="Normal 133" xfId="116" xr:uid="{1131ABA2-CE2B-4ED5-88CF-E6CD5F9AFF0F}"/>
    <cellStyle name="Normal 134" xfId="117" xr:uid="{8A9AB5D0-877C-4D82-AC58-05DAF6E2EB6F}"/>
    <cellStyle name="Normal 135" xfId="118" xr:uid="{6E02323A-62A7-4727-A88B-05EA3834091D}"/>
    <cellStyle name="Normal 136" xfId="119" xr:uid="{D6C6201E-6833-40C4-A06F-75D846B199DC}"/>
    <cellStyle name="Normal 137" xfId="120" xr:uid="{0BA4EA5B-C849-4CFD-884D-7F481FC9C5F3}"/>
    <cellStyle name="Normal 138" xfId="121" xr:uid="{DECB8216-86CC-41A3-BE23-7A8912BBE37B}"/>
    <cellStyle name="Normal 139" xfId="122" xr:uid="{19A4D52F-75C0-4C49-90D6-516B2680CC8C}"/>
    <cellStyle name="Normal 14" xfId="123" xr:uid="{18C987FD-1BDE-4EF2-A9B9-9BC65FF62314}"/>
    <cellStyle name="Normal 140" xfId="124" xr:uid="{855F66CA-7C51-4BC9-A304-CE434670F7A0}"/>
    <cellStyle name="Normal 141" xfId="125" xr:uid="{F719F5F9-CFF2-4213-9DBB-763CC4E494F7}"/>
    <cellStyle name="Normal 142" xfId="126" xr:uid="{2DE303DC-476B-43C2-8C14-8618A68707CE}"/>
    <cellStyle name="Normal 143" xfId="127" xr:uid="{EB10FB82-5944-495E-A755-C0412BEF92F7}"/>
    <cellStyle name="Normal 144" xfId="128" xr:uid="{88DE8ABA-A4A4-445E-85CC-15EAC2F53896}"/>
    <cellStyle name="Normal 145" xfId="129" xr:uid="{3E8FA130-14DA-4073-8621-6EF5A7E922EC}"/>
    <cellStyle name="Normal 146" xfId="130" xr:uid="{ECDC05CA-6F63-49D2-A36D-B449C2432772}"/>
    <cellStyle name="Normal 147" xfId="131" xr:uid="{97D6ECE2-A847-4981-8372-395BD8C3399C}"/>
    <cellStyle name="Normal 148" xfId="132" xr:uid="{24AEE338-3E5C-4CF7-84CF-61A2B0E0EA57}"/>
    <cellStyle name="Normal 149" xfId="133" xr:uid="{C3FAA06C-0FE6-4E92-A050-EB991889EE8C}"/>
    <cellStyle name="Normal 15" xfId="134" xr:uid="{6E53A782-9255-4545-9923-CB47BD430F1E}"/>
    <cellStyle name="Normal 150" xfId="135" xr:uid="{7DE1E212-047D-4DD7-BDE8-ADDB0171968A}"/>
    <cellStyle name="Normal 151" xfId="136" xr:uid="{C7F3E4AE-5737-4E03-AB75-BA6BF2BE177C}"/>
    <cellStyle name="Normal 152" xfId="137" xr:uid="{D16A9716-BEA2-4194-9BEB-9B40CE943AC6}"/>
    <cellStyle name="Normal 153" xfId="138" xr:uid="{66699682-000C-4BB4-838F-6120B2FF57D4}"/>
    <cellStyle name="Normal 154" xfId="139" xr:uid="{7AA23F69-1AC5-4313-B02E-CBD730948B57}"/>
    <cellStyle name="Normal 155" xfId="140" xr:uid="{7AE54DE2-34E6-4CE6-9D06-197AC3D0CBA1}"/>
    <cellStyle name="Normal 156" xfId="141" xr:uid="{50A63008-984B-441B-B3EA-A11D5821B135}"/>
    <cellStyle name="Normal 157" xfId="142" xr:uid="{57BCCD3C-A5AA-4A8F-B643-90FCAC5AE176}"/>
    <cellStyle name="Normal 158" xfId="143" xr:uid="{87C3EF53-22C4-4B07-82D9-F56F00F71625}"/>
    <cellStyle name="Normal 159" xfId="144" xr:uid="{24583E17-8241-4798-8A2C-08F064377C73}"/>
    <cellStyle name="Normal 16" xfId="145" xr:uid="{2F8CB844-C94B-49AE-98E5-598A59FD61D1}"/>
    <cellStyle name="Normal 160" xfId="146" xr:uid="{262584C2-4AC5-4E1A-B057-F6845FC7EE15}"/>
    <cellStyle name="Normal 161" xfId="147" xr:uid="{3F0C339D-90C8-479F-9A91-200224B136E8}"/>
    <cellStyle name="Normal 162" xfId="148" xr:uid="{F407C9C1-0207-4C82-9E03-723E5D7C7B12}"/>
    <cellStyle name="Normal 163" xfId="149" xr:uid="{DACE8BE5-B352-4AE7-8A89-EBD953088E90}"/>
    <cellStyle name="Normal 164" xfId="150" xr:uid="{9E18695B-14C5-487C-91D3-9F55C57DDF0C}"/>
    <cellStyle name="Normal 165" xfId="151" xr:uid="{F5403FD4-1347-4EA3-895B-70DD8A66973E}"/>
    <cellStyle name="Normal 166" xfId="152" xr:uid="{0586D5AD-0DA0-473F-9F4E-147318D21D02}"/>
    <cellStyle name="Normal 167" xfId="153" xr:uid="{488E32C2-CED1-478F-AD91-3006D8625AAD}"/>
    <cellStyle name="Normal 167 2" xfId="154" xr:uid="{7DF8729D-973B-41BF-8D53-11FEBE3827D5}"/>
    <cellStyle name="Normal 168" xfId="155" xr:uid="{51C879FB-2191-48AE-9E22-8E5E6D62280A}"/>
    <cellStyle name="Normal 169" xfId="33" xr:uid="{CAC8506D-C69E-4371-BB16-BC7F69A65CBB}"/>
    <cellStyle name="Normal 17" xfId="156" xr:uid="{BCD0A57F-3C17-4BD8-8C88-97F396BA592C}"/>
    <cellStyle name="Normal 18" xfId="157" xr:uid="{F2DAE1DE-E594-475D-9C63-8F45707F801B}"/>
    <cellStyle name="Normal 19" xfId="158" xr:uid="{485F1657-1566-40A0-8B97-51DF95B7A675}"/>
    <cellStyle name="Normal 2" xfId="159" xr:uid="{8C0C6FCE-B1FD-4E8F-A39D-149406572355}"/>
    <cellStyle name="Normal 2 10" xfId="160" xr:uid="{57035BBB-41FA-4FB6-9A9B-41E7BBFC02D2}"/>
    <cellStyle name="Normal 2 11" xfId="161" xr:uid="{52F38A70-FF31-4C45-AC29-D6DF3018AC4B}"/>
    <cellStyle name="Normal 2 12" xfId="162" xr:uid="{4399ED7B-53AD-4D2F-8FC2-CC39A1DB9D9F}"/>
    <cellStyle name="Normal 2 13" xfId="163" xr:uid="{5941A44D-B4D4-4317-B834-FE8689ED16B1}"/>
    <cellStyle name="Normal 2 14" xfId="164" xr:uid="{A20B5008-4FC8-444C-B676-DF29D18645A3}"/>
    <cellStyle name="Normal 2 15" xfId="165" xr:uid="{9A1C2814-237A-4B27-A565-1A28880BB43D}"/>
    <cellStyle name="Normal 2 16" xfId="166" xr:uid="{C6F6D0ED-94FA-4C0F-8757-07D61D904D6E}"/>
    <cellStyle name="Normal 2 17" xfId="167" xr:uid="{BE6EFC00-2E39-4611-8722-152F270FCD3F}"/>
    <cellStyle name="Normal 2 18" xfId="168" xr:uid="{5183E62B-476C-4640-BA45-C81E65D8156E}"/>
    <cellStyle name="Normal 2 19" xfId="169" xr:uid="{4A6E9A3F-DD89-43C2-AD5E-F674D13BFD82}"/>
    <cellStyle name="Normal 2 2" xfId="170" xr:uid="{583E2EEA-8B39-49C8-90B5-661CFB44353D}"/>
    <cellStyle name="Normal 2 2 2" xfId="171" xr:uid="{D940914C-63A7-40B5-A950-03C3404218AC}"/>
    <cellStyle name="Normal 2 2 3" xfId="172" xr:uid="{32FBE08E-7EA1-4AD6-9A15-49FDFC331853}"/>
    <cellStyle name="Normal 2 20" xfId="173" xr:uid="{C42B8909-0F6F-40EF-939A-D1B33E49D9D7}"/>
    <cellStyle name="Normal 2 21" xfId="174" xr:uid="{62395CBE-8AF7-44F8-A162-1267DCA1C53C}"/>
    <cellStyle name="Normal 2 22" xfId="175" xr:uid="{F00F6D77-85E7-4BB0-8F42-8D8CF3B8184E}"/>
    <cellStyle name="Normal 2 23" xfId="176" xr:uid="{24D88F3D-7B97-41C5-92FE-6599B209B804}"/>
    <cellStyle name="Normal 2 24" xfId="177" xr:uid="{FC7A7C6C-EC31-4AE0-ACE6-8E1D5C9554FD}"/>
    <cellStyle name="Normal 2 25" xfId="178" xr:uid="{1F8C1208-C20D-4E91-99AB-06A120E48733}"/>
    <cellStyle name="Normal 2 26" xfId="179" xr:uid="{EA7B346F-FB7F-46F2-A657-108AFA74D36C}"/>
    <cellStyle name="Normal 2 27" xfId="180" xr:uid="{AEAD4CAE-5F5F-4524-ACDF-4231F3C8553C}"/>
    <cellStyle name="Normal 2 28" xfId="181" xr:uid="{1E0857BE-EA90-4B8C-A028-D4776861F86E}"/>
    <cellStyle name="Normal 2 29" xfId="182" xr:uid="{E4483A25-588E-4A67-8871-06C6479248F5}"/>
    <cellStyle name="Normal 2 3" xfId="183" xr:uid="{059B6641-2204-4BE9-B28E-A8122423D93A}"/>
    <cellStyle name="Normal 2 3 2" xfId="184" xr:uid="{94C4E5EA-C766-481F-A1FD-7B32C5B715A9}"/>
    <cellStyle name="Normal 2 3 3" xfId="185" xr:uid="{78210FCC-57D3-43A4-AA7B-7839A3F60DF9}"/>
    <cellStyle name="Normal 2 30" xfId="186" xr:uid="{62BAEDAF-5354-4B26-A6AA-B6AA2C0F874E}"/>
    <cellStyle name="Normal 2 31" xfId="187" xr:uid="{19CAC960-A5AB-433D-A6E4-6DD4E53046B4}"/>
    <cellStyle name="Normal 2 32" xfId="188" xr:uid="{A3695102-E4A9-4C3A-B322-22054DE68BF6}"/>
    <cellStyle name="Normal 2 33" xfId="189" xr:uid="{CC477A16-B052-4AB8-8A38-E7EFDE94B297}"/>
    <cellStyle name="Normal 2 34" xfId="190" xr:uid="{045BA4E7-9348-4875-B574-3DDFA4EBC205}"/>
    <cellStyle name="Normal 2 35" xfId="191" xr:uid="{615C47DF-A29D-4CD7-A96E-5E48574515F3}"/>
    <cellStyle name="Normal 2 36" xfId="192" xr:uid="{7818F80A-67DD-47FF-A194-AEB99F256179}"/>
    <cellStyle name="Normal 2 37" xfId="193" xr:uid="{2234AD73-FB57-484F-89B5-7EBF28C60EE1}"/>
    <cellStyle name="Normal 2 38" xfId="194" xr:uid="{4B12D0AD-3FFA-4A36-9629-24DECAB1F1C8}"/>
    <cellStyle name="Normal 2 39" xfId="195" xr:uid="{C984C99B-D5C2-4970-B7E9-4323D644677E}"/>
    <cellStyle name="Normal 2 4" xfId="196" xr:uid="{F36EA450-9931-42D2-88A2-A2159D1C4E03}"/>
    <cellStyle name="Normal 2 40" xfId="197" xr:uid="{4AFEF84B-3BA5-4B63-A2E6-625BDE6C3D30}"/>
    <cellStyle name="Normal 2 41" xfId="198" xr:uid="{D5BBFAA6-4389-484F-9291-B9C1C825FA7B}"/>
    <cellStyle name="Normal 2 42" xfId="199" xr:uid="{2A53901B-1EF6-476A-835C-B28FD9A724A3}"/>
    <cellStyle name="Normal 2 43" xfId="200" xr:uid="{F1EE0E0E-7F80-44E4-BDAA-96DD902472F3}"/>
    <cellStyle name="Normal 2 44" xfId="201" xr:uid="{A9DC662E-0E70-40FE-A7CF-62D074393022}"/>
    <cellStyle name="Normal 2 45" xfId="202" xr:uid="{3E2E6121-8D2B-4D9D-8748-7254DFF16A16}"/>
    <cellStyle name="Normal 2 46" xfId="203" xr:uid="{F8037A25-B8CE-4C28-9BBE-EA2DD5D3B3C4}"/>
    <cellStyle name="Normal 2 47" xfId="204" xr:uid="{89C9FB59-08AB-4492-AFC3-6B3E3FEAF8FA}"/>
    <cellStyle name="Normal 2 48" xfId="205" xr:uid="{0C713F9B-9178-4D93-AA6D-BF1535DF00D8}"/>
    <cellStyle name="Normal 2 49" xfId="206" xr:uid="{9638BDD2-9C5B-48B3-BAD0-670A5DB00D08}"/>
    <cellStyle name="Normal 2 5" xfId="207" xr:uid="{8EEB9A3F-8C39-49BC-A978-B04D6D46BFCF}"/>
    <cellStyle name="Normal 2 50" xfId="208" xr:uid="{7EE4F752-1990-42A8-BC8B-C9F40CF0D8E7}"/>
    <cellStyle name="Normal 2 51" xfId="209" xr:uid="{2CAF3DB0-1BDE-4BB6-B020-0FF07A59688A}"/>
    <cellStyle name="Normal 2 52" xfId="210" xr:uid="{96B5304B-DCF2-4C01-BB96-431110A2720A}"/>
    <cellStyle name="Normal 2 53" xfId="211" xr:uid="{0CE4DBD4-B38A-47E9-8393-50C7E98EF6F9}"/>
    <cellStyle name="Normal 2 6" xfId="212" xr:uid="{B09995D9-65D6-4A38-92CB-C6DCDE18A7D4}"/>
    <cellStyle name="Normal 2 7" xfId="213" xr:uid="{49843389-4F67-4E19-A56F-359D5E302DF1}"/>
    <cellStyle name="Normal 2 8" xfId="214" xr:uid="{7CB9459A-5BDB-4B87-BDE9-3E816569E6C3}"/>
    <cellStyle name="Normal 2 9" xfId="215" xr:uid="{8633F482-991C-4737-A543-2980D71EC2EB}"/>
    <cellStyle name="Normal 20" xfId="216" xr:uid="{79BE4E2E-713E-4357-83FC-C83BCB70C5EF}"/>
    <cellStyle name="Normal 21" xfId="217" xr:uid="{B7E58BDE-7627-4EE2-A941-25C68DA733E2}"/>
    <cellStyle name="Normal 22" xfId="218" xr:uid="{39525A34-5985-430F-B86D-BBE5451842F6}"/>
    <cellStyle name="Normal 23" xfId="219" xr:uid="{11BB3927-2703-4841-B0BE-B84B7B20D6AA}"/>
    <cellStyle name="Normal 24" xfId="220" xr:uid="{70730F05-E790-4834-BCEA-5C988B8C314D}"/>
    <cellStyle name="Normal 25" xfId="221" xr:uid="{E231B51A-F883-4D01-A408-F451B6323D18}"/>
    <cellStyle name="Normal 26" xfId="222" xr:uid="{3E30C6E4-1930-4C80-96C3-93B7B11A732C}"/>
    <cellStyle name="Normal 27" xfId="223" xr:uid="{2B49C064-700A-4954-A11D-C3FEB2BE620F}"/>
    <cellStyle name="Normal 28" xfId="224" xr:uid="{2049F338-E1F3-4DE6-B54B-4FFFEECE7C7D}"/>
    <cellStyle name="Normal 29" xfId="225" xr:uid="{7EEDEE9B-C623-4A32-A221-7F3487030A33}"/>
    <cellStyle name="Normal 3" xfId="226" xr:uid="{D50514AD-3EF0-4C4B-95D0-E2497DBF5CCA}"/>
    <cellStyle name="Normal 3 10" xfId="227" xr:uid="{2D6CDDDE-74B7-4FF8-86BB-5D8B96F4F02A}"/>
    <cellStyle name="Normal 3 11" xfId="228" xr:uid="{68A73F52-C074-43E8-9B6B-D41469A6155C}"/>
    <cellStyle name="Normal 3 12" xfId="229" xr:uid="{8C8AECCF-4CD6-48F1-969E-EF052C3DC3A8}"/>
    <cellStyle name="Normal 3 2" xfId="230" xr:uid="{4418644C-0A51-4FD8-A9A5-029C3986BF98}"/>
    <cellStyle name="Normal 3 2 2" xfId="231" xr:uid="{D7899143-B13C-4D6F-81D0-16338E8E01F2}"/>
    <cellStyle name="Normal 3 3" xfId="232" xr:uid="{7C2D48DC-3995-4A0E-AC94-1327E605AE80}"/>
    <cellStyle name="Normal 3 3 2" xfId="233" xr:uid="{79264F4F-1560-436E-911C-AF2A4609DE1D}"/>
    <cellStyle name="Normal 3 4" xfId="234" xr:uid="{E53AB35C-0825-4B06-B1C1-F5F4A29D5BB7}"/>
    <cellStyle name="Normal 3 5" xfId="235" xr:uid="{544B5BDD-0DF8-4F79-AE69-FE93C9CBA38C}"/>
    <cellStyle name="Normal 3 6" xfId="236" xr:uid="{CE43B8F1-8642-4B55-8556-090A1E6DD989}"/>
    <cellStyle name="Normal 3 7" xfId="237" xr:uid="{C486366B-6C38-403E-96CF-BA7ECCA8FF50}"/>
    <cellStyle name="Normal 3 8" xfId="238" xr:uid="{95588FF0-3F49-4725-84DB-5BC3905FCF1D}"/>
    <cellStyle name="Normal 3 9" xfId="239" xr:uid="{09F7F9DA-61C0-429E-8A30-ECB026EEDFE1}"/>
    <cellStyle name="Normal 30" xfId="240" xr:uid="{4715EF7D-7650-4382-97DE-D6604B9C33B3}"/>
    <cellStyle name="Normal 31" xfId="241" xr:uid="{1E3CB710-5F5B-41E6-AA55-9F7C95E86D0A}"/>
    <cellStyle name="Normal 32" xfId="242" xr:uid="{137297AF-93A8-49EA-922F-3E69E92B35BB}"/>
    <cellStyle name="Normal 33" xfId="243" xr:uid="{197F5DD9-B75A-438B-9246-1DE3AE5F4F6C}"/>
    <cellStyle name="Normal 34" xfId="244" xr:uid="{438281F1-000E-4628-A661-1CBA5B23C28F}"/>
    <cellStyle name="Normal 35" xfId="245" xr:uid="{A1DAAA7D-57AD-4195-BF1C-F96F83322150}"/>
    <cellStyle name="Normal 36" xfId="246" xr:uid="{2FED30B6-B318-4483-A1FB-33E46312A4B5}"/>
    <cellStyle name="Normal 37" xfId="247" xr:uid="{560A3439-7832-4937-97DA-0F4348EDFF93}"/>
    <cellStyle name="Normal 38" xfId="248" xr:uid="{73772FDD-FD1E-462C-9DD4-95FB5C6A8076}"/>
    <cellStyle name="Normal 39" xfId="249" xr:uid="{00DE5864-0D19-4CA9-92A3-A268B35F30A9}"/>
    <cellStyle name="Normal 4" xfId="250" xr:uid="{802EB782-8B1F-4E66-A451-C3297F3ADEF2}"/>
    <cellStyle name="Normal 4 2" xfId="251" xr:uid="{6B4593D3-ED56-472F-80F0-98E7216BB2BF}"/>
    <cellStyle name="Normal 40" xfId="252" xr:uid="{564B6537-B0A3-4940-8079-2C9DD37047FB}"/>
    <cellStyle name="Normal 41" xfId="253" xr:uid="{B602DC55-8887-4837-9439-AD79050534D8}"/>
    <cellStyle name="Normal 42" xfId="254" xr:uid="{0E49470B-B921-48FB-99E1-34E84BE82891}"/>
    <cellStyle name="Normal 43" xfId="255" xr:uid="{6936F7FC-C3A6-43B2-AD5C-FF0129113D2E}"/>
    <cellStyle name="Normal 44" xfId="256" xr:uid="{206796C7-4794-4CFB-B83C-C88F729AE600}"/>
    <cellStyle name="Normal 45" xfId="257" xr:uid="{535098AE-CE26-43E6-BC8D-8BE3792094FE}"/>
    <cellStyle name="Normal 46" xfId="258" xr:uid="{97DF5C01-AE8F-449B-94CB-58F113847EF9}"/>
    <cellStyle name="Normal 47" xfId="259" xr:uid="{E4A6369C-A139-444B-8700-290BD4A7B6A8}"/>
    <cellStyle name="Normal 48" xfId="260" xr:uid="{E6F5C2B6-03ED-461E-A334-75E167A1F78B}"/>
    <cellStyle name="Normal 49" xfId="261" xr:uid="{8B7E94B2-5254-4DFB-A4C2-B59CBEE7E051}"/>
    <cellStyle name="Normal 5" xfId="262" xr:uid="{D71A7862-DB51-4F3D-B5CD-0BEFFE00F29D}"/>
    <cellStyle name="Normal 5 2" xfId="263" xr:uid="{AB13F9A9-6406-465A-BCFA-7B627FDEB4AB}"/>
    <cellStyle name="Normal 5 3" xfId="264" xr:uid="{4B3922C9-2567-4733-97E0-690C1B5178B3}"/>
    <cellStyle name="Normal 50" xfId="265" xr:uid="{ABAF7338-A144-4C3C-9478-4A7B9641F0E3}"/>
    <cellStyle name="Normal 51" xfId="266" xr:uid="{6C47B65C-BEA9-4313-8033-0915E8766BD6}"/>
    <cellStyle name="Normal 52" xfId="267" xr:uid="{5BACC8DD-9007-4D37-954F-99C6AF352577}"/>
    <cellStyle name="Normal 53" xfId="268" xr:uid="{22E3B296-25FB-446C-8EA6-350DF1599D7E}"/>
    <cellStyle name="Normal 54" xfId="269" xr:uid="{33F7EBAD-5EB2-4793-B990-F4550D65B2E9}"/>
    <cellStyle name="Normal 55" xfId="270" xr:uid="{6C586284-290F-4C40-A847-27DEA7D5FDE8}"/>
    <cellStyle name="Normal 56" xfId="271" xr:uid="{62CDC44B-08D5-4E8E-A360-5E26942EB1BE}"/>
    <cellStyle name="Normal 57" xfId="272" xr:uid="{E8C41A28-49A5-4AE0-8204-FF5171F43BAE}"/>
    <cellStyle name="Normal 58" xfId="273" xr:uid="{AEDAF98F-1B1A-493D-A054-A3EE1CF5C8BB}"/>
    <cellStyle name="Normal 59" xfId="274" xr:uid="{FAA60CD4-C995-47FD-B516-8974E48B3D4F}"/>
    <cellStyle name="Normal 6" xfId="275" xr:uid="{3B0536A4-743E-4FDE-83AD-46286BD5FE90}"/>
    <cellStyle name="Normal 6 2" xfId="276" xr:uid="{5F60BD48-AD77-435B-8E8D-5DF109E7ACA2}"/>
    <cellStyle name="Normal 60" xfId="277" xr:uid="{8F431FEE-4E2A-4542-80B0-6057B656EF15}"/>
    <cellStyle name="Normal 61" xfId="278" xr:uid="{0519D1E1-3AAB-49DA-B3DB-806A2307357A}"/>
    <cellStyle name="Normal 62" xfId="279" xr:uid="{18AD3D68-3A17-489A-8249-892FB824F5A7}"/>
    <cellStyle name="Normal 63" xfId="280" xr:uid="{877A88B8-7CEE-475A-8848-771033517961}"/>
    <cellStyle name="Normal 64" xfId="281" xr:uid="{EC14B209-8616-4B3C-8448-5C46D92714E9}"/>
    <cellStyle name="Normal 65" xfId="282" xr:uid="{4E992F16-AAD1-4D76-93E4-4E4D5175AE35}"/>
    <cellStyle name="Normal 66" xfId="283" xr:uid="{484EECEF-C680-4B9B-9729-0082AF21629F}"/>
    <cellStyle name="Normal 67" xfId="284" xr:uid="{85BE5F93-5BC0-41A4-ACB4-B8099B1A4CD4}"/>
    <cellStyle name="Normal 68" xfId="285" xr:uid="{01C0D9FE-4EE0-4654-98F4-27604A2DD199}"/>
    <cellStyle name="Normal 69" xfId="286" xr:uid="{5CD3352F-81DB-41E5-9B5C-0249C9B7BB17}"/>
    <cellStyle name="Normal 7" xfId="287" xr:uid="{3E1C88A2-31E1-4E00-94A9-0BBBF847057E}"/>
    <cellStyle name="Normal 7 2" xfId="288" xr:uid="{518FD255-2D75-4BBA-9152-1D0463BA615C}"/>
    <cellStyle name="Normal 7 3" xfId="289" xr:uid="{0A6A1AF8-89AD-48C7-96C2-05837C260025}"/>
    <cellStyle name="Normal 70" xfId="290" xr:uid="{0141CCAB-632C-40F4-B6C9-BD435579DD0D}"/>
    <cellStyle name="Normal 71" xfId="291" xr:uid="{3132E8D5-D6A8-4725-9614-81E74B25F3CB}"/>
    <cellStyle name="Normal 72" xfId="292" xr:uid="{5BF1389A-69F8-416A-AA17-0D50AA26C173}"/>
    <cellStyle name="Normal 73" xfId="293" xr:uid="{8B68426F-0F76-42F3-9106-362F0FBEF03D}"/>
    <cellStyle name="Normal 74" xfId="294" xr:uid="{13EB3772-5838-48A9-B4A1-7A0221EECFE8}"/>
    <cellStyle name="Normal 75" xfId="295" xr:uid="{8E321089-85F5-4A72-8AE9-51DD0DE446B3}"/>
    <cellStyle name="Normal 76" xfId="296" xr:uid="{88E3A086-F433-4F15-BE4C-0AECBA6B059C}"/>
    <cellStyle name="Normal 76 2" xfId="297" xr:uid="{1297BD62-13A1-4C03-AAB5-666CD438988C}"/>
    <cellStyle name="Normal 77" xfId="298" xr:uid="{90DF9205-3C67-4FED-8264-CB39D907F889}"/>
    <cellStyle name="Normal 78" xfId="299" xr:uid="{C79C42AC-2AE8-42A7-99E8-8511361F874E}"/>
    <cellStyle name="Normal 79" xfId="300" xr:uid="{DEBC282D-FE83-4054-A133-E98DD89B66E6}"/>
    <cellStyle name="Normal 8" xfId="301" xr:uid="{F6BE0818-7BE9-477A-9F0B-BE4CDDE1DBF0}"/>
    <cellStyle name="Normal 8 2" xfId="302" xr:uid="{5FC27B6D-AFC1-4A91-8257-D3E06F8207D2}"/>
    <cellStyle name="Normal 8 3" xfId="303" xr:uid="{0DE4478C-EEEE-47B6-B012-E230E571E935}"/>
    <cellStyle name="Normal 80" xfId="304" xr:uid="{EEE7A1E5-8C14-4C24-BB4F-0CA9D77BEA2F}"/>
    <cellStyle name="Normal 81" xfId="305" xr:uid="{69D8C2C5-21F4-475C-89C6-5C4D7A5D2546}"/>
    <cellStyle name="Normal 82" xfId="306" xr:uid="{A2EDD248-FD34-4478-9F22-E79B31FB572E}"/>
    <cellStyle name="Normal 83" xfId="307" xr:uid="{760039FA-905C-4938-8213-2B588900593A}"/>
    <cellStyle name="Normal 84" xfId="308" xr:uid="{5703E7AB-01F3-4DF5-A08D-9F17008A819B}"/>
    <cellStyle name="Normal 85" xfId="309" xr:uid="{2AD5C078-2A72-4C4E-981F-A82BFC2E11AE}"/>
    <cellStyle name="Normal 86" xfId="310" xr:uid="{2FF4AADC-3549-4035-B64A-3CB81C3D198A}"/>
    <cellStyle name="Normal 87" xfId="311" xr:uid="{19B80923-BD71-47AE-9073-71D47FF805F5}"/>
    <cellStyle name="Normal 88" xfId="312" xr:uid="{6076DB65-6A6D-47A3-8272-649C0FCB2325}"/>
    <cellStyle name="Normal 89" xfId="313" xr:uid="{E1EADC92-5DA4-4AA8-9E89-0E3FFD9B5FCB}"/>
    <cellStyle name="Normal 9" xfId="314" xr:uid="{A43447F1-4A7E-482C-BA4D-407B8B8F5557}"/>
    <cellStyle name="Normal 9 2" xfId="315" xr:uid="{991E82BB-CA40-40C0-A655-3B17AEB2F513}"/>
    <cellStyle name="Normal 90" xfId="316" xr:uid="{EDAF5D92-C7CC-49F4-8A73-62FD3B59917B}"/>
    <cellStyle name="Normal 91" xfId="317" xr:uid="{93614A55-0A14-444C-BE4D-7271BE317E45}"/>
    <cellStyle name="Normal 92" xfId="318" xr:uid="{D75A6D0B-2CDA-41FC-8A88-99AF935FCFA2}"/>
    <cellStyle name="Normal 93" xfId="319" xr:uid="{9B8D04D4-7788-416A-BEF0-B9E3BA12864D}"/>
    <cellStyle name="Normal 94" xfId="320" xr:uid="{5C37F76F-1269-47BF-A4F1-1ACCB98243A1}"/>
    <cellStyle name="Normal 95" xfId="321" xr:uid="{A97F3148-0EE0-4E47-B156-7F8114383A9F}"/>
    <cellStyle name="Normal 96" xfId="322" xr:uid="{CE0078E2-1F9C-4EBA-A81C-BBB78BE51A3B}"/>
    <cellStyle name="Normal 97" xfId="323" xr:uid="{40D12329-0ECD-40C9-B413-6A48B26A0ECD}"/>
    <cellStyle name="Normal 98" xfId="324" xr:uid="{815F81BA-A964-4CC8-A8A7-BC22000C9CB5}"/>
    <cellStyle name="Normal 99" xfId="325" xr:uid="{FA2A297D-F02A-4BEC-B3A7-7AD1475BFEDC}"/>
    <cellStyle name="Note 2" xfId="326" xr:uid="{D8051A73-B379-4A3C-A418-C9FA7E0383B1}"/>
    <cellStyle name="Note 3" xfId="327" xr:uid="{054BE2B3-CE4D-48A5-B400-E994C24F49E1}"/>
    <cellStyle name="Note 4" xfId="328" xr:uid="{2E2C44CA-712D-48E6-A6BB-FBAAA81241FB}"/>
    <cellStyle name="Output" xfId="8" builtinId="21" customBuiltin="1"/>
    <cellStyle name="Percent 2" xfId="330" xr:uid="{FFDB02F1-D2C1-4467-89EF-174A1FB68613}"/>
    <cellStyle name="Percent 2 2" xfId="331" xr:uid="{F3A8769F-C8C6-4C17-AEAC-12BA02A44588}"/>
    <cellStyle name="Percent 3" xfId="332" xr:uid="{2A82CD1A-24CA-4832-B257-C7EB7DE0E241}"/>
    <cellStyle name="Percent 4" xfId="333" xr:uid="{8E1AEFB9-3FC7-4138-97D0-03827F7446E1}"/>
    <cellStyle name="Percent 4 2" xfId="334" xr:uid="{4C0DAC72-ECDA-4F2E-99DF-B10E85475D75}"/>
    <cellStyle name="Percent 4 3" xfId="335" xr:uid="{5F1B8F55-8A05-43AC-A013-6C1A3E15E24A}"/>
    <cellStyle name="Percent 5" xfId="336" xr:uid="{834A5EC1-39C2-4D3F-B9DF-B7D130D5D132}"/>
    <cellStyle name="Percent 5 2" xfId="337" xr:uid="{D51217FA-89DC-44B2-AC92-000AB7713E03}"/>
    <cellStyle name="Percent 6" xfId="338" xr:uid="{1B2A30A6-E0FA-4686-B877-D822C797C227}"/>
    <cellStyle name="Percent 6 2" xfId="339" xr:uid="{1A926C93-883F-4013-ADE6-A9A0F2E06C64}"/>
    <cellStyle name="Percent 7" xfId="340" xr:uid="{7CDCF6B1-AEAD-416D-A883-43D84E114DE2}"/>
    <cellStyle name="Percent 7 2" xfId="341" xr:uid="{9413EE8F-381F-4BCD-92D6-517AE36CDDB2}"/>
    <cellStyle name="Percent 8" xfId="329" xr:uid="{967A7998-16A2-4862-A125-85D2B0FB1D17}"/>
    <cellStyle name="Porcentaje 2" xfId="342" xr:uid="{E0F33376-349C-47CB-9234-E8D2D5B8AD8F}"/>
    <cellStyle name="Title 2" xfId="344" xr:uid="{01AF4601-8AC6-4B6D-AAF4-35D3E856C290}"/>
    <cellStyle name="Title 3" xfId="345" xr:uid="{C0CD1A16-AE2A-42EF-A16A-76D6C9EA1330}"/>
    <cellStyle name="Title 4" xfId="346" xr:uid="{56A3EB75-61E7-464E-B759-7E394DC7D45D}"/>
    <cellStyle name="Title 5" xfId="343" xr:uid="{0DF46020-C50B-4C82-A72B-9DF19D88A3FD}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BD44-B9D5-4AAF-AC98-19326FB49ED8}">
  <dimension ref="A1:Z17"/>
  <sheetViews>
    <sheetView showGridLines="0" tabSelected="1" zoomScale="115" zoomScaleNormal="115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Q6" sqref="Q6"/>
    </sheetView>
  </sheetViews>
  <sheetFormatPr defaultColWidth="8.88671875" defaultRowHeight="14.4"/>
  <cols>
    <col min="1" max="1" width="33.5546875" style="4" customWidth="1"/>
    <col min="2" max="9" width="16.33203125" style="4" bestFit="1" customWidth="1"/>
    <col min="10" max="10" width="16.33203125" style="4" customWidth="1"/>
    <col min="11" max="13" width="16.33203125" style="4" bestFit="1" customWidth="1"/>
    <col min="14" max="15" width="16.33203125" style="4" customWidth="1"/>
    <col min="16" max="16" width="16.33203125" style="4" bestFit="1" customWidth="1"/>
    <col min="17" max="25" width="8.88671875" style="4"/>
    <col min="26" max="26" width="8.88671875" style="5"/>
    <col min="27" max="16384" width="8.88671875" style="4"/>
  </cols>
  <sheetData>
    <row r="1" spans="1:26">
      <c r="A1" s="3" t="s">
        <v>5</v>
      </c>
      <c r="B1" s="31" t="s">
        <v>18</v>
      </c>
      <c r="C1" s="31" t="s">
        <v>26</v>
      </c>
      <c r="D1" s="31" t="s">
        <v>29</v>
      </c>
      <c r="E1" s="31" t="s">
        <v>27</v>
      </c>
      <c r="F1" s="31" t="s">
        <v>30</v>
      </c>
      <c r="G1" s="31" t="s">
        <v>23</v>
      </c>
      <c r="H1" s="31" t="s">
        <v>21</v>
      </c>
      <c r="I1" s="31" t="s">
        <v>31</v>
      </c>
      <c r="J1" s="31" t="s">
        <v>33</v>
      </c>
      <c r="K1" s="31" t="s">
        <v>22</v>
      </c>
      <c r="L1" s="31" t="s">
        <v>28</v>
      </c>
      <c r="M1" s="31" t="s">
        <v>32</v>
      </c>
      <c r="N1" s="31" t="s">
        <v>34</v>
      </c>
      <c r="O1" s="31" t="s">
        <v>35</v>
      </c>
      <c r="P1" s="30" t="s">
        <v>15</v>
      </c>
    </row>
    <row r="2" spans="1:26">
      <c r="A2" s="7" t="s">
        <v>16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0"/>
      <c r="Z2" s="6"/>
    </row>
    <row r="3" spans="1:26" ht="21.6" customHeight="1">
      <c r="A3" s="2" t="s">
        <v>0</v>
      </c>
      <c r="B3" s="8">
        <v>45412</v>
      </c>
      <c r="C3" s="8">
        <v>45548</v>
      </c>
      <c r="D3" s="8">
        <v>45565</v>
      </c>
      <c r="E3" s="8">
        <v>45548</v>
      </c>
      <c r="F3" s="8">
        <v>45565</v>
      </c>
      <c r="G3" s="8">
        <v>45534</v>
      </c>
      <c r="H3" s="8">
        <v>45534</v>
      </c>
      <c r="I3" s="8">
        <v>45565</v>
      </c>
      <c r="J3" s="8">
        <v>45579</v>
      </c>
      <c r="K3" s="8">
        <v>45534</v>
      </c>
      <c r="L3" s="8">
        <v>45548</v>
      </c>
      <c r="M3" s="8">
        <v>45565</v>
      </c>
      <c r="N3" s="8">
        <v>45642</v>
      </c>
      <c r="O3" s="8">
        <v>45688</v>
      </c>
      <c r="P3" s="18">
        <v>45625</v>
      </c>
      <c r="Z3" s="6" t="s">
        <v>4</v>
      </c>
    </row>
    <row r="4" spans="1:26" ht="21.6" customHeight="1">
      <c r="A4" s="2" t="s">
        <v>1</v>
      </c>
      <c r="B4" s="10">
        <v>45747</v>
      </c>
      <c r="C4" s="10">
        <v>45763</v>
      </c>
      <c r="D4" s="10">
        <v>45775</v>
      </c>
      <c r="E4" s="10">
        <v>45793</v>
      </c>
      <c r="F4" s="10">
        <v>45807</v>
      </c>
      <c r="G4" s="10">
        <v>45826</v>
      </c>
      <c r="H4" s="10">
        <v>45838</v>
      </c>
      <c r="I4" s="8">
        <v>45869</v>
      </c>
      <c r="J4" s="8">
        <v>45884</v>
      </c>
      <c r="K4" s="8">
        <v>45898</v>
      </c>
      <c r="L4" s="8">
        <v>45912</v>
      </c>
      <c r="M4" s="8">
        <v>45930</v>
      </c>
      <c r="N4" s="8">
        <v>45961</v>
      </c>
      <c r="O4" s="8">
        <v>45971</v>
      </c>
      <c r="P4" s="18">
        <v>46066</v>
      </c>
      <c r="Z4" s="6" t="s">
        <v>9</v>
      </c>
    </row>
    <row r="5" spans="1:26" ht="21.6" customHeight="1">
      <c r="A5" s="2" t="s">
        <v>7</v>
      </c>
      <c r="B5" s="11">
        <f>+DAYS360(B3,B4)</f>
        <v>330</v>
      </c>
      <c r="C5" s="11">
        <f t="shared" ref="C5:P5" si="0">+DAYS360(C3,C4)</f>
        <v>213</v>
      </c>
      <c r="D5" s="11">
        <f t="shared" si="0"/>
        <v>208</v>
      </c>
      <c r="E5" s="11">
        <f t="shared" si="0"/>
        <v>243</v>
      </c>
      <c r="F5" s="11">
        <f t="shared" si="0"/>
        <v>240</v>
      </c>
      <c r="G5" s="11">
        <f t="shared" si="0"/>
        <v>288</v>
      </c>
      <c r="H5" s="11">
        <f t="shared" si="0"/>
        <v>300</v>
      </c>
      <c r="I5" s="11">
        <f t="shared" si="0"/>
        <v>300</v>
      </c>
      <c r="J5" s="11">
        <f t="shared" si="0"/>
        <v>301</v>
      </c>
      <c r="K5" s="11">
        <f t="shared" si="0"/>
        <v>359</v>
      </c>
      <c r="L5" s="11">
        <f t="shared" si="0"/>
        <v>359</v>
      </c>
      <c r="M5" s="11">
        <f t="shared" si="0"/>
        <v>360</v>
      </c>
      <c r="N5" s="11">
        <f t="shared" si="0"/>
        <v>315</v>
      </c>
      <c r="O5" s="11">
        <f t="shared" si="0"/>
        <v>280</v>
      </c>
      <c r="P5" s="11">
        <f t="shared" si="0"/>
        <v>434</v>
      </c>
      <c r="Z5" s="6"/>
    </row>
    <row r="6" spans="1:26" ht="21.6" customHeight="1">
      <c r="A6" s="2" t="s">
        <v>17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8"/>
      <c r="Z6" s="22"/>
    </row>
    <row r="7" spans="1:26" ht="21.6" customHeight="1">
      <c r="A7" s="2" t="s">
        <v>13</v>
      </c>
      <c r="B7" s="13" t="s">
        <v>9</v>
      </c>
      <c r="C7" s="13" t="s">
        <v>9</v>
      </c>
      <c r="D7" s="13" t="s">
        <v>9</v>
      </c>
      <c r="E7" s="13" t="s">
        <v>9</v>
      </c>
      <c r="F7" s="13" t="s">
        <v>9</v>
      </c>
      <c r="G7" s="13" t="s">
        <v>9</v>
      </c>
      <c r="H7" s="13" t="s">
        <v>9</v>
      </c>
      <c r="I7" s="13" t="s">
        <v>9</v>
      </c>
      <c r="J7" s="13" t="s">
        <v>9</v>
      </c>
      <c r="K7" s="13" t="s">
        <v>9</v>
      </c>
      <c r="L7" s="13" t="s">
        <v>9</v>
      </c>
      <c r="M7" s="13" t="s">
        <v>9</v>
      </c>
      <c r="N7" s="13" t="s">
        <v>9</v>
      </c>
      <c r="O7" s="13" t="s">
        <v>9</v>
      </c>
      <c r="P7" s="18"/>
      <c r="Z7" s="22"/>
    </row>
    <row r="8" spans="1:26" ht="21.6" customHeight="1">
      <c r="A8" s="2" t="s">
        <v>6</v>
      </c>
      <c r="B8" s="9" t="str">
        <f>IF(B6="", "", IF(B7="CI",WORKDAY(B6,0,Sheet2!$A$3:$A$14),IF(B7="24 h",WORKDAY(B6,1,Sheet2!$A$3:$A$14),WORKDAY(B6,2,Sheet2!$A$3:$A$14))))</f>
        <v/>
      </c>
      <c r="C8" s="9" t="s">
        <v>24</v>
      </c>
      <c r="D8" s="9" t="str">
        <f>IF(D6="", "", IF(D7="CI",WORKDAY(D6,0,Sheet2!$A$3:$A$14),IF(D7="24 h",WORKDAY(D6,1,Sheet2!$A$3:$A$14),WORKDAY(D6,2,Sheet2!$A$3:$A$14))))</f>
        <v/>
      </c>
      <c r="E8" s="9" t="str">
        <f>IF(E6="", "", IF(E7="CI",WORKDAY(E6,0,Sheet2!$A$3:$A$14),IF(E7="24 h",WORKDAY(E6,1,Sheet2!$A$3:$A$14),WORKDAY(E6,2,Sheet2!$A$3:$A$14))))</f>
        <v/>
      </c>
      <c r="F8" s="9" t="str">
        <f>IF(F6="", "", IF(F7="CI",WORKDAY(F6,0,Sheet2!$A$3:$A$14),IF(F7="24 h",WORKDAY(F6,1,Sheet2!$A$3:$A$14),WORKDAY(F6,2,Sheet2!$A$3:$A$14))))</f>
        <v/>
      </c>
      <c r="G8" s="9" t="str">
        <f>IF(G6="", "", IF(G7="CI",WORKDAY(G6,0,Sheet2!$A$3:$A$14),IF(G7="24 h",WORKDAY(G6,1,Sheet2!$A$3:$A$14),WORKDAY(G6,2,Sheet2!$A$3:$A$14))))</f>
        <v/>
      </c>
      <c r="H8" s="9" t="str">
        <f>IF(H6="", "", IF(H7="CI",WORKDAY(H6,0,Sheet2!$A$3:$A$14),IF(H7="24 h",WORKDAY(H6,1,Sheet2!$A$3:$A$14),WORKDAY(H6,2,Sheet2!$A$3:$A$14))))</f>
        <v/>
      </c>
      <c r="I8" s="9" t="str">
        <f>IF(I6="", "", IF(I7="CI",WORKDAY(I6,0,Sheet2!$A$3:$A$14),IF(I7="24 h",WORKDAY(I6,1,Sheet2!$A$3:$A$14),WORKDAY(I6,2,Sheet2!$A$3:$A$14))))</f>
        <v/>
      </c>
      <c r="J8" s="9" t="str">
        <f>IF(J6="", "", IF(J7="CI",WORKDAY(J6,0,Sheet2!$A$3:$A$14),IF(J7="24 h",WORKDAY(J6,1,Sheet2!$A$3:$A$14),WORKDAY(J6,2,Sheet2!$A$3:$A$14))))</f>
        <v/>
      </c>
      <c r="K8" s="9" t="str">
        <f>IF(K6="", "", IF(K7="CI",WORKDAY(K6,0,Sheet2!$A$3:$A$14),IF(K7="24 h",WORKDAY(K6,1,Sheet2!$A$3:$A$14),WORKDAY(K6,2,Sheet2!$A$3:$A$14))))</f>
        <v/>
      </c>
      <c r="L8" s="9" t="str">
        <f>IF(L6="", "", IF(L7="CI",WORKDAY(L6,0,Sheet2!$A$3:$A$14),IF(L7="24 h",WORKDAY(L6,1,Sheet2!$A$3:$A$14),WORKDAY(L6,2,Sheet2!$A$3:$A$14))))</f>
        <v/>
      </c>
      <c r="M8" s="9" t="str">
        <f>IF(M6="", "", IF(M7="CI",WORKDAY(M6,0,Sheet2!$A$3:$A$14),IF(M7="24 h",WORKDAY(M6,1,Sheet2!$A$3:$A$14),WORKDAY(M6,2,Sheet2!$A$3:$A$14))))</f>
        <v/>
      </c>
      <c r="N8" s="9" t="str">
        <f>IF(N6="", "", IF(N7="CI",WORKDAY(N6,0,Sheet2!$A$3:$A$14),IF(N7="24 h",WORKDAY(N6,1,Sheet2!$A$3:$A$14),WORKDAY(N6,2,Sheet2!$A$3:$A$14))))</f>
        <v/>
      </c>
      <c r="O8" s="9" t="str">
        <f>IF(O6="", "", IF(O7="CI",WORKDAY(O6,0,Sheet2!$A$3:$A$14),IF(O7="24 h",WORKDAY(O6,1,Sheet2!$A$3:$A$14),WORKDAY(O6,2,Sheet2!$A$3:$A$14))))</f>
        <v/>
      </c>
      <c r="P8" s="9" t="str">
        <f>IF(P6="", "", IF(P7="CI",WORKDAY(P6,0,Sheet2!$A$3:$A$14),IF(P7="24 h",WORKDAY(P6,1,Sheet2!$A$3:$A$14),WORKDAY(P6,2,Sheet2!$A$3:$A$14))))</f>
        <v/>
      </c>
      <c r="Z8" s="22"/>
    </row>
    <row r="9" spans="1:26" ht="21.6" customHeight="1">
      <c r="A9" s="2" t="s">
        <v>19</v>
      </c>
      <c r="B9" s="10">
        <f t="shared" ref="B9" si="1">+B4</f>
        <v>45747</v>
      </c>
      <c r="C9" s="10">
        <v>45826</v>
      </c>
      <c r="D9" s="10">
        <f t="shared" ref="D9" si="2">+D4</f>
        <v>45775</v>
      </c>
      <c r="E9" s="10">
        <f t="shared" ref="E9:G9" si="3">+E4</f>
        <v>45793</v>
      </c>
      <c r="F9" s="10">
        <f t="shared" ref="F9" si="4">+F4</f>
        <v>45807</v>
      </c>
      <c r="G9" s="10">
        <f t="shared" si="3"/>
        <v>45826</v>
      </c>
      <c r="H9" s="10">
        <f t="shared" ref="H9:K9" si="5">+H4</f>
        <v>45838</v>
      </c>
      <c r="I9" s="10">
        <f t="shared" ref="I9" si="6">+I4</f>
        <v>45869</v>
      </c>
      <c r="J9" s="10">
        <f>+J4</f>
        <v>45884</v>
      </c>
      <c r="K9" s="10">
        <f t="shared" si="5"/>
        <v>45898</v>
      </c>
      <c r="L9" s="10">
        <f>+L4</f>
        <v>45912</v>
      </c>
      <c r="M9" s="10">
        <f t="shared" ref="M9" si="7">+M4</f>
        <v>45930</v>
      </c>
      <c r="N9" s="10">
        <f>+N4</f>
        <v>45961</v>
      </c>
      <c r="O9" s="10">
        <f t="shared" ref="O9" si="8">+O4</f>
        <v>45971</v>
      </c>
      <c r="P9" s="10">
        <f>+P4</f>
        <v>46066</v>
      </c>
      <c r="Z9" s="22"/>
    </row>
    <row r="10" spans="1:26" ht="21.6" customHeight="1">
      <c r="A10" s="2" t="s">
        <v>8</v>
      </c>
      <c r="B10" s="14" t="str">
        <f>IF(B6="","",B4-B8)</f>
        <v/>
      </c>
      <c r="C10" s="14" t="s">
        <v>24</v>
      </c>
      <c r="D10" s="14" t="str">
        <f t="shared" ref="D10" si="9">IF(D6="","",D4-D8)</f>
        <v/>
      </c>
      <c r="E10" s="14" t="str">
        <f t="shared" ref="E10:P10" si="10">IF(E6="","",E4-E8)</f>
        <v/>
      </c>
      <c r="F10" s="14" t="str">
        <f t="shared" ref="F10" si="11">IF(F6="","",F4-F8)</f>
        <v/>
      </c>
      <c r="G10" s="14" t="str">
        <f t="shared" si="10"/>
        <v/>
      </c>
      <c r="H10" s="14" t="str">
        <f t="shared" si="10"/>
        <v/>
      </c>
      <c r="I10" s="14" t="str">
        <f t="shared" ref="I10:J10" si="12">IF(I6="","",I4-I8)</f>
        <v/>
      </c>
      <c r="J10" s="14" t="str">
        <f t="shared" si="12"/>
        <v/>
      </c>
      <c r="K10" s="14" t="str">
        <f t="shared" si="10"/>
        <v/>
      </c>
      <c r="L10" s="14" t="str">
        <f t="shared" si="10"/>
        <v/>
      </c>
      <c r="M10" s="14" t="str">
        <f t="shared" ref="M10" si="13">IF(M6="","",M4-M8)</f>
        <v/>
      </c>
      <c r="N10" s="14" t="str">
        <f>IF(N6="","",N4-N8)</f>
        <v/>
      </c>
      <c r="O10" s="14" t="str">
        <f t="shared" ref="O10" si="14">IF(O6="","",O4-O8)</f>
        <v/>
      </c>
      <c r="P10" s="14" t="str">
        <f t="shared" si="10"/>
        <v/>
      </c>
    </row>
    <row r="11" spans="1:26" ht="21.6" customHeight="1">
      <c r="A11" s="2" t="s">
        <v>2</v>
      </c>
      <c r="B11" s="15">
        <v>4.1000000000000002E-2</v>
      </c>
      <c r="C11" s="15">
        <v>3.95E-2</v>
      </c>
      <c r="D11" s="15">
        <v>3.95E-2</v>
      </c>
      <c r="E11" s="15">
        <v>3.95E-2</v>
      </c>
      <c r="F11" s="15">
        <v>3.95E-2</v>
      </c>
      <c r="G11" s="15">
        <v>3.9E-2</v>
      </c>
      <c r="H11" s="15">
        <v>3.9E-2</v>
      </c>
      <c r="I11" s="15">
        <v>3.9800000000000002E-2</v>
      </c>
      <c r="J11" s="15">
        <v>3.9E-2</v>
      </c>
      <c r="K11" s="15">
        <v>3.8800000000000001E-2</v>
      </c>
      <c r="L11" s="15">
        <v>3.95E-2</v>
      </c>
      <c r="M11" s="15">
        <v>3.9800000000000002E-2</v>
      </c>
      <c r="N11" s="15">
        <v>2.7400000000000001E-2</v>
      </c>
      <c r="O11" s="15">
        <v>2.1999999999999999E-2</v>
      </c>
      <c r="P11" s="19">
        <v>2.5999999999999999E-2</v>
      </c>
    </row>
    <row r="12" spans="1:26" ht="21.6" customHeight="1">
      <c r="A12" s="2" t="s">
        <v>14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20"/>
    </row>
    <row r="13" spans="1:26" ht="21.6" customHeight="1">
      <c r="A13" s="2"/>
      <c r="B13" s="17">
        <f>-B12</f>
        <v>0</v>
      </c>
      <c r="C13" s="17">
        <v>0</v>
      </c>
      <c r="D13" s="17">
        <f t="shared" ref="D13" si="15">-D12</f>
        <v>0</v>
      </c>
      <c r="E13" s="17">
        <f t="shared" ref="E13:G13" si="16">-E12</f>
        <v>0</v>
      </c>
      <c r="F13" s="17">
        <f t="shared" ref="F13" si="17">-F12</f>
        <v>0</v>
      </c>
      <c r="G13" s="17">
        <f t="shared" si="16"/>
        <v>0</v>
      </c>
      <c r="H13" s="17">
        <f t="shared" ref="H13:I13" si="18">-H12</f>
        <v>0</v>
      </c>
      <c r="I13" s="17">
        <f t="shared" si="18"/>
        <v>0</v>
      </c>
      <c r="J13" s="17">
        <f t="shared" ref="J13" si="19">-J12</f>
        <v>0</v>
      </c>
      <c r="K13" s="17">
        <f t="shared" ref="K13:L13" si="20">-K12</f>
        <v>0</v>
      </c>
      <c r="L13" s="17">
        <f t="shared" si="20"/>
        <v>0</v>
      </c>
      <c r="M13" s="17">
        <f t="shared" ref="M13" si="21">-M12</f>
        <v>0</v>
      </c>
      <c r="N13" s="17">
        <f>-N12</f>
        <v>0</v>
      </c>
      <c r="O13" s="17">
        <f t="shared" ref="O13" si="22">-O12</f>
        <v>0</v>
      </c>
      <c r="P13" s="21">
        <f t="shared" ref="P13" si="23">-P12</f>
        <v>0</v>
      </c>
    </row>
    <row r="14" spans="1:26" ht="21.6" customHeight="1">
      <c r="A14" s="24" t="s">
        <v>10</v>
      </c>
      <c r="B14" s="25">
        <f t="shared" ref="B14" si="24">100*((1+B11)^((DAYS360(B3,B4)/360)*12))</f>
        <v>155.58152518475981</v>
      </c>
      <c r="C14" s="25">
        <v>147.6952640504872</v>
      </c>
      <c r="D14" s="25">
        <f t="shared" ref="D14" si="25">100*((1+D11)^((DAYS360(D3,D4)/360)*12))</f>
        <v>130.81267382014531</v>
      </c>
      <c r="E14" s="25">
        <f t="shared" ref="E14:G14" si="26">100*((1+E11)^((DAYS360(E3,E4)/360)*12))</f>
        <v>136.86058710640469</v>
      </c>
      <c r="F14" s="25">
        <f t="shared" ref="F14" si="27">100*((1+F11)^((DAYS360(F3,F4)/360)*12))</f>
        <v>136.33141720100065</v>
      </c>
      <c r="G14" s="25">
        <f t="shared" si="26"/>
        <v>144.38073772609778</v>
      </c>
      <c r="H14" s="25">
        <f t="shared" ref="H14:K14" si="28">100*((1+H11)^((DAYS360(H3,H4)/360)*12))</f>
        <v>146.60725947549923</v>
      </c>
      <c r="I14" s="25">
        <f t="shared" ref="I14" si="29">100*((1+I11)^((DAYS360(I3,I4)/360)*12))</f>
        <v>147.74001234549229</v>
      </c>
      <c r="J14" s="25">
        <f>100*((1+J11)^((DAYS360(J3,J4)/360)*12))</f>
        <v>146.79434557584935</v>
      </c>
      <c r="K14" s="25">
        <f t="shared" si="28"/>
        <v>157.70019370876275</v>
      </c>
      <c r="L14" s="25">
        <f t="shared" ref="L14:M14" si="30">100*((1+L11)^((DAYS360(L3,L4)/360)*12))</f>
        <v>158.97656448309846</v>
      </c>
      <c r="M14" s="25">
        <f t="shared" si="30"/>
        <v>159.73414341734923</v>
      </c>
      <c r="N14" s="25">
        <f>100*((1+N11)^((DAYS360(N3,N4)/360)*12))</f>
        <v>132.82058678828093</v>
      </c>
      <c r="O14" s="25">
        <f t="shared" ref="O14" si="31">100*((1+O11)^((DAYS360(O3,O4)/360)*12))</f>
        <v>122.52038724356866</v>
      </c>
      <c r="P14" s="26">
        <f>100*((1+P11)^((DAYS360(P3,P4)/360)*12))</f>
        <v>144.96566514597623</v>
      </c>
    </row>
    <row r="15" spans="1:26" ht="21.6" customHeight="1">
      <c r="A15" s="24" t="s">
        <v>12</v>
      </c>
      <c r="B15" s="15" t="str">
        <f>IF(B12="", "Falta cargar datos", XIRR(B13:B14,B8:B9))</f>
        <v>Falta cargar datos</v>
      </c>
      <c r="C15" s="15" t="s">
        <v>25</v>
      </c>
      <c r="D15" s="15" t="str">
        <f t="shared" ref="D15" si="32">IF(D12="", "Falta cargar datos", XIRR(D13:D14,D8:D9))</f>
        <v>Falta cargar datos</v>
      </c>
      <c r="E15" s="15" t="str">
        <f t="shared" ref="E15:G15" si="33">IF(E12="", "Falta cargar datos", XIRR(E13:E14,E8:E9))</f>
        <v>Falta cargar datos</v>
      </c>
      <c r="F15" s="15" t="str">
        <f t="shared" ref="F15" si="34">IF(F12="", "Falta cargar datos", XIRR(F13:F14,F8:F9))</f>
        <v>Falta cargar datos</v>
      </c>
      <c r="G15" s="15" t="str">
        <f t="shared" si="33"/>
        <v>Falta cargar datos</v>
      </c>
      <c r="H15" s="15" t="str">
        <f t="shared" ref="H15:K15" si="35">IF(H12="", "Falta cargar datos", XIRR(H13:H14,H8:H9))</f>
        <v>Falta cargar datos</v>
      </c>
      <c r="I15" s="15" t="str">
        <f t="shared" ref="I15:J15" si="36">IF(I12="", "Falta cargar datos", XIRR(I13:I14,I8:I9))</f>
        <v>Falta cargar datos</v>
      </c>
      <c r="J15" s="15" t="str">
        <f t="shared" si="36"/>
        <v>Falta cargar datos</v>
      </c>
      <c r="K15" s="15" t="str">
        <f t="shared" si="35"/>
        <v>Falta cargar datos</v>
      </c>
      <c r="L15" s="15" t="str">
        <f t="shared" ref="L15:M15" si="37">IF(L12="", "Falta cargar datos", XIRR(L13:L14,L8:L9))</f>
        <v>Falta cargar datos</v>
      </c>
      <c r="M15" s="15" t="str">
        <f t="shared" si="37"/>
        <v>Falta cargar datos</v>
      </c>
      <c r="N15" s="15" t="str">
        <f t="shared" ref="N15:O15" si="38">IF(N12="", "Falta cargar datos", XIRR(N13:N14,N8:N9))</f>
        <v>Falta cargar datos</v>
      </c>
      <c r="O15" s="15" t="str">
        <f t="shared" si="38"/>
        <v>Falta cargar datos</v>
      </c>
      <c r="P15" s="15" t="str">
        <f t="shared" ref="B15:P15" si="39">IF(P12="", "Falta cargar datos", XIRR(P13:P14,P8:P9))</f>
        <v>Falta cargar datos</v>
      </c>
    </row>
    <row r="16" spans="1:26" ht="21.6" customHeight="1" thickBot="1">
      <c r="A16" s="27" t="s">
        <v>20</v>
      </c>
      <c r="B16" s="28" t="str">
        <f t="shared" ref="B16" si="40">IF(B12=0,"Falta cargar datos",((B14/B12)-1)*(365/B10))</f>
        <v>Falta cargar datos</v>
      </c>
      <c r="C16" s="28" t="s">
        <v>25</v>
      </c>
      <c r="D16" s="28" t="str">
        <f t="shared" ref="D16" si="41">IF(D12=0,"Falta cargar datos",((D14/D12)-1)*(365/D10))</f>
        <v>Falta cargar datos</v>
      </c>
      <c r="E16" s="28" t="str">
        <f t="shared" ref="E16:G16" si="42">IF(E12=0,"Falta cargar datos",((E14/E12)-1)*(365/E10))</f>
        <v>Falta cargar datos</v>
      </c>
      <c r="F16" s="28" t="str">
        <f t="shared" ref="F16" si="43">IF(F12=0,"Falta cargar datos",((F14/F12)-1)*(365/F10))</f>
        <v>Falta cargar datos</v>
      </c>
      <c r="G16" s="28" t="str">
        <f t="shared" si="42"/>
        <v>Falta cargar datos</v>
      </c>
      <c r="H16" s="28" t="str">
        <f t="shared" ref="H16:K16" si="44">IF(H12=0,"Falta cargar datos",((H14/H12)-1)*(365/H10))</f>
        <v>Falta cargar datos</v>
      </c>
      <c r="I16" s="28" t="str">
        <f t="shared" ref="I16:J16" si="45">IF(I12=0,"Falta cargar datos",((I14/I12)-1)*(365/I10))</f>
        <v>Falta cargar datos</v>
      </c>
      <c r="J16" s="28" t="str">
        <f t="shared" si="45"/>
        <v>Falta cargar datos</v>
      </c>
      <c r="K16" s="28" t="str">
        <f t="shared" si="44"/>
        <v>Falta cargar datos</v>
      </c>
      <c r="L16" s="28" t="str">
        <f t="shared" ref="L16:M16" si="46">IF(L12=0,"Falta cargar datos",((L14/L12)-1)*(365/L10))</f>
        <v>Falta cargar datos</v>
      </c>
      <c r="M16" s="28" t="str">
        <f t="shared" si="46"/>
        <v>Falta cargar datos</v>
      </c>
      <c r="N16" s="28" t="str">
        <f t="shared" ref="N16:O16" si="47">IF(N12=0,"Falta cargar datos",((N14/N12)-1)*(365/N10))</f>
        <v>Falta cargar datos</v>
      </c>
      <c r="O16" s="28" t="str">
        <f t="shared" si="47"/>
        <v>Falta cargar datos</v>
      </c>
      <c r="P16" s="28" t="str">
        <f t="shared" ref="P16" si="48">IF(P12&gt;=0,"Falta cargar datos",((P14/P12)-1)*(365/P10))</f>
        <v>Falta cargar datos</v>
      </c>
    </row>
    <row r="17" spans="1:16">
      <c r="A17" s="23" t="s">
        <v>11</v>
      </c>
      <c r="B17" s="4">
        <f t="shared" ref="B17:L17" si="49">+((1+B11)^((DAYS360(B3,B4)/360)*12))</f>
        <v>1.5558152518475981</v>
      </c>
      <c r="C17" s="4">
        <f t="shared" si="49"/>
        <v>1.3166001645637775</v>
      </c>
      <c r="D17" s="4">
        <f t="shared" si="49"/>
        <v>1.308126738201453</v>
      </c>
      <c r="E17" s="4">
        <f t="shared" si="49"/>
        <v>1.368605871064047</v>
      </c>
      <c r="F17" s="4">
        <f t="shared" si="49"/>
        <v>1.3633141720100066</v>
      </c>
      <c r="G17" s="4">
        <f t="shared" si="49"/>
        <v>1.4438073772609776</v>
      </c>
      <c r="H17" s="4">
        <f t="shared" si="49"/>
        <v>1.4660725947549924</v>
      </c>
      <c r="I17" s="4">
        <f>+((1+I11)^((DAYS360(I3,I4)/360)*12))</f>
        <v>1.4774001234549228</v>
      </c>
      <c r="J17" s="4">
        <f t="shared" si="49"/>
        <v>1.4679434557584934</v>
      </c>
      <c r="K17" s="4">
        <f t="shared" si="49"/>
        <v>1.5770019370876276</v>
      </c>
      <c r="L17" s="4">
        <f t="shared" si="49"/>
        <v>1.5897656448309847</v>
      </c>
      <c r="M17" s="4">
        <f>+((1+M11)^((DAYS360(M3,M4)/360)*12))</f>
        <v>1.5973414341734922</v>
      </c>
      <c r="N17" s="4">
        <f>+((1+N11)^((DAYS360(N3,N4)/360)*12))</f>
        <v>1.3282058678828093</v>
      </c>
      <c r="O17" s="4">
        <f>+((1+O11)^((DAYS360(O3,O4)/360)*12))</f>
        <v>1.2252038724356866</v>
      </c>
      <c r="P17" s="4">
        <f>+((1+P11)^((DAYS360(P3,P4)/360)*12))</f>
        <v>1.4496566514597622</v>
      </c>
    </row>
  </sheetData>
  <mergeCells count="15">
    <mergeCell ref="B1:B2"/>
    <mergeCell ref="K1:K2"/>
    <mergeCell ref="E1:E2"/>
    <mergeCell ref="G1:G2"/>
    <mergeCell ref="I1:I2"/>
    <mergeCell ref="J1:J2"/>
    <mergeCell ref="H1:H2"/>
    <mergeCell ref="C1:C2"/>
    <mergeCell ref="D1:D2"/>
    <mergeCell ref="F1:F2"/>
    <mergeCell ref="P1:P2"/>
    <mergeCell ref="L1:L2"/>
    <mergeCell ref="M1:M2"/>
    <mergeCell ref="N1:N2"/>
    <mergeCell ref="O1:O2"/>
  </mergeCells>
  <phoneticPr fontId="6" type="noConversion"/>
  <dataValidations count="1">
    <dataValidation type="list" allowBlank="1" showInputMessage="1" showErrorMessage="1" sqref="B7:O7" xr:uid="{5708F059-1032-4650-ADF4-F59708EB751D}">
      <formula1>$Z$3:$Z$4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798D-75E7-425F-9CA6-8A91D444BAD9}">
  <dimension ref="A2:A32"/>
  <sheetViews>
    <sheetView workbookViewId="0">
      <selection activeCell="B6" sqref="B6"/>
    </sheetView>
  </sheetViews>
  <sheetFormatPr defaultRowHeight="14.4"/>
  <cols>
    <col min="1" max="1" width="24.44140625" customWidth="1"/>
  </cols>
  <sheetData>
    <row r="2" spans="1:1">
      <c r="A2" t="s">
        <v>3</v>
      </c>
    </row>
    <row r="3" spans="1:1">
      <c r="A3" s="1">
        <v>45292</v>
      </c>
    </row>
    <row r="4" spans="1:1">
      <c r="A4" s="1">
        <v>45334</v>
      </c>
    </row>
    <row r="5" spans="1:1">
      <c r="A5" s="1">
        <v>45335</v>
      </c>
    </row>
    <row r="6" spans="1:1">
      <c r="A6" s="1">
        <v>45379</v>
      </c>
    </row>
    <row r="7" spans="1:1">
      <c r="A7" s="1">
        <v>45380</v>
      </c>
    </row>
    <row r="8" spans="1:1">
      <c r="A8" s="1">
        <v>45383</v>
      </c>
    </row>
    <row r="9" spans="1:1">
      <c r="A9" s="1">
        <v>45384</v>
      </c>
    </row>
    <row r="10" spans="1:1">
      <c r="A10" s="1">
        <v>45413</v>
      </c>
    </row>
    <row r="11" spans="1:1">
      <c r="A11" s="1">
        <v>45463</v>
      </c>
    </row>
    <row r="12" spans="1:1">
      <c r="A12" s="1">
        <v>45482</v>
      </c>
    </row>
    <row r="13" spans="1:1">
      <c r="A13" s="1">
        <v>45616</v>
      </c>
    </row>
    <row r="14" spans="1:1">
      <c r="A14" s="1">
        <v>45651</v>
      </c>
    </row>
    <row r="15" spans="1:1">
      <c r="A15" s="29">
        <v>45657</v>
      </c>
    </row>
    <row r="16" spans="1:1">
      <c r="A16" s="29">
        <v>45718</v>
      </c>
    </row>
    <row r="17" spans="1:1">
      <c r="A17" s="29">
        <v>45719</v>
      </c>
    </row>
    <row r="18" spans="1:1">
      <c r="A18" s="29">
        <v>45739</v>
      </c>
    </row>
    <row r="19" spans="1:1">
      <c r="A19" s="29">
        <v>45748</v>
      </c>
    </row>
    <row r="20" spans="1:1">
      <c r="A20" s="29">
        <v>45763</v>
      </c>
    </row>
    <row r="21" spans="1:1">
      <c r="A21" s="29">
        <v>45764</v>
      </c>
    </row>
    <row r="22" spans="1:1">
      <c r="A22" s="29">
        <v>45777</v>
      </c>
    </row>
    <row r="23" spans="1:1">
      <c r="A23" s="29">
        <v>45778</v>
      </c>
    </row>
    <row r="24" spans="1:1">
      <c r="A24" s="29">
        <v>45823</v>
      </c>
    </row>
    <row r="25" spans="1:1">
      <c r="A25" s="29">
        <v>45827</v>
      </c>
    </row>
    <row r="26" spans="1:1">
      <c r="A26" s="29">
        <v>45846</v>
      </c>
    </row>
    <row r="27" spans="1:1">
      <c r="A27" s="29">
        <v>45883</v>
      </c>
    </row>
    <row r="28" spans="1:1">
      <c r="A28" s="29">
        <v>45941</v>
      </c>
    </row>
    <row r="29" spans="1:1">
      <c r="A29" s="29">
        <v>45981</v>
      </c>
    </row>
    <row r="30" spans="1:1">
      <c r="A30" s="29">
        <v>45984</v>
      </c>
    </row>
    <row r="31" spans="1:1">
      <c r="A31" s="29">
        <v>45998</v>
      </c>
    </row>
    <row r="32" spans="1:1">
      <c r="A32" s="29">
        <v>46015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Nardi Sanucci</dc:creator>
  <cp:lastModifiedBy>IC - Nardi Josefina</cp:lastModifiedBy>
  <dcterms:created xsi:type="dcterms:W3CDTF">2024-03-21T13:54:43Z</dcterms:created>
  <dcterms:modified xsi:type="dcterms:W3CDTF">2025-03-21T18:28:16Z</dcterms:modified>
</cp:coreProperties>
</file>