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/>
  </bookViews>
  <sheets>
    <sheet name="NOMINA" sheetId="38" r:id="rId1"/>
    <sheet name="DETALLE" sheetId="28" r:id="rId2"/>
    <sheet name="FACT" sheetId="30" r:id="rId3"/>
    <sheet name="PENSION ALIMENTICIA" sheetId="32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3" hidden="1">'PENSION ALIMENTICIA'!$B$1:$K$1</definedName>
    <definedName name="_TC1">[2]FOR!$B$9</definedName>
    <definedName name="_TC2">[2]FOR!$B$10</definedName>
    <definedName name="_xlnm.Print_Area" localSheetId="1">DETALLE!$A$1:$K$54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10" i="30" l="1"/>
  <c r="H6" i="30"/>
  <c r="H5" i="30"/>
  <c r="H4" i="30"/>
  <c r="H3" i="30"/>
  <c r="B3" i="30"/>
  <c r="B2" i="30"/>
  <c r="H7" i="30" l="1"/>
  <c r="C5" i="30" s="1"/>
  <c r="C6" i="30" s="1"/>
  <c r="C7" i="30" l="1"/>
  <c r="C8" i="30" s="1"/>
  <c r="CM5" i="38" l="1"/>
  <c r="K2" i="32" l="1"/>
</calcChain>
</file>

<file path=xl/sharedStrings.xml><?xml version="1.0" encoding="utf-8"?>
<sst xmlns="http://schemas.openxmlformats.org/spreadsheetml/2006/main" count="129" uniqueCount="125">
  <si>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</si>
  <si>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</si>
  <si>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</si>
  <si>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</si>
  <si>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</si>
  <si>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</si>
  <si>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</si>
  <si>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</si>
  <si>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</si>
  <si>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</si>
  <si>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</si>
  <si>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</si>
  <si>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</si>
  <si>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</si>
  <si>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</si>
  <si>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</si>
  <si>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</si>
  <si>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</si>
  <si>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</si>
  <si>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</si>
  <si>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</si>
  <si>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</si>
  <si>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</si>
  <si>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</si>
  <si>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</si>
  <si>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</si>
  <si>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</si>
  <si>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</si>
  <si>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</si>
  <si>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</si>
  <si>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</si>
  <si>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MONTO ABORDO</t>
  </si>
  <si>
    <t>MONTO DESCANSO</t>
  </si>
  <si>
    <t>DEP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</si>
  <si>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</si>
  <si>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</si>
  <si>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</si>
  <si>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</si>
  <si>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</si>
  <si>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</si>
  <si>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</si>
  <si>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</si>
  <si>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</si>
  <si>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</si>
  <si>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</si>
  <si>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</si>
  <si>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</si>
  <si>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</si>
  <si>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</si>
  <si>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</si>
  <si>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</si>
  <si>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</si>
  <si>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</si>
  <si>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</si>
  <si>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</si>
  <si>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</si>
  <si>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</si>
  <si>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</si>
  <si>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</si>
  <si>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</si>
  <si>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</si>
  <si>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</si>
  <si>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</si>
  <si>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</si>
  <si>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</si>
  <si>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</si>
  <si>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</si>
  <si>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</si>
  <si>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</si>
  <si>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</si>
  <si>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</si>
  <si>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</si>
  <si>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</si>
  <si>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</si>
  <si>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</si>
  <si>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</si>
  <si>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</si>
  <si>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</si>
  <si>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INFOVAVIT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</si>
  <si>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</si>
  <si>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</si>
  <si>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</si>
  <si>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</si>
  <si>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</si>
  <si>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</si>
  <si>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</si>
  <si>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</si>
  <si>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</si>
  <si>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PA 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</si>
  <si>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</si>
  <si>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</si>
  <si>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</si>
  <si>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</si>
  <si>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</si>
  <si>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</si>
  <si>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</si>
  <si>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</si>
  <si>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</si>
  <si>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</si>
  <si>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</si>
  <si>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</si>
  <si>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</si>
  <si>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</si>
  <si>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</si>
  <si>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</si>
  <si>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</si>
  <si>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</si>
  <si>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</si>
  <si>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**</t>
  </si>
  <si>
    <t>CONCEPTO</t>
  </si>
  <si>
    <t>TMM LOGISTIC SEM 3 ENERO 23</t>
  </si>
  <si>
    <t>NOMINA SA:</t>
  </si>
  <si>
    <t>TMM LOGISTIC</t>
  </si>
  <si>
    <t>PP</t>
  </si>
  <si>
    <t>PPP: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</si>
  <si>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</si>
  <si>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</si>
  <si>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</si>
  <si>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</si>
  <si>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</si>
  <si>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</si>
  <si>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TMM LOGISTIC SA DE CV</t>
  </si>
  <si>
    <t>LOGISTIC</t>
  </si>
  <si>
    <t>EXEDENTE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</si>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</sst>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b/>
      <sz val="10"/>
      <name val="Tahoma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6" fillId="0" borderId="0" applyNumberFormat="0" applyBorder="0" applyAlignment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6" fillId="0" borderId="0" xfId="1488" applyFill="1" applyProtection="1"/>
    <xf numFmtId="43" fontId="0" fillId="0" borderId="0" xfId="1490" applyFont="1" applyFill="1" applyProtection="1"/>
    <xf numFmtId="43" fontId="19" fillId="0" borderId="0" xfId="1490" applyFont="1" applyFill="1" applyProtection="1"/>
    <xf numFmtId="43" fontId="19" fillId="0" borderId="0" xfId="1488" applyNumberFormat="1" applyFont="1" applyFill="1" applyProtection="1"/>
    <xf numFmtId="0" fontId="15" fillId="4" borderId="1" xfId="1318" applyFont="1" applyFill="1" applyBorder="1" applyAlignment="1">
      <alignment horizontal="center" vertical="center" wrapText="1"/>
    </xf>
    <xf numFmtId="43" fontId="16" fillId="0" borderId="0" xfId="1488" applyNumberFormat="1" applyFill="1" applyProtection="1"/>
    <xf numFmtId="0" fontId="20" fillId="6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21" fillId="7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7" fillId="2" borderId="0" xfId="1490" applyFont="1" applyFill="1" applyProtection="1"/>
    <xf numFmtId="43" fontId="21" fillId="8" borderId="0" xfId="1490" applyFont="1" applyFill="1" applyAlignment="1" applyProtection="1">
      <alignment horizontal="center" vertical="center" wrapText="1"/>
    </xf>
    <xf numFmtId="43" fontId="21" fillId="7" borderId="0" xfId="1490" applyFont="1" applyFill="1" applyAlignment="1" applyProtection="1">
      <alignment horizontal="center" vertical="center" wrapText="1"/>
    </xf>
    <xf numFmtId="0" fontId="21" fillId="9" borderId="0" xfId="0" applyFont="1" applyFill="1" applyAlignment="1" applyProtection="1">
      <alignment horizontal="center" vertical="center" wrapText="1"/>
    </xf>
    <xf numFmtId="0" fontId="22" fillId="0" borderId="0" xfId="0" applyFont="1"/>
    <xf numFmtId="0" fontId="0" fillId="10" borderId="1" xfId="0" applyFill="1" applyBorder="1"/>
    <xf numFmtId="43" fontId="0" fillId="0" borderId="1" xfId="1492" applyFont="1" applyBorder="1"/>
    <xf numFmtId="2" fontId="23" fillId="11" borderId="5" xfId="1491" applyNumberFormat="1" applyFont="1" applyFill="1" applyBorder="1" applyAlignment="1">
      <alignment vertical="center"/>
    </xf>
    <xf numFmtId="2" fontId="23" fillId="11" borderId="5" xfId="1491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vertical="center"/>
    </xf>
    <xf numFmtId="43" fontId="17" fillId="0" borderId="7" xfId="1492" applyFont="1" applyBorder="1" applyAlignment="1">
      <alignment horizontal="right" vertical="center"/>
    </xf>
    <xf numFmtId="0" fontId="18" fillId="0" borderId="6" xfId="0" applyFont="1" applyBorder="1" applyAlignment="1">
      <alignment horizontal="right" vertical="center"/>
    </xf>
    <xf numFmtId="43" fontId="17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3" borderId="1" xfId="0" applyFill="1" applyBorder="1"/>
    <xf numFmtId="9" fontId="0" fillId="13" borderId="1" xfId="0" applyNumberFormat="1" applyFill="1" applyBorder="1"/>
    <xf numFmtId="0" fontId="18" fillId="14" borderId="6" xfId="0" applyFont="1" applyFill="1" applyBorder="1" applyAlignment="1">
      <alignment horizontal="right" vertical="center"/>
    </xf>
    <xf numFmtId="43" fontId="24" fillId="5" borderId="7" xfId="1492" applyFont="1" applyFill="1" applyBorder="1" applyAlignment="1">
      <alignment horizontal="center" vertical="center"/>
    </xf>
    <xf numFmtId="0" fontId="0" fillId="0" borderId="1" xfId="0" applyBorder="1"/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3" fillId="11" borderId="3" xfId="1491" applyNumberFormat="1" applyFont="1" applyFill="1" applyBorder="1" applyAlignment="1">
      <alignment horizontal="center" vertical="center"/>
    </xf>
    <xf numFmtId="2" fontId="23" fillId="11" borderId="4" xfId="149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5\nominas\VIGENTES\LOGISTIC\SEMANAL\1.NOMINAS\SEM%203\LOGISTIC%20NOM%203%20SEM%20ENERO%202023%204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5\nominas\VIGENTES\LOGISTIC\SEMANAL\1.NOMINAS\SEM%203\LOGISTIC%20NOM%203%20SEM%20ENERO%202023%20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DETALLE"/>
      <sheetName val="SEM 1"/>
      <sheetName val="SEM 2"/>
      <sheetName val="FACT"/>
    </sheetNames>
    <sheetDataSet>
      <sheetData sheetId="0">
        <row r="5">
          <cell r="BX5" t="str">
            <v>SIND</v>
          </cell>
          <cell r="CG5">
            <v>0</v>
          </cell>
        </row>
        <row r="6">
          <cell r="BX6" t="str">
            <v>SIND</v>
          </cell>
          <cell r="CG6">
            <v>1936.75</v>
          </cell>
        </row>
        <row r="7">
          <cell r="BX7" t="str">
            <v>SIND</v>
          </cell>
          <cell r="CG7">
            <v>0</v>
          </cell>
        </row>
        <row r="8">
          <cell r="BX8" t="str">
            <v>SIND</v>
          </cell>
          <cell r="CG8">
            <v>0</v>
          </cell>
        </row>
        <row r="9">
          <cell r="BX9" t="str">
            <v>SIND</v>
          </cell>
          <cell r="CG9">
            <v>0</v>
          </cell>
        </row>
        <row r="10">
          <cell r="BX10" t="str">
            <v>SIND</v>
          </cell>
          <cell r="CG10">
            <v>2246.63</v>
          </cell>
        </row>
        <row r="11">
          <cell r="BX11" t="str">
            <v>SIND</v>
          </cell>
          <cell r="CG11">
            <v>0</v>
          </cell>
        </row>
        <row r="12">
          <cell r="BX12" t="str">
            <v>SIND</v>
          </cell>
          <cell r="CG12">
            <v>0</v>
          </cell>
        </row>
        <row r="13">
          <cell r="BX13" t="str">
            <v>SIND</v>
          </cell>
          <cell r="CG13">
            <v>0</v>
          </cell>
        </row>
        <row r="14">
          <cell r="BX14" t="str">
            <v>SIND</v>
          </cell>
          <cell r="CG14">
            <v>0</v>
          </cell>
        </row>
        <row r="15">
          <cell r="BX15" t="str">
            <v>SIND</v>
          </cell>
          <cell r="CG15">
            <v>0</v>
          </cell>
        </row>
        <row r="16">
          <cell r="BX16" t="str">
            <v>SIND</v>
          </cell>
          <cell r="CG16">
            <v>0</v>
          </cell>
        </row>
        <row r="17">
          <cell r="BX17" t="str">
            <v>SIND</v>
          </cell>
          <cell r="CG17">
            <v>1186.5</v>
          </cell>
        </row>
        <row r="18">
          <cell r="BX18" t="str">
            <v>SIND</v>
          </cell>
          <cell r="CG18">
            <v>0</v>
          </cell>
        </row>
        <row r="19">
          <cell r="BX19" t="str">
            <v>SIND</v>
          </cell>
          <cell r="CG19">
            <v>0</v>
          </cell>
        </row>
        <row r="20">
          <cell r="BX20" t="str">
            <v>SIND</v>
          </cell>
          <cell r="CG20">
            <v>0</v>
          </cell>
        </row>
        <row r="21">
          <cell r="BX21" t="str">
            <v>SIND</v>
          </cell>
          <cell r="CG21">
            <v>1743.075</v>
          </cell>
        </row>
        <row r="22">
          <cell r="BX22" t="str">
            <v>SIND</v>
          </cell>
          <cell r="CG22">
            <v>0</v>
          </cell>
        </row>
        <row r="23">
          <cell r="BX23" t="str">
            <v>SIND</v>
          </cell>
          <cell r="CG23">
            <v>0</v>
          </cell>
        </row>
        <row r="24">
          <cell r="BX24" t="str">
            <v>SIND</v>
          </cell>
          <cell r="CG24">
            <v>0</v>
          </cell>
        </row>
        <row r="25">
          <cell r="BX25" t="str">
            <v>SIND</v>
          </cell>
          <cell r="CG25">
            <v>1179.5</v>
          </cell>
        </row>
        <row r="26">
          <cell r="BX26" t="str">
            <v>SIND</v>
          </cell>
          <cell r="CG26">
            <v>0</v>
          </cell>
        </row>
        <row r="27">
          <cell r="BX27" t="str">
            <v>SIND</v>
          </cell>
          <cell r="CG27">
            <v>2817.5</v>
          </cell>
        </row>
        <row r="28">
          <cell r="BX28" t="str">
            <v>SIND</v>
          </cell>
          <cell r="CG28">
            <v>0</v>
          </cell>
        </row>
        <row r="29">
          <cell r="BX29" t="str">
            <v>SIND</v>
          </cell>
          <cell r="CG29">
            <v>5143.1774999999998</v>
          </cell>
        </row>
        <row r="30">
          <cell r="BX30" t="str">
            <v>SIND</v>
          </cell>
          <cell r="CG30">
            <v>0</v>
          </cell>
        </row>
        <row r="31">
          <cell r="BX31" t="str">
            <v>SIND</v>
          </cell>
          <cell r="CG31">
            <v>0</v>
          </cell>
        </row>
        <row r="32">
          <cell r="BX32" t="str">
            <v>SIND</v>
          </cell>
          <cell r="CG32">
            <v>0</v>
          </cell>
        </row>
        <row r="33">
          <cell r="BX33" t="str">
            <v>SIND</v>
          </cell>
          <cell r="CG33">
            <v>0</v>
          </cell>
        </row>
        <row r="34">
          <cell r="BX34" t="str">
            <v>SIND</v>
          </cell>
          <cell r="CG34">
            <v>0</v>
          </cell>
        </row>
        <row r="35">
          <cell r="BX35" t="str">
            <v>SIND</v>
          </cell>
          <cell r="CG35">
            <v>3317.5574999999994</v>
          </cell>
        </row>
        <row r="36">
          <cell r="BX36" t="str">
            <v>SIND</v>
          </cell>
          <cell r="CG36">
            <v>0</v>
          </cell>
        </row>
        <row r="37">
          <cell r="BX37" t="str">
            <v>SIND</v>
          </cell>
          <cell r="CG37">
            <v>0</v>
          </cell>
        </row>
        <row r="38">
          <cell r="BX38" t="str">
            <v>SIND</v>
          </cell>
          <cell r="CG38">
            <v>0</v>
          </cell>
        </row>
        <row r="39">
          <cell r="BX39" t="str">
            <v>SIND</v>
          </cell>
          <cell r="CG39">
            <v>4792.8874999999998</v>
          </cell>
        </row>
        <row r="40">
          <cell r="BX40" t="str">
            <v>SIND</v>
          </cell>
          <cell r="CG40">
            <v>0</v>
          </cell>
        </row>
        <row r="41">
          <cell r="BX41" t="str">
            <v>SIND</v>
          </cell>
          <cell r="CG41">
            <v>0</v>
          </cell>
        </row>
        <row r="42">
          <cell r="BX42" t="str">
            <v>SIND</v>
          </cell>
          <cell r="CG42">
            <v>0</v>
          </cell>
        </row>
        <row r="43">
          <cell r="BX43" t="str">
            <v>SIND</v>
          </cell>
          <cell r="CG43">
            <v>0</v>
          </cell>
        </row>
        <row r="44">
          <cell r="BX44" t="str">
            <v>SIND</v>
          </cell>
          <cell r="CG44">
            <v>0</v>
          </cell>
        </row>
        <row r="45">
          <cell r="BX45" t="str">
            <v>SIND</v>
          </cell>
          <cell r="CG45">
            <v>0</v>
          </cell>
        </row>
        <row r="46">
          <cell r="BX46" t="str">
            <v>SIND</v>
          </cell>
          <cell r="CG46">
            <v>0</v>
          </cell>
        </row>
        <row r="47">
          <cell r="BX47" t="str">
            <v>SIND</v>
          </cell>
          <cell r="CG47">
            <v>0</v>
          </cell>
        </row>
        <row r="48">
          <cell r="BX48" t="str">
            <v>SIND</v>
          </cell>
          <cell r="CG48">
            <v>0</v>
          </cell>
        </row>
        <row r="49">
          <cell r="BX49" t="str">
            <v>SIND</v>
          </cell>
          <cell r="CG49">
            <v>0</v>
          </cell>
        </row>
        <row r="50">
          <cell r="BX50" t="str">
            <v>SIND</v>
          </cell>
          <cell r="CG50">
            <v>1105.3699999999999</v>
          </cell>
        </row>
        <row r="51">
          <cell r="BX51" t="str">
            <v>SIND</v>
          </cell>
          <cell r="CG51">
            <v>0</v>
          </cell>
        </row>
        <row r="52">
          <cell r="BX52" t="str">
            <v>SIND</v>
          </cell>
          <cell r="CG52">
            <v>4647.5</v>
          </cell>
        </row>
        <row r="53">
          <cell r="BX53" t="str">
            <v>SIND</v>
          </cell>
          <cell r="CG53">
            <v>0</v>
          </cell>
        </row>
        <row r="54">
          <cell r="BX54" t="str">
            <v>SIND</v>
          </cell>
          <cell r="CG54">
            <v>0</v>
          </cell>
        </row>
        <row r="55">
          <cell r="BX55" t="str">
            <v>SIND</v>
          </cell>
          <cell r="CG55">
            <v>0</v>
          </cell>
        </row>
        <row r="56">
          <cell r="BX56" t="str">
            <v>SIND</v>
          </cell>
          <cell r="CG56">
            <v>0</v>
          </cell>
        </row>
        <row r="57">
          <cell r="BX57" t="str">
            <v>SIND</v>
          </cell>
          <cell r="CG57">
            <v>0</v>
          </cell>
        </row>
        <row r="58">
          <cell r="BX58" t="str">
            <v>SIND</v>
          </cell>
          <cell r="CG58">
            <v>0</v>
          </cell>
        </row>
        <row r="59">
          <cell r="BX59" t="str">
            <v>SIND</v>
          </cell>
          <cell r="CG59">
            <v>0</v>
          </cell>
        </row>
        <row r="60">
          <cell r="BX60" t="str">
            <v>SIND</v>
          </cell>
          <cell r="CG60">
            <v>0</v>
          </cell>
        </row>
        <row r="61">
          <cell r="BX61" t="str">
            <v>SIND</v>
          </cell>
          <cell r="CG61">
            <v>0</v>
          </cell>
        </row>
        <row r="62">
          <cell r="BX62" t="str">
            <v>SIND</v>
          </cell>
          <cell r="CG62">
            <v>0</v>
          </cell>
        </row>
        <row r="63">
          <cell r="BX63" t="str">
            <v>SIND</v>
          </cell>
          <cell r="CG63">
            <v>0</v>
          </cell>
        </row>
        <row r="64">
          <cell r="BX64" t="str">
            <v>SIND</v>
          </cell>
          <cell r="CG64">
            <v>1741.3300000000002</v>
          </cell>
        </row>
        <row r="65">
          <cell r="BX65" t="str">
            <v>SIND</v>
          </cell>
          <cell r="CG65">
            <v>0</v>
          </cell>
        </row>
        <row r="66">
          <cell r="BX66" t="str">
            <v>SIND</v>
          </cell>
          <cell r="CG66">
            <v>0</v>
          </cell>
        </row>
        <row r="67">
          <cell r="BX67" t="str">
            <v>SIND</v>
          </cell>
          <cell r="CG67">
            <v>0</v>
          </cell>
        </row>
        <row r="68">
          <cell r="BX68" t="str">
            <v>SIND</v>
          </cell>
          <cell r="CG68">
            <v>0</v>
          </cell>
        </row>
        <row r="69">
          <cell r="BX69" t="str">
            <v>SIND</v>
          </cell>
          <cell r="CG69">
            <v>0</v>
          </cell>
        </row>
        <row r="70">
          <cell r="BX70" t="str">
            <v>SIND</v>
          </cell>
          <cell r="CG70">
            <v>0</v>
          </cell>
        </row>
        <row r="71">
          <cell r="BX71" t="str">
            <v>SIND</v>
          </cell>
          <cell r="CG71">
            <v>0</v>
          </cell>
        </row>
        <row r="72">
          <cell r="BX72" t="str">
            <v>SIND</v>
          </cell>
          <cell r="CG72">
            <v>0</v>
          </cell>
        </row>
        <row r="73">
          <cell r="BX73" t="str">
            <v>SIND</v>
          </cell>
          <cell r="CG73">
            <v>0</v>
          </cell>
        </row>
        <row r="74">
          <cell r="BX74" t="str">
            <v>SIND</v>
          </cell>
          <cell r="CG74">
            <v>1900</v>
          </cell>
        </row>
        <row r="75">
          <cell r="BX75" t="str">
            <v>SIND</v>
          </cell>
          <cell r="CG75">
            <v>2039.45</v>
          </cell>
        </row>
        <row r="76">
          <cell r="BX76" t="str">
            <v>SIND</v>
          </cell>
          <cell r="CG76">
            <v>0</v>
          </cell>
        </row>
        <row r="77">
          <cell r="BX77" t="str">
            <v>SIND</v>
          </cell>
          <cell r="CG77">
            <v>0</v>
          </cell>
        </row>
        <row r="78">
          <cell r="BX78" t="str">
            <v>SIND</v>
          </cell>
          <cell r="CG78">
            <v>0</v>
          </cell>
        </row>
        <row r="79">
          <cell r="BX79" t="str">
            <v>SIND</v>
          </cell>
          <cell r="CG79">
            <v>0</v>
          </cell>
        </row>
        <row r="80">
          <cell r="BX80" t="str">
            <v>SIND</v>
          </cell>
          <cell r="CG80">
            <v>0</v>
          </cell>
        </row>
        <row r="81">
          <cell r="BX81" t="str">
            <v>SIND</v>
          </cell>
          <cell r="CG81">
            <v>0</v>
          </cell>
        </row>
        <row r="82">
          <cell r="BX82" t="str">
            <v>SIND</v>
          </cell>
          <cell r="CG82">
            <v>0</v>
          </cell>
        </row>
        <row r="83">
          <cell r="BX83" t="str">
            <v>SIND</v>
          </cell>
          <cell r="CG83">
            <v>0</v>
          </cell>
        </row>
        <row r="84">
          <cell r="BX84" t="str">
            <v>SIND</v>
          </cell>
          <cell r="CG84">
            <v>0</v>
          </cell>
        </row>
        <row r="85">
          <cell r="BX85" t="str">
            <v>SIND</v>
          </cell>
          <cell r="CG85">
            <v>0</v>
          </cell>
        </row>
        <row r="86">
          <cell r="BX86" t="str">
            <v>SIND</v>
          </cell>
          <cell r="CG86">
            <v>0</v>
          </cell>
        </row>
        <row r="87">
          <cell r="BX87" t="str">
            <v>SIND</v>
          </cell>
          <cell r="CG87">
            <v>0</v>
          </cell>
        </row>
        <row r="88">
          <cell r="BX88" t="str">
            <v>SIND</v>
          </cell>
          <cell r="CG88">
            <v>0</v>
          </cell>
        </row>
        <row r="89">
          <cell r="BX89" t="str">
            <v>SIND</v>
          </cell>
          <cell r="CG89">
            <v>0</v>
          </cell>
        </row>
        <row r="90">
          <cell r="BX90" t="str">
            <v>SIND</v>
          </cell>
          <cell r="CG90">
            <v>0</v>
          </cell>
        </row>
        <row r="91">
          <cell r="BX91" t="str">
            <v>SIND</v>
          </cell>
          <cell r="CG91">
            <v>0</v>
          </cell>
        </row>
        <row r="92">
          <cell r="BX92" t="str">
            <v>SIND</v>
          </cell>
          <cell r="CG92">
            <v>0</v>
          </cell>
        </row>
        <row r="93">
          <cell r="BX93" t="str">
            <v>SIND</v>
          </cell>
          <cell r="CG93">
            <v>0</v>
          </cell>
        </row>
        <row r="94">
          <cell r="BX94" t="str">
            <v>SIND</v>
          </cell>
          <cell r="CG94">
            <v>0</v>
          </cell>
        </row>
        <row r="95">
          <cell r="BX95" t="str">
            <v>SIND</v>
          </cell>
          <cell r="CG95">
            <v>0</v>
          </cell>
        </row>
        <row r="96">
          <cell r="BX96" t="str">
            <v>SIND</v>
          </cell>
          <cell r="CG96">
            <v>0</v>
          </cell>
        </row>
        <row r="97">
          <cell r="BX97" t="str">
            <v>SIND</v>
          </cell>
          <cell r="CG97">
            <v>0</v>
          </cell>
        </row>
        <row r="98">
          <cell r="BX98" t="str">
            <v>SIND</v>
          </cell>
          <cell r="CG98">
            <v>0</v>
          </cell>
        </row>
        <row r="99">
          <cell r="BX99" t="str">
            <v>SIND</v>
          </cell>
          <cell r="CG99">
            <v>0</v>
          </cell>
        </row>
        <row r="100">
          <cell r="BX100" t="str">
            <v>SIND</v>
          </cell>
          <cell r="CG100">
            <v>0</v>
          </cell>
        </row>
        <row r="101">
          <cell r="BX101" t="str">
            <v>SIND</v>
          </cell>
          <cell r="CG101">
            <v>0</v>
          </cell>
        </row>
        <row r="102">
          <cell r="BX102" t="str">
            <v>SIND</v>
          </cell>
          <cell r="CG102">
            <v>0</v>
          </cell>
        </row>
        <row r="103">
          <cell r="BX103" t="str">
            <v>SIND</v>
          </cell>
          <cell r="CG103">
            <v>0</v>
          </cell>
        </row>
        <row r="104">
          <cell r="BX104" t="str">
            <v>SIND</v>
          </cell>
          <cell r="CG104">
            <v>0</v>
          </cell>
        </row>
        <row r="105">
          <cell r="BX105" t="str">
            <v>SIND</v>
          </cell>
          <cell r="CG105">
            <v>0</v>
          </cell>
        </row>
        <row r="106">
          <cell r="BX106" t="str">
            <v>SIND</v>
          </cell>
          <cell r="CG106">
            <v>0</v>
          </cell>
        </row>
        <row r="107">
          <cell r="BX107" t="str">
            <v>SIND</v>
          </cell>
          <cell r="CG107">
            <v>0</v>
          </cell>
        </row>
        <row r="108">
          <cell r="BX108" t="str">
            <v>SIND</v>
          </cell>
          <cell r="CG108">
            <v>0</v>
          </cell>
        </row>
        <row r="109">
          <cell r="BX109" t="str">
            <v>SIND</v>
          </cell>
          <cell r="CG109">
            <v>0</v>
          </cell>
        </row>
        <row r="110">
          <cell r="BX110" t="str">
            <v>SIND</v>
          </cell>
          <cell r="CG110">
            <v>0</v>
          </cell>
        </row>
        <row r="111">
          <cell r="BX111" t="str">
            <v>SIND</v>
          </cell>
          <cell r="CG111">
            <v>0</v>
          </cell>
        </row>
        <row r="112">
          <cell r="BX112" t="str">
            <v>SIND</v>
          </cell>
          <cell r="CG112">
            <v>0</v>
          </cell>
        </row>
        <row r="113">
          <cell r="BX113" t="str">
            <v>SIND</v>
          </cell>
          <cell r="CG113">
            <v>0</v>
          </cell>
        </row>
        <row r="114">
          <cell r="BX114" t="str">
            <v>SIND</v>
          </cell>
          <cell r="CG114">
            <v>0</v>
          </cell>
        </row>
        <row r="115">
          <cell r="BX115" t="str">
            <v>SIND</v>
          </cell>
          <cell r="CG115">
            <v>0</v>
          </cell>
        </row>
        <row r="116">
          <cell r="BX116" t="str">
            <v>SIND</v>
          </cell>
          <cell r="CG116">
            <v>0</v>
          </cell>
        </row>
        <row r="117">
          <cell r="BX117" t="str">
            <v>SIND</v>
          </cell>
          <cell r="CG117">
            <v>0</v>
          </cell>
        </row>
        <row r="118">
          <cell r="BX118" t="str">
            <v>SIND</v>
          </cell>
          <cell r="CG118">
            <v>0</v>
          </cell>
        </row>
        <row r="119">
          <cell r="BX119" t="str">
            <v>SIND</v>
          </cell>
          <cell r="CG119">
            <v>0</v>
          </cell>
        </row>
        <row r="120">
          <cell r="BX120" t="str">
            <v>SIND</v>
          </cell>
          <cell r="CG120">
            <v>0</v>
          </cell>
        </row>
        <row r="121">
          <cell r="BX121" t="str">
            <v>SIND</v>
          </cell>
          <cell r="CG121">
            <v>0</v>
          </cell>
        </row>
        <row r="122">
          <cell r="BX122" t="str">
            <v>SIND</v>
          </cell>
          <cell r="CG122">
            <v>0</v>
          </cell>
        </row>
        <row r="123">
          <cell r="BX123" t="str">
            <v>SIND</v>
          </cell>
          <cell r="CG123">
            <v>0</v>
          </cell>
        </row>
        <row r="124">
          <cell r="BX124" t="str">
            <v>SIND</v>
          </cell>
          <cell r="CG124">
            <v>0</v>
          </cell>
        </row>
        <row r="125">
          <cell r="BX125" t="str">
            <v>SIND</v>
          </cell>
          <cell r="CG125">
            <v>0</v>
          </cell>
        </row>
        <row r="126">
          <cell r="BX126" t="str">
            <v>SIND</v>
          </cell>
          <cell r="CG126">
            <v>0</v>
          </cell>
        </row>
        <row r="127">
          <cell r="BX127" t="str">
            <v>SIND</v>
          </cell>
          <cell r="CG127">
            <v>0</v>
          </cell>
        </row>
        <row r="128">
          <cell r="BX128" t="str">
            <v>SIND</v>
          </cell>
          <cell r="CG128">
            <v>0</v>
          </cell>
        </row>
        <row r="129">
          <cell r="BX129" t="str">
            <v>SIND</v>
          </cell>
          <cell r="CG129">
            <v>0</v>
          </cell>
        </row>
        <row r="130">
          <cell r="BX130" t="str">
            <v>SIND</v>
          </cell>
          <cell r="CG130">
            <v>0</v>
          </cell>
        </row>
        <row r="131">
          <cell r="BX131" t="str">
            <v>SIND</v>
          </cell>
          <cell r="CG131">
            <v>0</v>
          </cell>
        </row>
        <row r="132">
          <cell r="BX132" t="str">
            <v>SIND</v>
          </cell>
          <cell r="CG132">
            <v>0</v>
          </cell>
        </row>
        <row r="133">
          <cell r="BX133" t="str">
            <v>SIND</v>
          </cell>
          <cell r="CG133">
            <v>0</v>
          </cell>
        </row>
        <row r="134">
          <cell r="BX134" t="str">
            <v>SIND</v>
          </cell>
          <cell r="CG134">
            <v>0</v>
          </cell>
        </row>
        <row r="135">
          <cell r="BX135" t="str">
            <v>SIND</v>
          </cell>
          <cell r="CG135">
            <v>0</v>
          </cell>
        </row>
        <row r="136">
          <cell r="BX136" t="str">
            <v>SIND</v>
          </cell>
          <cell r="CG136">
            <v>0</v>
          </cell>
        </row>
        <row r="137">
          <cell r="BX137" t="str">
            <v>SIND</v>
          </cell>
          <cell r="CG137">
            <v>0</v>
          </cell>
        </row>
        <row r="138">
          <cell r="BX138" t="str">
            <v>SIND</v>
          </cell>
          <cell r="CG138">
            <v>0</v>
          </cell>
        </row>
        <row r="139">
          <cell r="BX139" t="str">
            <v>SIND</v>
          </cell>
          <cell r="CG139">
            <v>0</v>
          </cell>
        </row>
        <row r="140">
          <cell r="BX140" t="str">
            <v>SIND</v>
          </cell>
          <cell r="CG140">
            <v>0</v>
          </cell>
        </row>
        <row r="141">
          <cell r="BX141" t="str">
            <v>SIND</v>
          </cell>
          <cell r="CG141">
            <v>0</v>
          </cell>
        </row>
        <row r="142">
          <cell r="BX142" t="str">
            <v>SIND</v>
          </cell>
          <cell r="CG142">
            <v>0</v>
          </cell>
        </row>
        <row r="148">
          <cell r="F148">
            <v>348572.16000000015</v>
          </cell>
        </row>
        <row r="157">
          <cell r="F157">
            <v>68276.89327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SEM 1"/>
      <sheetName val="SEM 2"/>
      <sheetName val="DETALLE"/>
      <sheetName val="FACT"/>
    </sheetNames>
    <sheetDataSet>
      <sheetData sheetId="0">
        <row r="144">
          <cell r="CP144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6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6" sqref="E6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20.140625" customWidth="1"/>
    <col min="7" max="7" width="20.7109375" customWidth="1"/>
    <col min="8" max="8" width="16.85546875" customWidth="1"/>
    <col min="9" max="9" width="15.140625" customWidth="1"/>
    <col min="10" max="10" width="18.7109375" customWidth="1"/>
    <col min="12" max="12" width="15.5703125" customWidth="1"/>
    <col min="13" max="13" width="24.42578125" customWidth="1"/>
    <col min="14" max="14" width="15.140625" customWidth="1"/>
    <col min="71" max="71" width="15.42578125" customWidth="1"/>
    <col min="81" max="81" width="14.85546875" customWidth="1"/>
    <col min="83" max="83" width="15.7109375" customWidth="1"/>
    <col min="91" max="91" width="14" customWidth="1"/>
    <col min="93" max="93" width="15.7109375" customWidth="1"/>
  </cols>
  <sheetData>
    <row r="3" spans="1:98" s="39" customFormat="1" ht="15" customHeight="1" x14ac:dyDescent="0.25">
      <c r="B3" s="40" t="s">
        <v>1</v>
      </c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2"/>
      <c r="Y3" s="42"/>
      <c r="Z3" s="42"/>
      <c r="AA3" s="41"/>
      <c r="AD3" s="43"/>
      <c r="AE3" s="43"/>
      <c r="AF3" s="43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</row>
    <row r="4" spans="1:98" s="28" customFormat="1" ht="38.25" x14ac:dyDescent="0.2">
      <c r="A4" s="38"/>
      <c r="B4" s="37" t="s">
        <v>34</v>
      </c>
      <c r="C4" s="37" t="s">
        <v>35</v>
      </c>
      <c r="D4" s="37" t="s">
        <v>36</v>
      </c>
      <c r="E4" s="37" t="s">
        <v>2</v>
      </c>
      <c r="F4" s="37" t="s">
        <v>10</v>
      </c>
      <c r="G4" s="37" t="s">
        <v>11</v>
      </c>
      <c r="H4" s="37" t="s">
        <v>12</v>
      </c>
      <c r="I4" s="37" t="s">
        <v>37</v>
      </c>
      <c r="J4" s="37" t="s">
        <v>14</v>
      </c>
      <c r="K4" s="37" t="s">
        <v>15</v>
      </c>
      <c r="L4" s="37" t="s">
        <v>16</v>
      </c>
      <c r="M4" s="37" t="s">
        <v>38</v>
      </c>
      <c r="N4" s="37" t="s">
        <v>17</v>
      </c>
      <c r="O4" s="37" t="s">
        <v>18</v>
      </c>
      <c r="P4" s="37" t="s">
        <v>39</v>
      </c>
      <c r="Q4" s="37" t="s">
        <v>40</v>
      </c>
      <c r="R4" s="37" t="s">
        <v>41</v>
      </c>
      <c r="S4" s="37" t="s">
        <v>42</v>
      </c>
      <c r="T4" s="37" t="s">
        <v>43</v>
      </c>
      <c r="U4" s="37" t="s">
        <v>44</v>
      </c>
      <c r="V4" s="37" t="s">
        <v>45</v>
      </c>
      <c r="W4" s="37" t="s">
        <v>46</v>
      </c>
      <c r="X4" s="37" t="s">
        <v>22</v>
      </c>
      <c r="Y4" s="37" t="s">
        <v>19</v>
      </c>
      <c r="Z4" s="37" t="s">
        <v>47</v>
      </c>
      <c r="AA4" s="37" t="s">
        <v>48</v>
      </c>
      <c r="AB4" s="37" t="s">
        <v>49</v>
      </c>
      <c r="AC4" s="37" t="s">
        <v>50</v>
      </c>
      <c r="AD4" s="37" t="s">
        <v>51</v>
      </c>
      <c r="AE4" s="37" t="s">
        <v>52</v>
      </c>
      <c r="AF4" s="37" t="s">
        <v>53</v>
      </c>
      <c r="AG4" s="37" t="s">
        <v>54</v>
      </c>
      <c r="AH4" s="37" t="s">
        <v>55</v>
      </c>
      <c r="AI4" s="37" t="s">
        <v>56</v>
      </c>
      <c r="AJ4" s="37" t="s">
        <v>57</v>
      </c>
      <c r="AK4" s="37" t="s">
        <v>58</v>
      </c>
      <c r="AL4" s="37" t="s">
        <v>59</v>
      </c>
      <c r="AM4" s="37" t="s">
        <v>60</v>
      </c>
      <c r="AN4" s="37" t="s">
        <v>61</v>
      </c>
      <c r="AO4" s="37" t="s">
        <v>62</v>
      </c>
      <c r="AP4" s="37" t="s">
        <v>63</v>
      </c>
      <c r="AQ4" s="37" t="s">
        <v>64</v>
      </c>
      <c r="AR4" s="37" t="s">
        <v>65</v>
      </c>
      <c r="AS4" s="37" t="s">
        <v>66</v>
      </c>
      <c r="AT4" s="37" t="s">
        <v>67</v>
      </c>
      <c r="AU4" s="37" t="s">
        <v>68</v>
      </c>
      <c r="AV4" s="37" t="s">
        <v>69</v>
      </c>
      <c r="AW4" s="37" t="s">
        <v>70</v>
      </c>
      <c r="AX4" s="37" t="s">
        <v>71</v>
      </c>
      <c r="AY4" s="37" t="s">
        <v>72</v>
      </c>
      <c r="AZ4" s="37" t="s">
        <v>73</v>
      </c>
      <c r="BA4" s="37" t="s">
        <v>74</v>
      </c>
      <c r="BB4" s="37" t="s">
        <v>75</v>
      </c>
      <c r="BC4" s="37" t="s">
        <v>76</v>
      </c>
      <c r="BD4" s="37" t="s">
        <v>20</v>
      </c>
      <c r="BE4" s="37" t="s">
        <v>77</v>
      </c>
      <c r="BF4" s="37" t="s">
        <v>21</v>
      </c>
      <c r="BG4" s="37" t="s">
        <v>9</v>
      </c>
      <c r="BH4" s="37" t="s">
        <v>13</v>
      </c>
      <c r="BI4" s="37" t="s">
        <v>78</v>
      </c>
      <c r="BJ4" s="37" t="s">
        <v>79</v>
      </c>
      <c r="BK4" s="37" t="s">
        <v>26</v>
      </c>
      <c r="BL4" s="37" t="s">
        <v>80</v>
      </c>
      <c r="BM4" s="37" t="s">
        <v>23</v>
      </c>
      <c r="BN4" s="37" t="s">
        <v>27</v>
      </c>
      <c r="BO4" s="37" t="s">
        <v>81</v>
      </c>
      <c r="BP4" s="37" t="s">
        <v>82</v>
      </c>
      <c r="BQ4" s="37" t="s">
        <v>83</v>
      </c>
      <c r="BR4" s="37" t="s">
        <v>84</v>
      </c>
      <c r="BS4" s="45" t="s">
        <v>85</v>
      </c>
      <c r="BT4" s="37" t="s">
        <v>86</v>
      </c>
      <c r="BU4" s="37" t="s">
        <v>87</v>
      </c>
      <c r="BV4" s="37" t="s">
        <v>88</v>
      </c>
      <c r="BW4" s="37" t="s">
        <v>89</v>
      </c>
      <c r="BX4" s="37" t="s">
        <v>100</v>
      </c>
      <c r="BY4" s="46" t="s">
        <v>90</v>
      </c>
      <c r="BZ4" s="37" t="s">
        <v>101</v>
      </c>
      <c r="CA4" s="37" t="s">
        <v>102</v>
      </c>
      <c r="CB4" s="37" t="s">
        <v>103</v>
      </c>
      <c r="CC4" s="37" t="s">
        <v>104</v>
      </c>
      <c r="CD4" s="37" t="s">
        <v>105</v>
      </c>
      <c r="CE4" s="47" t="s">
        <v>106</v>
      </c>
      <c r="CF4" s="37" t="s">
        <v>91</v>
      </c>
      <c r="CG4" s="37" t="s">
        <v>92</v>
      </c>
      <c r="CH4" s="37" t="s">
        <v>93</v>
      </c>
      <c r="CI4" s="37" t="s">
        <v>94</v>
      </c>
      <c r="CJ4" s="37" t="s">
        <v>95</v>
      </c>
      <c r="CK4" s="37" t="s">
        <v>96</v>
      </c>
      <c r="CL4" s="37" t="s">
        <v>97</v>
      </c>
      <c r="CM4" s="37" t="s">
        <v>98</v>
      </c>
      <c r="CN4" s="37" t="s">
        <v>99</v>
      </c>
      <c r="CO4" s="46" t="s">
        <v>107</v>
      </c>
    </row>
    <row r="5" spans="1:98" x14ac:dyDescent="0.2"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f>+CI5+CJ5+CK5+CL5</f>
        <v>354</v>
      </c>
      <c r="CO5">
        <v>93</v>
      </c>
    </row>
    <row r="6" spans="1:98" x14ac:dyDescent="0.2">
      <c r="BY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topLeftCell="A3" zoomScale="115" zoomScaleNormal="115" zoomScaleSheetLayoutView="110" workbookViewId="0">
      <selection activeCell="C26" sqref="B26:C26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2"/>
  </cols>
  <sheetData>
    <row r="4" spans="2:12" x14ac:dyDescent="0.2">
      <c r="B4" s="15" t="s">
        <v>5</v>
      </c>
      <c r="C4" s="15"/>
      <c r="D4" s="9"/>
    </row>
    <row r="5" spans="2:12" s="9" customFormat="1" ht="19.5" customHeight="1" x14ac:dyDescent="0.2">
      <c r="B5" s="12" t="s">
        <v>124</v>
      </c>
      <c r="C5" s="12" t="s">
        <v>8</v>
      </c>
      <c r="D5" s="12" t="s">
        <v>7</v>
      </c>
      <c r="E5" s="12" t="s">
        <v>3</v>
      </c>
      <c r="F5" s="12" t="s">
        <v>6</v>
      </c>
      <c r="G5" s="12" t="s">
        <v>4</v>
      </c>
      <c r="H5" s="13" t="s">
        <v>122</v>
      </c>
      <c r="I5" s="12" t="s">
        <v>123</v>
      </c>
      <c r="J5" s="18"/>
      <c r="K5" s="18"/>
    </row>
    <row r="6" spans="2:12" s="4" customFormat="1" ht="11.25" x14ac:dyDescent="0.2">
      <c r="B6" s="1"/>
      <c r="C6" s="3"/>
      <c r="D6" s="1"/>
      <c r="G6" s="21"/>
      <c r="H6" s="16"/>
      <c r="I6" s="16"/>
      <c r="J6" s="18"/>
      <c r="K6" s="18"/>
      <c r="L6" s="18"/>
    </row>
    <row r="7" spans="2:12" s="4" customFormat="1" ht="11.25" x14ac:dyDescent="0.2">
      <c r="B7" s="1"/>
      <c r="C7" s="3"/>
      <c r="D7" s="1"/>
      <c r="G7" s="21"/>
      <c r="H7" s="16"/>
      <c r="I7" s="16"/>
      <c r="J7" s="18"/>
      <c r="K7" s="18"/>
      <c r="L7" s="18"/>
    </row>
    <row r="8" spans="2:12" s="4" customFormat="1" ht="11.25" x14ac:dyDescent="0.2">
      <c r="B8" s="1"/>
      <c r="C8" s="3"/>
      <c r="D8" s="1"/>
      <c r="G8" s="21"/>
      <c r="H8" s="16"/>
      <c r="I8" s="16"/>
      <c r="J8" s="18"/>
      <c r="K8" s="18"/>
      <c r="L8" s="18"/>
    </row>
    <row r="9" spans="2:12" s="4" customFormat="1" ht="11.25" x14ac:dyDescent="0.2">
      <c r="B9" s="1"/>
      <c r="C9" s="3"/>
      <c r="D9" s="1"/>
      <c r="G9" s="21"/>
      <c r="H9" s="16"/>
      <c r="I9" s="16"/>
      <c r="J9" s="18"/>
      <c r="K9" s="18"/>
      <c r="L9" s="18"/>
    </row>
    <row r="10" spans="2:12" s="4" customFormat="1" ht="11.25" x14ac:dyDescent="0.2">
      <c r="B10" s="1"/>
      <c r="C10" s="3"/>
      <c r="D10" s="1"/>
      <c r="G10" s="21"/>
      <c r="H10" s="16"/>
      <c r="I10" s="16"/>
      <c r="J10" s="18"/>
      <c r="K10" s="18"/>
      <c r="L10" s="18"/>
    </row>
    <row r="11" spans="2:12" s="4" customFormat="1" ht="11.25" x14ac:dyDescent="0.2">
      <c r="B11" s="1"/>
      <c r="C11" s="3"/>
      <c r="G11" s="21"/>
      <c r="H11" s="16"/>
      <c r="I11" s="16"/>
      <c r="J11" s="18"/>
      <c r="K11" s="18"/>
      <c r="L11" s="18"/>
    </row>
    <row r="12" spans="2:12" s="4" customFormat="1" ht="11.25" x14ac:dyDescent="0.2">
      <c r="B12" s="1"/>
      <c r="C12" s="3"/>
      <c r="D12" s="1"/>
      <c r="G12" s="21"/>
      <c r="H12" s="16"/>
      <c r="I12" s="16"/>
      <c r="J12" s="18"/>
      <c r="K12" s="18"/>
      <c r="L12" s="18"/>
    </row>
    <row r="13" spans="2:12" s="4" customFormat="1" ht="11.25" x14ac:dyDescent="0.2">
      <c r="B13" s="1"/>
      <c r="C13" s="3"/>
      <c r="D13" s="1"/>
      <c r="G13" s="21"/>
      <c r="H13" s="16"/>
      <c r="I13" s="25"/>
      <c r="J13" s="18"/>
      <c r="K13" s="18"/>
      <c r="L13" s="18"/>
    </row>
    <row r="14" spans="2:12" s="4" customFormat="1" ht="11.25" x14ac:dyDescent="0.2">
      <c r="B14" s="1"/>
      <c r="C14" s="3"/>
      <c r="D14" s="1"/>
      <c r="G14" s="21"/>
      <c r="H14" s="16"/>
      <c r="I14" s="16"/>
      <c r="J14" s="18"/>
      <c r="K14" s="18"/>
      <c r="L14" s="18"/>
    </row>
    <row r="15" spans="2:12" s="4" customFormat="1" ht="11.25" x14ac:dyDescent="0.2">
      <c r="B15" s="1"/>
      <c r="C15" s="3"/>
      <c r="D15" s="1"/>
      <c r="E15" s="1"/>
      <c r="G15" s="21"/>
      <c r="H15" s="16"/>
      <c r="I15" s="16"/>
      <c r="J15" s="18"/>
      <c r="K15" s="18"/>
      <c r="L15" s="18"/>
    </row>
    <row r="16" spans="2:12" s="4" customFormat="1" ht="11.25" x14ac:dyDescent="0.2">
      <c r="B16" s="1"/>
      <c r="C16" s="3"/>
      <c r="D16" s="1"/>
      <c r="G16" s="21"/>
      <c r="H16" s="16"/>
      <c r="I16" s="16"/>
      <c r="J16" s="18"/>
      <c r="K16" s="18"/>
      <c r="L16" s="18"/>
    </row>
    <row r="17" spans="2:13" s="4" customFormat="1" ht="11.25" x14ac:dyDescent="0.2">
      <c r="B17" s="1"/>
      <c r="C17" s="3"/>
      <c r="D17" s="1"/>
      <c r="G17" s="21"/>
      <c r="H17" s="16"/>
      <c r="I17" s="16"/>
      <c r="J17" s="18"/>
      <c r="K17" s="18"/>
      <c r="L17" s="18"/>
    </row>
    <row r="18" spans="2:13" s="4" customFormat="1" ht="11.25" x14ac:dyDescent="0.2">
      <c r="B18" s="1"/>
      <c r="C18" s="3"/>
      <c r="D18" s="24"/>
      <c r="E18" s="8"/>
      <c r="F18" s="8"/>
      <c r="G18" s="21"/>
      <c r="H18" s="16"/>
      <c r="I18" s="16"/>
      <c r="J18" s="18"/>
      <c r="K18" s="18"/>
      <c r="L18" s="18"/>
    </row>
    <row r="19" spans="2:13" s="4" customFormat="1" ht="11.25" x14ac:dyDescent="0.2">
      <c r="B19" s="1"/>
      <c r="C19" s="3"/>
      <c r="D19" s="1"/>
      <c r="E19" s="8"/>
      <c r="F19" s="26"/>
      <c r="G19" s="22"/>
      <c r="H19" s="16"/>
      <c r="I19" s="16"/>
      <c r="J19" s="19"/>
      <c r="K19" s="18"/>
      <c r="L19" s="18"/>
      <c r="M19" s="23"/>
    </row>
    <row r="20" spans="2:13" s="4" customFormat="1" ht="11.25" x14ac:dyDescent="0.2">
      <c r="B20" s="1"/>
      <c r="C20" s="3"/>
      <c r="D20" s="1"/>
      <c r="E20" s="8"/>
      <c r="F20" s="26"/>
      <c r="G20" s="22"/>
      <c r="H20" s="16"/>
      <c r="I20" s="16"/>
      <c r="J20" s="19"/>
      <c r="K20" s="18"/>
      <c r="L20" s="18"/>
      <c r="M20" s="23"/>
    </row>
    <row r="21" spans="2:13" s="4" customFormat="1" ht="11.25" x14ac:dyDescent="0.2">
      <c r="B21" s="1"/>
      <c r="C21" s="3"/>
      <c r="D21" s="1"/>
      <c r="E21" s="8"/>
      <c r="F21" s="26"/>
      <c r="G21" s="22"/>
      <c r="H21" s="16"/>
      <c r="I21" s="16"/>
      <c r="J21" s="19"/>
      <c r="K21" s="18"/>
      <c r="L21" s="18"/>
      <c r="M21" s="23"/>
    </row>
    <row r="22" spans="2:13" s="4" customFormat="1" ht="11.25" x14ac:dyDescent="0.2">
      <c r="B22" s="1"/>
      <c r="C22" s="3"/>
      <c r="D22" s="1"/>
      <c r="E22" s="8"/>
      <c r="F22" s="26"/>
      <c r="G22" s="22"/>
      <c r="H22" s="16"/>
      <c r="I22" s="16"/>
      <c r="J22" s="19"/>
      <c r="K22" s="18"/>
      <c r="L22" s="18"/>
      <c r="M22" s="23"/>
    </row>
    <row r="23" spans="2:13" s="4" customFormat="1" ht="11.25" x14ac:dyDescent="0.2">
      <c r="B23" s="1"/>
      <c r="C23" s="3"/>
      <c r="D23" s="24"/>
      <c r="E23" s="8"/>
      <c r="F23" s="26"/>
      <c r="G23" s="22"/>
      <c r="H23" s="16"/>
      <c r="I23" s="16"/>
      <c r="J23" s="19"/>
      <c r="K23" s="18"/>
      <c r="L23" s="18"/>
      <c r="M23" s="23"/>
    </row>
    <row r="24" spans="2:13" s="4" customFormat="1" ht="11.25" x14ac:dyDescent="0.2">
      <c r="B24" s="1"/>
      <c r="C24" s="3"/>
      <c r="D24" s="1"/>
      <c r="E24" s="8"/>
      <c r="F24" s="26"/>
      <c r="G24" s="22"/>
      <c r="H24" s="16"/>
      <c r="I24" s="16"/>
      <c r="J24" s="19"/>
      <c r="K24" s="18"/>
      <c r="L24" s="18"/>
      <c r="M24" s="23"/>
    </row>
    <row r="25" spans="2:13" s="4" customFormat="1" ht="11.25" x14ac:dyDescent="0.2">
      <c r="B25" s="1"/>
      <c r="C25" s="3"/>
      <c r="D25" s="1"/>
      <c r="E25" s="8"/>
      <c r="F25" s="26"/>
      <c r="G25" s="22"/>
      <c r="H25" s="16"/>
      <c r="I25" s="16"/>
      <c r="J25" s="19"/>
      <c r="K25" s="18"/>
      <c r="L25" s="18"/>
      <c r="M25" s="23"/>
    </row>
    <row r="26" spans="2:13" s="4" customFormat="1" ht="11.25" x14ac:dyDescent="0.2">
      <c r="B26" s="1"/>
      <c r="C26" s="3"/>
      <c r="D26" s="1"/>
      <c r="E26" s="8"/>
      <c r="F26" s="27"/>
      <c r="G26" s="22"/>
      <c r="H26" s="16"/>
      <c r="I26" s="16"/>
      <c r="J26" s="18"/>
      <c r="K26" s="18"/>
      <c r="L26" s="18"/>
    </row>
    <row r="27" spans="2:13" s="4" customFormat="1" ht="11.25" x14ac:dyDescent="0.2">
      <c r="B27" s="1"/>
      <c r="C27" s="3"/>
      <c r="D27" s="1"/>
      <c r="E27" s="8"/>
      <c r="F27" s="26"/>
      <c r="G27" s="22"/>
      <c r="H27" s="16"/>
      <c r="I27" s="16"/>
      <c r="J27" s="19"/>
      <c r="K27" s="18"/>
      <c r="L27" s="18"/>
    </row>
    <row r="28" spans="2:13" s="4" customFormat="1" ht="11.25" x14ac:dyDescent="0.2">
      <c r="B28" s="1"/>
      <c r="C28" s="3"/>
      <c r="D28" s="24"/>
      <c r="E28" s="8"/>
      <c r="F28" s="26"/>
      <c r="G28" s="21"/>
      <c r="H28" s="16"/>
      <c r="I28" s="16"/>
      <c r="J28" s="19"/>
      <c r="K28" s="18"/>
      <c r="L28" s="18"/>
    </row>
    <row r="29" spans="2:13" s="4" customFormat="1" ht="11.25" x14ac:dyDescent="0.2">
      <c r="B29" s="1"/>
      <c r="C29" s="3"/>
      <c r="D29" s="1"/>
      <c r="G29" s="21"/>
      <c r="H29" s="16"/>
      <c r="I29" s="16"/>
      <c r="J29" s="19"/>
      <c r="K29" s="18"/>
      <c r="L29" s="18"/>
    </row>
    <row r="30" spans="2:13" s="4" customFormat="1" ht="11.25" x14ac:dyDescent="0.2">
      <c r="B30" s="1"/>
      <c r="C30" s="3"/>
      <c r="D30" s="1"/>
      <c r="G30" s="21"/>
      <c r="H30" s="16"/>
      <c r="I30" s="16"/>
      <c r="J30" s="18"/>
      <c r="K30" s="18"/>
      <c r="L30" s="18"/>
    </row>
    <row r="31" spans="2:13" s="4" customFormat="1" ht="11.25" x14ac:dyDescent="0.2">
      <c r="B31" s="1"/>
      <c r="C31" s="3"/>
      <c r="D31" s="1"/>
      <c r="G31" s="21"/>
      <c r="H31" s="16"/>
      <c r="I31" s="16"/>
      <c r="J31" s="18"/>
      <c r="K31" s="18"/>
      <c r="L31" s="18"/>
    </row>
    <row r="32" spans="2:13" s="4" customFormat="1" ht="11.25" x14ac:dyDescent="0.2">
      <c r="B32" s="1"/>
      <c r="C32" s="3"/>
      <c r="D32" s="1"/>
      <c r="G32" s="21"/>
      <c r="H32" s="16"/>
      <c r="I32" s="16"/>
      <c r="J32" s="18"/>
      <c r="K32" s="18"/>
      <c r="L32" s="18"/>
    </row>
    <row r="33" spans="2:12" s="4" customFormat="1" ht="11.25" x14ac:dyDescent="0.2">
      <c r="B33" s="1"/>
      <c r="C33" s="3"/>
      <c r="D33" s="1"/>
      <c r="G33" s="21"/>
      <c r="H33" s="16"/>
      <c r="I33" s="16"/>
      <c r="J33" s="18"/>
      <c r="K33" s="18"/>
      <c r="L33" s="18"/>
    </row>
    <row r="34" spans="2:12" s="4" customFormat="1" ht="11.25" x14ac:dyDescent="0.2">
      <c r="B34" s="1"/>
      <c r="C34" s="3"/>
      <c r="D34" s="1"/>
      <c r="G34" s="21"/>
      <c r="H34" s="16"/>
      <c r="I34" s="16"/>
      <c r="J34" s="18"/>
      <c r="K34" s="18"/>
      <c r="L34" s="18"/>
    </row>
    <row r="35" spans="2:12" s="4" customFormat="1" ht="11.25" x14ac:dyDescent="0.2">
      <c r="B35" s="1"/>
      <c r="C35" s="3"/>
      <c r="D35" s="24"/>
      <c r="E35" s="8"/>
      <c r="F35" s="26"/>
      <c r="G35" s="22"/>
      <c r="H35" s="16"/>
      <c r="I35" s="16"/>
      <c r="J35" s="18"/>
      <c r="K35" s="18"/>
      <c r="L35" s="18"/>
    </row>
    <row r="36" spans="2:12" s="4" customFormat="1" ht="11.25" x14ac:dyDescent="0.2">
      <c r="B36" s="1"/>
      <c r="C36" s="3"/>
      <c r="D36" s="1"/>
      <c r="G36" s="21"/>
      <c r="H36" s="16"/>
      <c r="I36" s="16"/>
      <c r="J36" s="18"/>
      <c r="K36" s="18"/>
      <c r="L36" s="18"/>
    </row>
    <row r="37" spans="2:12" s="4" customFormat="1" ht="11.25" x14ac:dyDescent="0.2">
      <c r="B37" s="1"/>
      <c r="C37" s="3"/>
      <c r="D37" s="1"/>
      <c r="G37" s="21"/>
      <c r="H37" s="16"/>
      <c r="I37" s="16"/>
      <c r="J37" s="18"/>
      <c r="K37" s="18"/>
      <c r="L37" s="18"/>
    </row>
    <row r="38" spans="2:12" s="4" customFormat="1" ht="11.25" x14ac:dyDescent="0.2">
      <c r="B38" s="1"/>
      <c r="C38" s="3"/>
      <c r="D38" s="1"/>
      <c r="G38" s="21"/>
      <c r="H38" s="16"/>
      <c r="I38" s="16"/>
      <c r="J38" s="18"/>
      <c r="K38" s="18"/>
      <c r="L38" s="18"/>
    </row>
    <row r="39" spans="2:12" s="4" customFormat="1" ht="11.25" x14ac:dyDescent="0.2">
      <c r="B39" s="1"/>
      <c r="C39" s="3"/>
      <c r="D39" s="1"/>
      <c r="G39" s="21"/>
      <c r="H39" s="16"/>
      <c r="I39" s="16"/>
      <c r="J39" s="18"/>
      <c r="K39" s="18"/>
      <c r="L39" s="18"/>
    </row>
    <row r="40" spans="2:12" s="4" customFormat="1" ht="11.25" x14ac:dyDescent="0.2">
      <c r="B40" s="1"/>
      <c r="C40" s="3"/>
      <c r="D40" s="1"/>
      <c r="G40" s="21"/>
      <c r="H40" s="16"/>
      <c r="I40" s="16"/>
      <c r="J40" s="18"/>
      <c r="K40" s="18"/>
      <c r="L40" s="18"/>
    </row>
    <row r="41" spans="2:12" s="4" customFormat="1" ht="11.25" x14ac:dyDescent="0.2">
      <c r="B41" s="1"/>
      <c r="C41" s="3"/>
      <c r="D41" s="1"/>
      <c r="G41" s="21"/>
      <c r="H41" s="16"/>
      <c r="I41" s="16"/>
      <c r="J41" s="18"/>
      <c r="K41" s="18"/>
      <c r="L41" s="18"/>
    </row>
    <row r="42" spans="2:12" s="4" customFormat="1" ht="11.25" x14ac:dyDescent="0.2">
      <c r="B42" s="1"/>
      <c r="C42" s="3"/>
      <c r="D42" s="1"/>
      <c r="G42" s="21"/>
      <c r="H42" s="16"/>
      <c r="I42" s="16"/>
      <c r="J42" s="18"/>
      <c r="K42" s="18"/>
      <c r="L42" s="18"/>
    </row>
    <row r="43" spans="2:12" s="4" customFormat="1" ht="11.25" x14ac:dyDescent="0.2">
      <c r="B43" s="1"/>
      <c r="C43" s="3"/>
      <c r="D43" s="1"/>
      <c r="G43" s="21"/>
      <c r="H43" s="16"/>
      <c r="I43" s="16"/>
      <c r="J43" s="18"/>
      <c r="K43" s="18"/>
      <c r="L43" s="18"/>
    </row>
    <row r="44" spans="2:12" s="4" customFormat="1" ht="11.25" x14ac:dyDescent="0.2">
      <c r="B44" s="1"/>
      <c r="C44" s="3"/>
      <c r="D44" s="1"/>
      <c r="G44" s="21"/>
      <c r="H44" s="16"/>
      <c r="I44" s="16"/>
      <c r="J44" s="18"/>
      <c r="K44" s="18"/>
      <c r="L44" s="18"/>
    </row>
    <row r="45" spans="2:12" s="4" customFormat="1" ht="11.25" x14ac:dyDescent="0.2">
      <c r="B45" s="1"/>
      <c r="C45" s="3"/>
      <c r="D45" s="1"/>
      <c r="G45" s="21"/>
      <c r="H45" s="16"/>
      <c r="I45" s="16"/>
      <c r="J45" s="18"/>
      <c r="K45" s="18"/>
      <c r="L45" s="18"/>
    </row>
    <row r="46" spans="2:12" s="4" customFormat="1" ht="11.25" x14ac:dyDescent="0.2">
      <c r="B46" s="1"/>
      <c r="C46" s="3"/>
      <c r="D46" s="1"/>
      <c r="G46" s="21"/>
      <c r="H46" s="16"/>
      <c r="I46" s="16"/>
      <c r="J46" s="18"/>
      <c r="K46" s="18"/>
      <c r="L46" s="18"/>
    </row>
    <row r="47" spans="2:12" s="4" customFormat="1" ht="11.25" x14ac:dyDescent="0.2">
      <c r="B47" s="1"/>
      <c r="C47" s="3"/>
      <c r="D47" s="1"/>
      <c r="G47" s="21"/>
      <c r="H47" s="16"/>
      <c r="I47" s="16"/>
      <c r="J47" s="18"/>
      <c r="K47" s="18"/>
      <c r="L47" s="18"/>
    </row>
    <row r="48" spans="2:12" s="4" customFormat="1" ht="11.25" x14ac:dyDescent="0.2">
      <c r="B48" s="1"/>
      <c r="C48" s="3"/>
      <c r="D48" s="1"/>
      <c r="G48" s="21"/>
      <c r="H48" s="16"/>
      <c r="I48" s="16"/>
      <c r="J48" s="18"/>
      <c r="K48" s="18"/>
      <c r="L48" s="18"/>
    </row>
    <row r="49" spans="2:12" s="4" customFormat="1" ht="11.25" x14ac:dyDescent="0.2">
      <c r="B49" s="1"/>
      <c r="C49" s="3"/>
      <c r="D49" s="1"/>
      <c r="G49" s="21"/>
      <c r="H49" s="16"/>
      <c r="I49" s="16"/>
      <c r="J49" s="18"/>
      <c r="K49" s="18"/>
      <c r="L49" s="18"/>
    </row>
    <row r="50" spans="2:12" s="4" customFormat="1" ht="11.25" x14ac:dyDescent="0.2">
      <c r="B50" s="1"/>
      <c r="C50" s="3"/>
      <c r="D50" s="1"/>
      <c r="G50" s="21"/>
      <c r="H50" s="16"/>
      <c r="I50" s="16"/>
      <c r="J50" s="18"/>
      <c r="K50" s="18"/>
      <c r="L50" s="18"/>
    </row>
    <row r="51" spans="2:12" s="2" customFormat="1" x14ac:dyDescent="0.2">
      <c r="B51" s="1"/>
      <c r="C51" s="3"/>
      <c r="D51" s="1"/>
      <c r="H51" s="20"/>
      <c r="I51" s="20"/>
      <c r="J51" s="16"/>
      <c r="K51" s="16"/>
      <c r="L51" s="5"/>
    </row>
    <row r="52" spans="2:12" s="2" customFormat="1" x14ac:dyDescent="0.2">
      <c r="B52" s="1"/>
      <c r="C52" s="3"/>
      <c r="D52" s="1"/>
      <c r="H52" s="16"/>
      <c r="I52" s="16"/>
    </row>
    <row r="53" spans="2:12" s="2" customFormat="1" x14ac:dyDescent="0.2">
      <c r="B53" s="1"/>
      <c r="C53" s="3"/>
      <c r="D53" s="1"/>
      <c r="H53" s="16"/>
      <c r="I53" s="16"/>
    </row>
    <row r="54" spans="2:12" s="2" customFormat="1" x14ac:dyDescent="0.2">
      <c r="B54" s="7"/>
      <c r="C54" s="6"/>
      <c r="D54" s="7"/>
      <c r="H54" s="17"/>
      <c r="I54" s="17"/>
    </row>
    <row r="55" spans="2:12" x14ac:dyDescent="0.2">
      <c r="B55" s="10"/>
      <c r="C55" s="14"/>
      <c r="D55" s="10"/>
      <c r="H55" s="11"/>
      <c r="I55" s="11"/>
    </row>
    <row r="56" spans="2:12" x14ac:dyDescent="0.2">
      <c r="H56" s="11"/>
      <c r="I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0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8" t="str">
        <f>+G2</f>
        <v>TMM LOGISTIC SEM 3 ENERO 23</v>
      </c>
      <c r="C2"/>
      <c r="F2" s="49" t="s">
        <v>109</v>
      </c>
      <c r="G2" s="64" t="s">
        <v>110</v>
      </c>
      <c r="H2" s="64"/>
    </row>
    <row r="3" spans="1:8" ht="13.5" thickBot="1" x14ac:dyDescent="0.25">
      <c r="B3" s="65" t="str">
        <f>+CONCATENATE("FACTURA ",G2)</f>
        <v>FACTURA TMM LOGISTIC SEM 3 ENERO 23</v>
      </c>
      <c r="C3" s="66"/>
      <c r="F3" s="67" t="s">
        <v>111</v>
      </c>
      <c r="G3" s="67"/>
      <c r="H3" s="50">
        <f>+[4]NOMINA!F148</f>
        <v>348572.16000000015</v>
      </c>
    </row>
    <row r="4" spans="1:8" ht="13.5" thickBot="1" x14ac:dyDescent="0.25">
      <c r="B4" s="51" t="s">
        <v>24</v>
      </c>
      <c r="C4" s="52" t="s">
        <v>112</v>
      </c>
      <c r="F4" s="68" t="s">
        <v>113</v>
      </c>
      <c r="G4" s="68" t="s">
        <v>114</v>
      </c>
      <c r="H4" s="50" t="e">
        <f>+SUMIF([4]NOMINA!BX5:BX142,"PPP",[4]NOMINA!CG5:CG142)</f>
        <v>#VALUE!</v>
      </c>
    </row>
    <row r="5" spans="1:8" ht="14.25" thickBot="1" x14ac:dyDescent="0.25">
      <c r="B5" s="53" t="s">
        <v>115</v>
      </c>
      <c r="C5" s="54" t="e">
        <f>+H4+H5+H6+H7</f>
        <v>#VALUE!</v>
      </c>
      <c r="F5" s="68" t="s">
        <v>116</v>
      </c>
      <c r="G5" s="68"/>
      <c r="H5" s="50" t="e">
        <f>+SUMIF([4]NOMINA!BX5:BX142,"SIND",[4]NOMINA!CG5:CG142)</f>
        <v>#VALUE!</v>
      </c>
    </row>
    <row r="6" spans="1:8" ht="14.25" thickBot="1" x14ac:dyDescent="0.25">
      <c r="B6" s="55" t="s">
        <v>117</v>
      </c>
      <c r="C6" s="56" t="e">
        <f>+C5</f>
        <v>#VALUE!</v>
      </c>
      <c r="F6" s="68" t="s">
        <v>118</v>
      </c>
      <c r="G6" s="68"/>
      <c r="H6" s="50">
        <f>+[5]NOMINA!CP144</f>
        <v>0</v>
      </c>
    </row>
    <row r="7" spans="1:8" ht="14.25" thickBot="1" x14ac:dyDescent="0.25">
      <c r="A7" s="57"/>
      <c r="B7" s="55" t="s">
        <v>25</v>
      </c>
      <c r="C7" s="56" t="e">
        <f>+C6*16%</f>
        <v>#VALUE!</v>
      </c>
      <c r="F7" s="58" t="s">
        <v>119</v>
      </c>
      <c r="G7" s="59">
        <v>0.06</v>
      </c>
      <c r="H7" s="50" t="e">
        <f>+(H3+H4+H5+H6)*G7</f>
        <v>#VALUE!</v>
      </c>
    </row>
    <row r="8" spans="1:8" ht="15" thickBot="1" x14ac:dyDescent="0.25">
      <c r="B8" s="60" t="s">
        <v>0</v>
      </c>
      <c r="C8" s="61" t="e">
        <f>+C6+C7</f>
        <v>#VALUE!</v>
      </c>
      <c r="F8" s="63" t="s">
        <v>120</v>
      </c>
      <c r="G8" s="63"/>
      <c r="H8" s="62" t="s">
        <v>121</v>
      </c>
    </row>
    <row r="10" spans="1:8" x14ac:dyDescent="0.2">
      <c r="C10" s="36">
        <f>+[4]NOMINA!F157</f>
        <v>68276.89327</v>
      </c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K34"/>
  <sheetViews>
    <sheetView workbookViewId="0">
      <selection activeCell="E4" sqref="E4"/>
    </sheetView>
  </sheetViews>
  <sheetFormatPr baseColWidth="10" defaultRowHeight="15" x14ac:dyDescent="0.25"/>
  <cols>
    <col min="1" max="1" width="11.42578125" style="29"/>
    <col min="2" max="2" width="37" style="29" bestFit="1" customWidth="1"/>
    <col min="3" max="3" width="34" style="29" bestFit="1" customWidth="1"/>
    <col min="4" max="4" width="9" style="29" bestFit="1" customWidth="1"/>
    <col min="5" max="7" width="34" style="29" customWidth="1"/>
    <col min="8" max="8" width="13.7109375" style="29" customWidth="1"/>
    <col min="9" max="9" width="20.5703125" style="29" customWidth="1"/>
    <col min="10" max="10" width="19.85546875" style="29" customWidth="1"/>
    <col min="11" max="16384" width="11.42578125" style="29"/>
  </cols>
  <sheetData>
    <row r="1" spans="2:11" ht="32.25" customHeight="1" x14ac:dyDescent="0.25">
      <c r="B1" s="33" t="s">
        <v>28</v>
      </c>
      <c r="C1" s="33" t="s">
        <v>29</v>
      </c>
      <c r="D1" s="35" t="s">
        <v>33</v>
      </c>
      <c r="E1" s="35" t="s">
        <v>3</v>
      </c>
      <c r="F1" s="35" t="s">
        <v>4</v>
      </c>
      <c r="G1" s="35" t="s">
        <v>6</v>
      </c>
      <c r="H1" s="33" t="s">
        <v>30</v>
      </c>
      <c r="I1" s="33" t="s">
        <v>31</v>
      </c>
      <c r="J1" s="33" t="s">
        <v>32</v>
      </c>
      <c r="K1" s="33" t="s">
        <v>0</v>
      </c>
    </row>
    <row r="2" spans="2:11" x14ac:dyDescent="0.25">
      <c r="I2" s="30"/>
      <c r="K2" s="34">
        <f>I2+J2</f>
        <v>0</v>
      </c>
    </row>
    <row r="3" spans="2:11" x14ac:dyDescent="0.25">
      <c r="I3" s="30"/>
    </row>
    <row r="4" spans="2:11" x14ac:dyDescent="0.25">
      <c r="I4" s="30"/>
    </row>
    <row r="5" spans="2:11" x14ac:dyDescent="0.25">
      <c r="I5" s="30"/>
    </row>
    <row r="6" spans="2:11" x14ac:dyDescent="0.25">
      <c r="I6" s="31"/>
    </row>
    <row r="7" spans="2:11" x14ac:dyDescent="0.25">
      <c r="I7" s="30"/>
    </row>
    <row r="8" spans="2:11" x14ac:dyDescent="0.25">
      <c r="I8" s="30"/>
    </row>
    <row r="9" spans="2:11" x14ac:dyDescent="0.25">
      <c r="I9" s="30"/>
    </row>
    <row r="10" spans="2:11" x14ac:dyDescent="0.25">
      <c r="I10" s="31"/>
    </row>
    <row r="11" spans="2:11" x14ac:dyDescent="0.25">
      <c r="I11" s="30"/>
    </row>
    <row r="12" spans="2:11" x14ac:dyDescent="0.25">
      <c r="I12" s="30"/>
    </row>
    <row r="13" spans="2:11" x14ac:dyDescent="0.25">
      <c r="I13" s="30"/>
    </row>
    <row r="14" spans="2:11" x14ac:dyDescent="0.25">
      <c r="I14" s="31"/>
    </row>
    <row r="15" spans="2:11" x14ac:dyDescent="0.25">
      <c r="I15" s="30"/>
    </row>
    <row r="16" spans="2:11" x14ac:dyDescent="0.25">
      <c r="I16" s="30"/>
    </row>
    <row r="17" spans="9:9" x14ac:dyDescent="0.25">
      <c r="I17" s="30"/>
    </row>
    <row r="18" spans="9:9" x14ac:dyDescent="0.25">
      <c r="I18" s="30"/>
    </row>
    <row r="19" spans="9:9" x14ac:dyDescent="0.25">
      <c r="I19" s="30"/>
    </row>
    <row r="20" spans="9:9" x14ac:dyDescent="0.25">
      <c r="I20" s="31"/>
    </row>
    <row r="21" spans="9:9" x14ac:dyDescent="0.25">
      <c r="I21" s="30"/>
    </row>
    <row r="22" spans="9:9" x14ac:dyDescent="0.25">
      <c r="I22" s="30"/>
    </row>
    <row r="23" spans="9:9" x14ac:dyDescent="0.25">
      <c r="I23" s="30"/>
    </row>
    <row r="24" spans="9:9" x14ac:dyDescent="0.25">
      <c r="I24" s="31"/>
    </row>
    <row r="25" spans="9:9" x14ac:dyDescent="0.25">
      <c r="I25" s="30"/>
    </row>
    <row r="26" spans="9:9" x14ac:dyDescent="0.25">
      <c r="I26" s="30"/>
    </row>
    <row r="27" spans="9:9" x14ac:dyDescent="0.25">
      <c r="I27" s="30"/>
    </row>
    <row r="28" spans="9:9" x14ac:dyDescent="0.25">
      <c r="I28" s="31"/>
    </row>
    <row r="29" spans="9:9" x14ac:dyDescent="0.25">
      <c r="I29" s="30"/>
    </row>
    <row r="30" spans="9:9" x14ac:dyDescent="0.25">
      <c r="I30" s="30"/>
    </row>
    <row r="31" spans="9:9" x14ac:dyDescent="0.25">
      <c r="I31" s="30"/>
    </row>
    <row r="32" spans="9:9" x14ac:dyDescent="0.25">
      <c r="I32" s="31"/>
    </row>
    <row r="33" spans="9:9" x14ac:dyDescent="0.25">
      <c r="I33" s="30"/>
    </row>
    <row r="34" spans="9:9" x14ac:dyDescent="0.25">
      <c r="I34" s="32"/>
    </row>
  </sheetData>
  <autoFilter ref="B1:K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NOMINA</vt:lpstr>
      <vt:lpstr>DETALLE</vt:lpstr>
      <vt:lpstr>FACT</vt:lpstr>
      <vt:lpstr>PENSION ALIMENTICIA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2023-01-27T20:06:22Z</dcterms:modified>
</cp:coreProperties>
</file>