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1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1" hidden="1">DETALLE!$B$5:$M$5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5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1" i="42" l="1"/>
  <c r="C40" i="42"/>
  <c r="C39" i="42"/>
  <c r="K29" i="42"/>
  <c r="H29" i="42"/>
  <c r="E29" i="42"/>
  <c r="D29" i="42"/>
  <c r="C38" i="42" s="1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29" i="42" s="1"/>
  <c r="C36" i="42" s="1"/>
  <c r="C37" i="42" s="1"/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<sst xmlns="http://schemas.openxmlformats.org/spreadsheetml/2006/main" count="1222" uniqueCount="462">
  <si>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</si>
  <si>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</si>
  <si>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</si>
  <si>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</si>
  <si>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</si>
  <si>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</si>
  <si>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</si>
  <si>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</si>
  <si>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</si>
  <si>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</si>
  <si>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</si>
  <si>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</si>
  <si>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</si>
  <si>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</si>
  <si>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</si>
  <si>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</si>
  <si>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</si>
  <si>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</si>
  <si>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</si>
  <si>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</si>
  <si>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</si>
  <si>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</si>
  <si>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</si>
  <si>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</si>
  <si>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</si>
  <si>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</si>
  <si>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</si>
  <si>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</si>
  <si>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</si>
  <si>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</si>
  <si>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</si>
  <si>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</si>
  <si>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</si>
  <si>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</si>
  <si>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</si>
  <si>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</si>
  <si>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</si>
  <si>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</si>
  <si>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</si>
  <si>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</si>
  <si>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</si>
  <si>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</si>
  <si>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</si>
  <si>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</si>
  <si>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</si>
  <si>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</si>
  <si>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</si>
  <si>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</si>
  <si>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</si>
  <si>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</si>
  <si>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</si>
  <si>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</si>
  <si>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</si>
  <si>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</si>
  <si>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</si>
  <si>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</si>
  <si>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</si>
  <si>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</si>
  <si>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</si>
  <si>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</si>
  <si>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</si>
  <si>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</si>
  <si>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</si>
  <si>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</si>
  <si>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</si>
  <si>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</si>
  <si>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</si>
  <si>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</si>
  <si>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</si>
  <si>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</si>
  <si>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</si>
  <si>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</si>
  <si>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</si>
  <si>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</si>
  <si>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</si>
  <si>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</si>
  <si>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</si>
  <si>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</si>
  <si>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</si>
  <si>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</si>
  <si>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</si>
  <si>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</si>
  <si>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</si>
  <si>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</si>
  <si>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</si>
  <si>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</si>
  <si>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</si>
  <si>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</si>
  <si>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</si>
  <si>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</si>
  <si>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</si>
  <si>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</si>
  <si>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</si>
  <si>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</si>
  <si>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</si>
  <si>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</si>
  <si>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</si>
  <si>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</si>
  <si>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</si>
  <si>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</si>
  <si>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</si>
  <si>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</si>
  <si>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</si>
  <si>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</si>
  <si>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</si>
  <si>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</si>
  <si>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</si>
  <si>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</si>
  <si>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</si>
  <si>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</si>
  <si>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</si>
  <si>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</si>
  <si>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</si>
  <si>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</si>
  <si>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</si>
  <si>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</si>
  <si>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</si>
  <si>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</si>
  <si>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</si>
  <si>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</si>
  <si>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</si>
  <si>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</si>
  <si>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</si>
  <si>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</si>
  <si>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</si>
  <si>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</si>
  <si>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</si>
  <si>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</si>
  <si>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</si>
  <si>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</si>
  <si>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</si>
  <si>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</si>
  <si>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</si>
  <si>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</si>
  <si>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</si>
  <si>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</si>
  <si>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</si>
  <si>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</si>
  <si>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</si>
  <si>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</si>
  <si>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</si>
  <si>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</si>
  <si>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</si>
  <si>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</si>
  <si>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</si>
  <si>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</si>
  <si>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</si>
  <si>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</si>
  <si>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</si>
  <si>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</si>
  <si>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</si>
  <si>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</si>
  <si>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</si>
  <si>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</si>
  <si>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</si>
  <si>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</si>
  <si>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</si>
  <si>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</si>
  <si>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</si>
  <si>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</si>
  <si>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</si>
  <si>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</si>
  <si>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</si>
  <si>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</si>
  <si>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</si>
  <si>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</si>
  <si>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</si>
  <si>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</si>
  <si>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</si>
  <si>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</si>
  <si>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</si>
  <si>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</si>
  <si>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</si>
  <si>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</si>
  <si>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</si>
  <si>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</si>
  <si>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</si>
  <si>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</si>
  <si>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</si>
  <si>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</si>
  <si>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</si>
  <si>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</si>
  <si>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</si>
  <si>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</si>
  <si>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</si>
  <si>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</si>
  <si>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</si>
  <si>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</si>
  <si>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</si>
  <si>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</si>
  <si>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</si>
  <si>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</si>
  <si>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</si>
  <si>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</si>
  <si>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</si>
  <si>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</si>
  <si>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</si>
  <si>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</si>
  <si>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</si>
  <si>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</si>
  <si>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</si>
  <si>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</si>
  <si>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</si>
  <si>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</si>
  <si>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</si>
  <si>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</si>
  <si>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</si>
  <si>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</si>
  <si>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</si>
  <si>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</si>
  <si>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</si>
  <si>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</si>
  <si>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</si>
  <si>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</si>
  <si>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</si>
  <si>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</si>
  <si>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</si>
  <si>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</si>
  <si>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</si>
  <si>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</si>
  <si>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</si>
  <si>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</si>
  <si>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</si>
  <si>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</si>
  <si>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</si>
  <si>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</si>
  <si>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</si>
  <si>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</si>
  <si>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</si>
  <si>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</si>
  <si>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</si>
  <si>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</si>
  <si>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</si>
  <si>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</si>
  <si>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</si>
  <si>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</si>
  <si>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</si>
  <si>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</si>
  <si>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</si>
  <si>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</si>
  <si>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</si>
  <si>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</si>
  <si>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</si>
  <si>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</si>
  <si>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</si>
  <si>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</si>
  <si>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</si>
  <si>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</si>
  <si>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</si>
  <si>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</si>
  <si>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</si>
  <si>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</si>
  <si>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</si>
  <si>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</si>
  <si>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</si>
  <si>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</si>
  <si>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</si>
  <si>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</si>
  <si>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</si>
  <si>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</si>
  <si>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</si>
  <si>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</si>
  <si>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</si>
  <si>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</si>
  <si>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</si>
  <si>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</si>
  <si>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</si>
  <si>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</si>
  <si>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</si>
  <si>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</si>
  <si>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</si>
  <si>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</si>
  <si>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</si>
  <si>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</si>
  <si>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</si>
  <si>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</si>
  <si>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</si>
  <si>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</si>
  <si>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</si>
  <si>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</si>
  <si>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</si>
  <si>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</si>
  <si>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</si>
  <si>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</si>
  <si>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</si>
  <si>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</si>
  <si>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</si>
  <si>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</si>
  <si>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</si>
  <si>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</si>
  <si>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</si>
  <si>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</si>
  <si>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</si>
  <si>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</si>
  <si>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</si>
  <si>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</si>
  <si>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</si>
  <si>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</si>
  <si>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</si>
  <si>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</si>
  <si>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</si>
  <si>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</si>
  <si>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</si>
  <si>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</si>
  <si>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</si>
  <si>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</si>
  <si>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</si>
  <si>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</si>
  <si>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</si>
  <si>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</si>
  <si>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</si>
  <si>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</si>
  <si>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</si>
  <si>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</si>
  <si>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</si>
  <si>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</si>
  <si>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</si>
  <si>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</si>
  <si>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</si>
  <si>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</si>
  <si>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</si>
  <si>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</si>
  <si>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</si>
  <si>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</si>
  <si>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</si>
  <si>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</si>
  <si>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</si>
  <si>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</si>
  <si>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</si>
  <si>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</si>
  <si>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</si>
  <si>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</si>
  <si>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</si>
  <si>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</si>
  <si>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</si>
  <si>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</si>
  <si>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</si>
  <si>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</si>
  <si>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</si>
  <si>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</si>
  <si>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</si>
  <si>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</si>
  <si>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</si>
  <si>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</si>
  <si>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</si>
  <si>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</si>
  <si>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</si>
  <si>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</si>
  <si>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</si>
  <si>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</si>
  <si>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</si>
  <si>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</si>
  <si>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</si>
  <si>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</si>
  <si>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</si>
  <si>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</si>
  <si>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</si>
  <si>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</si>
  <si>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</si>
  <si>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</si>
  <si>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</si>
  <si>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</si>
  <si>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</si>
  <si>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</si>
  <si>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</si>
  <si>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</si>
  <si>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</si>
  <si>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</si>
  <si>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</si>
  <si>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</si>
  <si>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</si>
  <si>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</si>
  <si>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</si>
  <si>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</si>
  <si>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</si>
  <si>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</si>
  <si>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</si>
  <si>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</si>
  <si>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</si>
  <si>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</si>
  <si>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</si>
  <si>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</si>
  <si>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</si>
  <si>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</si>
  <si>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</si>
  <si>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</si>
  <si>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</si>
  <si>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</si>
  <si>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</si>
  <si>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</si>
  <si>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</si>
  <si>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</si>
  <si>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</si>
  <si>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</si>
  <si>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</si>
  <si>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</si>
  <si>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</si>
  <si>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</si>
  <si>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</si>
  <si>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</si>
  <si>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</si>
  <si>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</si>
  <si>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</si>
  <si>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</si>
  <si>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</si>
  <si>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</si>
  <si>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</si>
  <si>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</si>
  <si>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</si>
  <si>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</si>
  <si>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</si>
  <si>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</si>
  <si>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</si>
  <si>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</si>
  <si>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</si>
  <si>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</si>
  <si>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</si>
  <si>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</si>
  <si>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</si>
  <si>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</si>
  <si>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</si>
  <si>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</si>
  <si>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</si>
  <si>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</si>
  <si>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</si>
  <si>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</si>
  <si>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</si>
  <si>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</si>
  <si>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</si>
  <si>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</si>
  <si>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</si>
  <si>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</si>
  <si>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</si>
  <si>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Total Percepciones</t>
  </si>
  <si>
    <t>DEDUCCIONES:</t>
  </si>
  <si>
    <t>INFONAVIT BIMESTRE ANTERIOR</t>
  </si>
  <si>
    <t>PENSIÓN ALIMENTICIA</t>
  </si>
  <si>
    <t>TIEMPO NO LABORADO</t>
  </si>
  <si>
    <t>SUBSIDIO</t>
  </si>
  <si>
    <t>Total Deducciones</t>
  </si>
  <si>
    <t>TOTAL NETO</t>
  </si>
  <si>
    <t>NET PAGADO</t>
  </si>
  <si>
    <t>TOTAL GRAVABLE</t>
  </si>
  <si>
    <t>SUB. EMPLEO</t>
  </si>
  <si>
    <t>TOTAL SINDICATO</t>
  </si>
  <si>
    <t>TOTAL PPP</t>
  </si>
  <si>
    <t>Caratula de Nómina</t>
  </si>
  <si>
    <t>INFORMATIVO:</t>
  </si>
  <si>
    <t>DESCRIPCION</t>
  </si>
  <si>
    <t>IMPORTE</t>
  </si>
  <si>
    <t>GRAVABLE</t>
  </si>
  <si>
    <t>EXENTO</t>
  </si>
  <si>
    <t>APLICADO</t>
  </si>
  <si>
    <t>PROVISION AGUINALDO</t>
  </si>
  <si>
    <t>PRIMA DOMINICAL</t>
  </si>
  <si>
    <t>PROVISION PRIMA VACACIONAL</t>
  </si>
  <si>
    <t xml:space="preserve">HORAS EXTRAS DOBLES </t>
  </si>
  <si>
    <t>PROVISION PRIMA ANTIGÜEDAD</t>
  </si>
  <si>
    <t>PROVISION INDEMNIZACION</t>
  </si>
  <si>
    <t xml:space="preserve">PRIMA VACACIONAL </t>
  </si>
  <si>
    <t xml:space="preserve">Total </t>
  </si>
  <si>
    <t>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</si>
</sst>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name val="Arial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15" applyNumberFormat="0" applyFill="0" applyAlignment="0" applyProtection="0"/>
  </cellStyleXfs>
  <cellXfs count="10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4" fontId="0" fillId="0" borderId="1" xfId="0" applyNumberFormat="1" applyBorder="1"/>
    <xf numFmtId="0" fontId="24" fillId="0" borderId="0" xfId="0" applyFont="1"/>
    <xf numFmtId="0" fontId="27" fillId="0" borderId="15" xfId="1493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7" xfId="0" applyFont="1" applyBorder="1" applyAlignment="1"/>
    <xf numFmtId="0" fontId="29" fillId="0" borderId="17" xfId="0" applyFont="1" applyBorder="1"/>
    <xf numFmtId="0" fontId="29" fillId="0" borderId="1" xfId="0" applyFont="1" applyBorder="1" applyAlignment="1"/>
    <xf numFmtId="0" fontId="0" fillId="0" borderId="12" xfId="0" applyBorder="1"/>
    <xf numFmtId="4" fontId="0" fillId="0" borderId="13" xfId="0" applyNumberFormat="1" applyBorder="1"/>
    <xf numFmtId="0" fontId="29" fillId="0" borderId="14" xfId="0" applyFont="1" applyBorder="1"/>
    <xf numFmtId="0" fontId="0" fillId="0" borderId="13" xfId="0" applyBorder="1"/>
    <xf numFmtId="0" fontId="3" fillId="0" borderId="13" xfId="0" applyFont="1" applyBorder="1"/>
    <xf numFmtId="0" fontId="3" fillId="0" borderId="18" xfId="0" applyFont="1" applyBorder="1"/>
    <xf numFmtId="0" fontId="0" fillId="0" borderId="14" xfId="0" applyBorder="1"/>
    <xf numFmtId="4" fontId="0" fillId="0" borderId="0" xfId="0" applyNumberFormat="1" applyBorder="1"/>
    <xf numFmtId="0" fontId="29" fillId="0" borderId="19" xfId="0" applyFont="1" applyBorder="1"/>
    <xf numFmtId="0" fontId="0" fillId="0" borderId="18" xfId="0" applyBorder="1"/>
    <xf numFmtId="0" fontId="29" fillId="0" borderId="0" xfId="0" applyFont="1" applyBorder="1"/>
    <xf numFmtId="0" fontId="0" fillId="0" borderId="19" xfId="0" applyBorder="1"/>
    <xf numFmtId="0" fontId="3" fillId="0" borderId="10" xfId="0" applyFont="1" applyBorder="1"/>
    <xf numFmtId="4" fontId="0" fillId="0" borderId="16" xfId="0" applyNumberFormat="1" applyBorder="1"/>
    <xf numFmtId="0" fontId="29" fillId="0" borderId="11" xfId="0" applyFont="1" applyBorder="1"/>
    <xf numFmtId="0" fontId="0" fillId="0" borderId="16" xfId="0" applyBorder="1"/>
    <xf numFmtId="0" fontId="30" fillId="6" borderId="1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8" fillId="6" borderId="16" xfId="0" applyFont="1" applyFill="1" applyBorder="1" applyAlignment="1" applyProtection="1">
      <alignment horizontal="center" vertical="center" wrapText="1"/>
    </xf>
    <xf numFmtId="0" fontId="28" fillId="6" borderId="11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workbookViewId="0">
      <pane xSplit="6" ySplit="4" topLeftCell="CC5" activePane="bottomRight" state="frozen"/>
      <selection pane="topRight" activeCell="G1" sqref="G1"/>
      <selection pane="bottomLeft" activeCell="A5" sqref="A5"/>
      <selection pane="bottomRight" activeCell="AI17" sqref="AI1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1.140625" bestFit="1" customWidth="1"/>
    <col min="83" max="83" width="14.85546875" customWidth="1"/>
    <col min="85" max="85" width="15.7109375" customWidth="1"/>
    <col min="91" max="91" width="14" customWidth="1"/>
    <col min="92" max="92" width="13.7109375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428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396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63" t="s">
        <v>80</v>
      </c>
      <c r="BT4" s="62" t="s">
        <v>408</v>
      </c>
      <c r="BU4" s="31" t="s">
        <v>81</v>
      </c>
      <c r="BV4" s="31" t="s">
        <v>82</v>
      </c>
      <c r="BW4" s="31" t="s">
        <v>409</v>
      </c>
      <c r="BX4" s="31" t="s">
        <v>407</v>
      </c>
      <c r="BY4" s="31" t="s">
        <v>83</v>
      </c>
      <c r="BZ4" s="31" t="s">
        <v>410</v>
      </c>
      <c r="CA4" s="31" t="s">
        <v>91</v>
      </c>
      <c r="CB4" s="31" t="s">
        <v>92</v>
      </c>
      <c r="CC4" s="31" t="s">
        <v>411</v>
      </c>
      <c r="CD4" s="31" t="s">
        <v>412</v>
      </c>
      <c r="CE4" s="31" t="s">
        <v>400</v>
      </c>
      <c r="CF4" s="31" t="s">
        <v>401</v>
      </c>
      <c r="CG4" s="40" t="s">
        <v>93</v>
      </c>
      <c r="CH4" s="31" t="s">
        <v>413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39" t="s">
        <v>414</v>
      </c>
      <c r="CP4" s="57" t="s">
        <v>104</v>
      </c>
      <c r="CQ4" s="39" t="s">
        <v>402</v>
      </c>
      <c r="CR4" s="39" t="s">
        <v>403</v>
      </c>
      <c r="CS4" s="39" t="s">
        <v>404</v>
      </c>
      <c r="CT4" s="39" t="s">
        <v>405</v>
      </c>
      <c r="CU4" s="39" t="s">
        <v>406</v>
      </c>
      <c r="CV4" s="39" t="s">
        <v>415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tabSelected="1" topLeftCell="B1" zoomScale="115" zoomScaleNormal="115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102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397</v>
      </c>
      <c r="I5" s="12" t="s">
        <v>6</v>
      </c>
      <c r="J5" s="12" t="s">
        <v>4</v>
      </c>
      <c r="K5" s="13" t="s">
        <v>399</v>
      </c>
      <c r="L5" s="12" t="s">
        <v>461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autoFilter ref="B5:M5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94</v>
      </c>
      <c r="G2" s="96"/>
      <c r="H2" s="97"/>
    </row>
    <row r="3" spans="1:8" ht="13.5" thickBot="1" x14ac:dyDescent="0.25">
      <c r="B3" s="98" t="str">
        <f>+CONCATENATE("FACTURA ",G2)</f>
        <v xml:space="preserve">FACTURA </v>
      </c>
      <c r="C3" s="99"/>
      <c r="F3" s="100" t="s">
        <v>95</v>
      </c>
      <c r="G3" s="100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101" t="s">
        <v>97</v>
      </c>
      <c r="G4" s="102"/>
      <c r="H4" s="43">
        <v>0</v>
      </c>
    </row>
    <row r="5" spans="1:8" ht="14.25" thickBot="1" x14ac:dyDescent="0.25">
      <c r="B5" s="46" t="s">
        <v>96</v>
      </c>
      <c r="C5" s="47">
        <f>+H4+H5+H6+H7</f>
        <v>0</v>
      </c>
      <c r="F5" s="101" t="s">
        <v>105</v>
      </c>
      <c r="G5" s="102"/>
      <c r="H5" s="43">
        <v>0</v>
      </c>
    </row>
    <row r="6" spans="1:8" ht="14.25" thickBot="1" x14ac:dyDescent="0.25">
      <c r="B6" s="48" t="s">
        <v>98</v>
      </c>
      <c r="C6" s="49">
        <f>+C5</f>
        <v>0</v>
      </c>
      <c r="F6" s="103" t="s">
        <v>99</v>
      </c>
      <c r="G6" s="103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100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95" t="s">
        <v>101</v>
      </c>
      <c r="G8" s="95"/>
      <c r="H8" s="55" t="s">
        <v>103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218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196</v>
      </c>
      <c r="C4" t="s">
        <v>197</v>
      </c>
      <c r="D4" t="s">
        <v>228</v>
      </c>
      <c r="E4" t="s">
        <v>229</v>
      </c>
      <c r="F4" t="s">
        <v>230</v>
      </c>
      <c r="G4" s="41" t="s">
        <v>219</v>
      </c>
      <c r="H4" s="41"/>
      <c r="I4" s="41"/>
      <c r="J4" s="41"/>
      <c r="K4" s="41"/>
    </row>
    <row r="5" spans="2:11" ht="15" x14ac:dyDescent="0.25">
      <c r="B5" t="s">
        <v>196</v>
      </c>
      <c r="C5" t="s">
        <v>198</v>
      </c>
      <c r="D5" s="59" t="s">
        <v>382</v>
      </c>
      <c r="G5" s="41" t="s">
        <v>381</v>
      </c>
      <c r="H5" s="41"/>
      <c r="I5" s="41"/>
      <c r="J5" s="41"/>
      <c r="K5" s="41"/>
    </row>
    <row r="6" spans="2:11" ht="15" x14ac:dyDescent="0.25">
      <c r="B6" t="s">
        <v>196</v>
      </c>
      <c r="C6" t="s">
        <v>199</v>
      </c>
      <c r="D6" t="s">
        <v>228</v>
      </c>
      <c r="E6" t="s">
        <v>231</v>
      </c>
      <c r="F6" t="s">
        <v>230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196</v>
      </c>
      <c r="C7" t="s">
        <v>200</v>
      </c>
      <c r="D7" t="s">
        <v>235</v>
      </c>
      <c r="G7" s="41" t="s">
        <v>220</v>
      </c>
      <c r="H7" s="41"/>
      <c r="I7" s="41"/>
      <c r="J7" s="41"/>
      <c r="K7" s="41"/>
    </row>
    <row r="8" spans="2:11" ht="15" x14ac:dyDescent="0.25">
      <c r="B8" t="s">
        <v>196</v>
      </c>
      <c r="C8" t="s">
        <v>201</v>
      </c>
      <c r="D8" t="s">
        <v>234</v>
      </c>
      <c r="G8" s="41" t="s">
        <v>221</v>
      </c>
      <c r="H8" s="41"/>
      <c r="I8" s="41"/>
      <c r="J8" s="41"/>
      <c r="K8" s="41"/>
    </row>
    <row r="9" spans="2:11" ht="15" x14ac:dyDescent="0.25">
      <c r="B9" t="s">
        <v>196</v>
      </c>
      <c r="C9" t="s">
        <v>202</v>
      </c>
      <c r="D9" t="s">
        <v>228</v>
      </c>
      <c r="E9" t="s">
        <v>233</v>
      </c>
      <c r="F9" t="s">
        <v>230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196</v>
      </c>
      <c r="C10" t="s">
        <v>203</v>
      </c>
      <c r="D10" t="s">
        <v>228</v>
      </c>
      <c r="E10" t="s">
        <v>232</v>
      </c>
      <c r="F10" t="s">
        <v>230</v>
      </c>
      <c r="G10" s="41" t="s">
        <v>222</v>
      </c>
      <c r="H10" s="41"/>
      <c r="I10" s="41"/>
      <c r="J10" s="41"/>
      <c r="K10" s="41"/>
    </row>
    <row r="11" spans="2:11" ht="15" x14ac:dyDescent="0.25">
      <c r="B11" t="s">
        <v>196</v>
      </c>
      <c r="C11" t="s">
        <v>204</v>
      </c>
      <c r="D11" t="s">
        <v>228</v>
      </c>
      <c r="E11" t="s">
        <v>236</v>
      </c>
      <c r="F11" t="s">
        <v>230</v>
      </c>
      <c r="G11" s="41" t="s">
        <v>223</v>
      </c>
      <c r="H11" s="41"/>
      <c r="I11" s="41"/>
      <c r="J11" s="41"/>
      <c r="K11" s="41"/>
    </row>
    <row r="12" spans="2:11" ht="15" x14ac:dyDescent="0.25">
      <c r="B12" t="s">
        <v>196</v>
      </c>
      <c r="C12" t="s">
        <v>205</v>
      </c>
      <c r="D12" t="s">
        <v>237</v>
      </c>
      <c r="G12" s="41" t="s">
        <v>224</v>
      </c>
      <c r="H12" s="41"/>
      <c r="I12" s="41"/>
      <c r="J12" s="41"/>
      <c r="K12" s="41"/>
    </row>
    <row r="13" spans="2:11" ht="15" x14ac:dyDescent="0.25">
      <c r="B13" t="s">
        <v>196</v>
      </c>
      <c r="C13" t="s">
        <v>206</v>
      </c>
      <c r="D13" t="s">
        <v>228</v>
      </c>
      <c r="E13" s="58" t="s">
        <v>238</v>
      </c>
      <c r="F13" t="s">
        <v>230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196</v>
      </c>
      <c r="C14" t="s">
        <v>207</v>
      </c>
      <c r="D14" t="s">
        <v>228</v>
      </c>
      <c r="E14" s="58" t="s">
        <v>240</v>
      </c>
      <c r="F14" t="s">
        <v>230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196</v>
      </c>
      <c r="C15" t="s">
        <v>208</v>
      </c>
      <c r="D15" t="s">
        <v>228</v>
      </c>
      <c r="E15" s="58" t="s">
        <v>239</v>
      </c>
      <c r="F15" t="s">
        <v>230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196</v>
      </c>
      <c r="C16" t="s">
        <v>243</v>
      </c>
      <c r="D16" t="s">
        <v>228</v>
      </c>
      <c r="E16" s="58" t="s">
        <v>241</v>
      </c>
      <c r="F16" t="s">
        <v>230</v>
      </c>
      <c r="G16" s="41" t="s">
        <v>225</v>
      </c>
      <c r="H16" s="41"/>
      <c r="I16" s="41"/>
      <c r="J16" s="41"/>
      <c r="K16" s="41"/>
    </row>
    <row r="17" spans="2:17" ht="15" x14ac:dyDescent="0.25">
      <c r="B17" t="s">
        <v>196</v>
      </c>
      <c r="C17" t="s">
        <v>209</v>
      </c>
      <c r="D17" t="s">
        <v>244</v>
      </c>
      <c r="E17" s="58"/>
      <c r="G17" s="41" t="s">
        <v>226</v>
      </c>
      <c r="H17" s="41"/>
      <c r="I17" s="41"/>
      <c r="J17" s="41"/>
      <c r="K17" s="41"/>
      <c r="M17" s="59" t="s">
        <v>106</v>
      </c>
    </row>
    <row r="18" spans="2:17" ht="15" x14ac:dyDescent="0.25">
      <c r="B18" t="s">
        <v>196</v>
      </c>
      <c r="C18" t="s">
        <v>210</v>
      </c>
      <c r="D18" t="s">
        <v>228</v>
      </c>
      <c r="E18" s="58" t="s">
        <v>242</v>
      </c>
      <c r="F18" t="s">
        <v>230</v>
      </c>
      <c r="G18" s="41" t="s">
        <v>227</v>
      </c>
      <c r="H18" s="41"/>
      <c r="I18" s="41"/>
      <c r="J18" s="41"/>
      <c r="K18" s="41"/>
      <c r="M18" t="s">
        <v>107</v>
      </c>
      <c r="N18" t="s">
        <v>108</v>
      </c>
      <c r="O18" s="59" t="s">
        <v>375</v>
      </c>
      <c r="P18" t="s">
        <v>245</v>
      </c>
      <c r="Q18" s="59" t="s">
        <v>376</v>
      </c>
    </row>
    <row r="19" spans="2:17" x14ac:dyDescent="0.2">
      <c r="B19" t="s">
        <v>196</v>
      </c>
      <c r="C19" t="s">
        <v>211</v>
      </c>
      <c r="D19" t="s">
        <v>228</v>
      </c>
      <c r="E19" s="58" t="str">
        <f>+P18</f>
        <v xml:space="preserve">fTExtra2V  </v>
      </c>
      <c r="F19" t="s">
        <v>230</v>
      </c>
      <c r="M19" t="s">
        <v>109</v>
      </c>
      <c r="N19" t="s">
        <v>108</v>
      </c>
      <c r="O19" s="59" t="s">
        <v>375</v>
      </c>
      <c r="P19" t="s">
        <v>246</v>
      </c>
      <c r="Q19" s="59" t="s">
        <v>376</v>
      </c>
    </row>
    <row r="20" spans="2:17" x14ac:dyDescent="0.2">
      <c r="B20" t="s">
        <v>196</v>
      </c>
      <c r="C20" t="s">
        <v>212</v>
      </c>
      <c r="D20" t="s">
        <v>228</v>
      </c>
      <c r="E20" s="58" t="str">
        <f t="shared" ref="E20:E60" si="0">+P19</f>
        <v xml:space="preserve">fTExtra3V  </v>
      </c>
      <c r="F20" t="s">
        <v>230</v>
      </c>
      <c r="M20" t="s">
        <v>110</v>
      </c>
      <c r="N20" t="s">
        <v>108</v>
      </c>
      <c r="O20" s="59" t="s">
        <v>375</v>
      </c>
      <c r="P20" t="s">
        <v>247</v>
      </c>
      <c r="Q20" s="59" t="s">
        <v>376</v>
      </c>
    </row>
    <row r="21" spans="2:17" x14ac:dyDescent="0.2">
      <c r="B21" t="s">
        <v>196</v>
      </c>
      <c r="C21" t="s">
        <v>213</v>
      </c>
      <c r="D21" t="s">
        <v>228</v>
      </c>
      <c r="E21" s="58" t="str">
        <f t="shared" si="0"/>
        <v xml:space="preserve">fDescansoLV  </v>
      </c>
      <c r="F21" t="s">
        <v>230</v>
      </c>
      <c r="M21" t="s">
        <v>111</v>
      </c>
      <c r="N21" t="s">
        <v>108</v>
      </c>
      <c r="O21" s="59" t="s">
        <v>375</v>
      </c>
      <c r="P21" t="s">
        <v>248</v>
      </c>
      <c r="Q21" s="59" t="s">
        <v>376</v>
      </c>
    </row>
    <row r="22" spans="2:17" x14ac:dyDescent="0.2">
      <c r="B22" t="s">
        <v>196</v>
      </c>
      <c r="C22" t="s">
        <v>214</v>
      </c>
      <c r="D22" t="s">
        <v>228</v>
      </c>
      <c r="E22" s="58" t="str">
        <f t="shared" si="0"/>
        <v xml:space="preserve">fDiaFestivoLV  </v>
      </c>
      <c r="F22" t="s">
        <v>230</v>
      </c>
      <c r="M22" t="s">
        <v>112</v>
      </c>
      <c r="N22" t="s">
        <v>108</v>
      </c>
      <c r="O22" s="59" t="s">
        <v>375</v>
      </c>
      <c r="P22" t="s">
        <v>249</v>
      </c>
      <c r="Q22" s="59" t="s">
        <v>376</v>
      </c>
    </row>
    <row r="23" spans="2:17" x14ac:dyDescent="0.2">
      <c r="B23" t="s">
        <v>196</v>
      </c>
      <c r="C23" t="s">
        <v>215</v>
      </c>
      <c r="D23" t="s">
        <v>228</v>
      </c>
      <c r="E23" s="58" t="str">
        <f t="shared" si="0"/>
        <v xml:space="preserve">fHoras_extras_dobles_V  </v>
      </c>
      <c r="F23" t="s">
        <v>230</v>
      </c>
      <c r="M23" t="s">
        <v>113</v>
      </c>
      <c r="N23" t="s">
        <v>108</v>
      </c>
      <c r="O23" s="59" t="s">
        <v>375</v>
      </c>
      <c r="P23" t="s">
        <v>250</v>
      </c>
      <c r="Q23" s="59" t="s">
        <v>376</v>
      </c>
    </row>
    <row r="24" spans="2:17" x14ac:dyDescent="0.2">
      <c r="B24" t="s">
        <v>196</v>
      </c>
      <c r="C24" t="s">
        <v>216</v>
      </c>
      <c r="D24" t="s">
        <v>228</v>
      </c>
      <c r="E24" s="58" t="str">
        <f t="shared" si="0"/>
        <v xml:space="preserve">fHoras_extras_triples_V  </v>
      </c>
      <c r="F24" t="s">
        <v>230</v>
      </c>
      <c r="M24" t="s">
        <v>114</v>
      </c>
      <c r="N24" t="s">
        <v>108</v>
      </c>
      <c r="O24" s="59" t="s">
        <v>375</v>
      </c>
      <c r="P24" t="s">
        <v>251</v>
      </c>
      <c r="Q24" s="59" t="s">
        <v>376</v>
      </c>
    </row>
    <row r="25" spans="2:17" x14ac:dyDescent="0.2">
      <c r="B25" t="s">
        <v>196</v>
      </c>
      <c r="C25" t="s">
        <v>217</v>
      </c>
      <c r="D25" t="s">
        <v>228</v>
      </c>
      <c r="E25" s="58" t="str">
        <f t="shared" si="0"/>
        <v xml:space="preserve">fDescanso_Laborado_V  </v>
      </c>
      <c r="F25" t="s">
        <v>230</v>
      </c>
      <c r="M25" t="s">
        <v>115</v>
      </c>
      <c r="N25" t="s">
        <v>108</v>
      </c>
      <c r="O25" s="59" t="s">
        <v>375</v>
      </c>
      <c r="P25" t="s">
        <v>252</v>
      </c>
      <c r="Q25" s="59" t="s">
        <v>376</v>
      </c>
    </row>
    <row r="26" spans="2:17" x14ac:dyDescent="0.2">
      <c r="B26" t="s">
        <v>196</v>
      </c>
      <c r="C26" t="s">
        <v>314</v>
      </c>
      <c r="D26" t="s">
        <v>228</v>
      </c>
      <c r="E26" s="58" t="str">
        <f t="shared" si="0"/>
        <v xml:space="preserve">fDia_Festivo_laborado_V  </v>
      </c>
      <c r="F26" t="s">
        <v>230</v>
      </c>
      <c r="M26" t="s">
        <v>116</v>
      </c>
      <c r="N26" t="s">
        <v>108</v>
      </c>
      <c r="O26" s="59" t="s">
        <v>375</v>
      </c>
      <c r="P26" t="s">
        <v>253</v>
      </c>
      <c r="Q26" s="59" t="s">
        <v>376</v>
      </c>
    </row>
    <row r="27" spans="2:17" x14ac:dyDescent="0.2">
      <c r="B27" t="s">
        <v>196</v>
      </c>
      <c r="C27" t="s">
        <v>315</v>
      </c>
      <c r="D27" t="s">
        <v>228</v>
      </c>
      <c r="E27" s="58" t="str">
        <f t="shared" si="0"/>
        <v xml:space="preserve">fPrima_Dominical_V  </v>
      </c>
      <c r="F27" t="s">
        <v>230</v>
      </c>
      <c r="M27" t="s">
        <v>117</v>
      </c>
      <c r="N27" t="s">
        <v>108</v>
      </c>
      <c r="O27" s="59" t="s">
        <v>375</v>
      </c>
      <c r="P27" t="s">
        <v>254</v>
      </c>
      <c r="Q27" s="59" t="s">
        <v>376</v>
      </c>
    </row>
    <row r="28" spans="2:17" x14ac:dyDescent="0.2">
      <c r="B28" t="s">
        <v>196</v>
      </c>
      <c r="C28" t="s">
        <v>316</v>
      </c>
      <c r="D28" t="s">
        <v>228</v>
      </c>
      <c r="E28" s="58" t="str">
        <f t="shared" si="0"/>
        <v xml:space="preserve">fFalta_Injustificada_V </v>
      </c>
      <c r="F28" t="s">
        <v>230</v>
      </c>
      <c r="M28" t="s">
        <v>118</v>
      </c>
      <c r="N28" t="s">
        <v>108</v>
      </c>
      <c r="O28" s="59" t="s">
        <v>375</v>
      </c>
      <c r="P28" t="s">
        <v>255</v>
      </c>
      <c r="Q28" s="59" t="s">
        <v>376</v>
      </c>
    </row>
    <row r="29" spans="2:17" x14ac:dyDescent="0.2">
      <c r="B29" t="s">
        <v>196</v>
      </c>
      <c r="C29" t="s">
        <v>317</v>
      </c>
      <c r="D29" t="s">
        <v>228</v>
      </c>
      <c r="E29" s="58" t="str">
        <f t="shared" si="0"/>
        <v xml:space="preserve">fPermiso_Sin_GS_V  </v>
      </c>
      <c r="F29" t="s">
        <v>230</v>
      </c>
      <c r="M29" t="s">
        <v>119</v>
      </c>
      <c r="N29" t="s">
        <v>108</v>
      </c>
      <c r="O29" s="59" t="s">
        <v>375</v>
      </c>
      <c r="P29" t="s">
        <v>256</v>
      </c>
      <c r="Q29" s="59" t="s">
        <v>376</v>
      </c>
    </row>
    <row r="30" spans="2:17" x14ac:dyDescent="0.2">
      <c r="B30" t="s">
        <v>196</v>
      </c>
      <c r="C30" t="s">
        <v>318</v>
      </c>
      <c r="D30" t="s">
        <v>228</v>
      </c>
      <c r="E30" s="58" t="str">
        <f t="shared" si="0"/>
        <v xml:space="preserve">fT_No_laborado_V  </v>
      </c>
      <c r="F30" t="s">
        <v>230</v>
      </c>
      <c r="M30" t="s">
        <v>120</v>
      </c>
      <c r="N30" t="s">
        <v>108</v>
      </c>
      <c r="O30" s="59" t="s">
        <v>375</v>
      </c>
      <c r="P30" t="s">
        <v>257</v>
      </c>
      <c r="Q30" s="59" t="s">
        <v>376</v>
      </c>
    </row>
    <row r="31" spans="2:17" x14ac:dyDescent="0.2">
      <c r="B31" t="s">
        <v>196</v>
      </c>
      <c r="C31" t="s">
        <v>319</v>
      </c>
      <c r="D31" t="s">
        <v>228</v>
      </c>
      <c r="E31" s="58" t="str">
        <f t="shared" si="0"/>
        <v xml:space="preserve">fSalarioBase  </v>
      </c>
      <c r="F31" t="s">
        <v>230</v>
      </c>
      <c r="M31" t="s">
        <v>121</v>
      </c>
      <c r="N31" t="s">
        <v>108</v>
      </c>
      <c r="O31" s="59" t="s">
        <v>375</v>
      </c>
      <c r="P31" t="s">
        <v>258</v>
      </c>
      <c r="Q31" s="59" t="s">
        <v>376</v>
      </c>
    </row>
    <row r="32" spans="2:17" x14ac:dyDescent="0.2">
      <c r="B32" t="s">
        <v>196</v>
      </c>
      <c r="C32" t="s">
        <v>320</v>
      </c>
      <c r="D32" t="s">
        <v>228</v>
      </c>
      <c r="E32" s="58" t="str">
        <f t="shared" si="0"/>
        <v xml:space="preserve">fSalarioDiario </v>
      </c>
      <c r="F32" t="s">
        <v>230</v>
      </c>
      <c r="M32" t="s">
        <v>122</v>
      </c>
      <c r="N32" t="s">
        <v>108</v>
      </c>
      <c r="O32" s="59" t="s">
        <v>375</v>
      </c>
      <c r="P32" t="s">
        <v>259</v>
      </c>
      <c r="Q32" s="59" t="s">
        <v>376</v>
      </c>
    </row>
    <row r="33" spans="2:17" x14ac:dyDescent="0.2">
      <c r="B33" t="s">
        <v>196</v>
      </c>
      <c r="C33" t="s">
        <v>321</v>
      </c>
      <c r="D33" t="s">
        <v>228</v>
      </c>
      <c r="E33" s="58" t="str">
        <f t="shared" si="0"/>
        <v xml:space="preserve">fSalarioBC  </v>
      </c>
      <c r="F33" t="s">
        <v>230</v>
      </c>
      <c r="M33" t="s">
        <v>123</v>
      </c>
      <c r="N33" t="s">
        <v>108</v>
      </c>
      <c r="O33" s="59" t="s">
        <v>375</v>
      </c>
      <c r="P33" t="s">
        <v>260</v>
      </c>
      <c r="Q33" s="59" t="s">
        <v>376</v>
      </c>
    </row>
    <row r="34" spans="2:17" x14ac:dyDescent="0.2">
      <c r="B34" t="s">
        <v>196</v>
      </c>
      <c r="C34" t="s">
        <v>322</v>
      </c>
      <c r="D34" t="s">
        <v>228</v>
      </c>
      <c r="E34" s="58" t="str">
        <f t="shared" si="0"/>
        <v xml:space="preserve">iDiasTrabajados  </v>
      </c>
      <c r="F34" t="s">
        <v>230</v>
      </c>
      <c r="M34" t="s">
        <v>124</v>
      </c>
      <c r="N34" t="s">
        <v>108</v>
      </c>
      <c r="O34" s="59" t="s">
        <v>375</v>
      </c>
      <c r="P34" t="s">
        <v>261</v>
      </c>
      <c r="Q34" s="59" t="s">
        <v>376</v>
      </c>
    </row>
    <row r="35" spans="2:17" x14ac:dyDescent="0.2">
      <c r="B35" t="s">
        <v>196</v>
      </c>
      <c r="C35" t="s">
        <v>323</v>
      </c>
      <c r="D35" t="s">
        <v>228</v>
      </c>
      <c r="E35" s="58" t="str">
        <f t="shared" si="0"/>
        <v xml:space="preserve">fSueldoBruto </v>
      </c>
      <c r="F35" t="s">
        <v>230</v>
      </c>
      <c r="M35" t="s">
        <v>125</v>
      </c>
      <c r="N35" t="s">
        <v>108</v>
      </c>
      <c r="O35" s="59" t="s">
        <v>375</v>
      </c>
      <c r="P35" t="s">
        <v>262</v>
      </c>
      <c r="Q35" s="59" t="s">
        <v>376</v>
      </c>
    </row>
    <row r="36" spans="2:17" x14ac:dyDescent="0.2">
      <c r="B36" t="s">
        <v>196</v>
      </c>
      <c r="C36" t="s">
        <v>324</v>
      </c>
      <c r="D36" t="s">
        <v>228</v>
      </c>
      <c r="E36" s="58" t="str">
        <f t="shared" si="0"/>
        <v xml:space="preserve">fSeptimoDia </v>
      </c>
      <c r="F36" t="s">
        <v>230</v>
      </c>
      <c r="M36" t="s">
        <v>126</v>
      </c>
      <c r="N36" t="s">
        <v>108</v>
      </c>
      <c r="O36" s="59" t="s">
        <v>375</v>
      </c>
      <c r="P36" t="s">
        <v>263</v>
      </c>
      <c r="Q36" s="59" t="s">
        <v>376</v>
      </c>
    </row>
    <row r="37" spans="2:17" x14ac:dyDescent="0.2">
      <c r="B37" t="s">
        <v>196</v>
      </c>
      <c r="C37" t="s">
        <v>325</v>
      </c>
      <c r="D37" t="s">
        <v>228</v>
      </c>
      <c r="E37" s="58" t="str">
        <f t="shared" si="0"/>
        <v xml:space="preserve">fPrimaDomGravada </v>
      </c>
      <c r="F37" t="s">
        <v>230</v>
      </c>
      <c r="M37" t="s">
        <v>127</v>
      </c>
      <c r="N37" t="s">
        <v>108</v>
      </c>
      <c r="O37" s="59" t="s">
        <v>375</v>
      </c>
      <c r="P37" t="s">
        <v>264</v>
      </c>
      <c r="Q37" s="59" t="s">
        <v>376</v>
      </c>
    </row>
    <row r="38" spans="2:17" x14ac:dyDescent="0.2">
      <c r="B38" t="s">
        <v>196</v>
      </c>
      <c r="C38" t="s">
        <v>326</v>
      </c>
      <c r="D38" t="s">
        <v>228</v>
      </c>
      <c r="E38" s="58" t="str">
        <f t="shared" si="0"/>
        <v xml:space="preserve">fPrimaDomExenta </v>
      </c>
      <c r="F38" t="s">
        <v>230</v>
      </c>
      <c r="M38" t="s">
        <v>128</v>
      </c>
      <c r="N38" t="s">
        <v>108</v>
      </c>
      <c r="O38" s="59" t="s">
        <v>375</v>
      </c>
      <c r="P38" t="s">
        <v>265</v>
      </c>
      <c r="Q38" s="59" t="s">
        <v>376</v>
      </c>
    </row>
    <row r="39" spans="2:17" x14ac:dyDescent="0.2">
      <c r="B39" t="s">
        <v>196</v>
      </c>
      <c r="C39" t="s">
        <v>327</v>
      </c>
      <c r="D39" t="s">
        <v>228</v>
      </c>
      <c r="E39" s="58" t="str">
        <f t="shared" si="0"/>
        <v xml:space="preserve">fTExtra2Gravado </v>
      </c>
      <c r="F39" t="s">
        <v>230</v>
      </c>
      <c r="M39" t="s">
        <v>129</v>
      </c>
      <c r="N39" t="s">
        <v>108</v>
      </c>
      <c r="O39" s="59" t="s">
        <v>375</v>
      </c>
      <c r="P39" t="s">
        <v>266</v>
      </c>
      <c r="Q39" s="59" t="s">
        <v>376</v>
      </c>
    </row>
    <row r="40" spans="2:17" x14ac:dyDescent="0.2">
      <c r="B40" t="s">
        <v>196</v>
      </c>
      <c r="C40" t="s">
        <v>328</v>
      </c>
      <c r="D40" t="s">
        <v>228</v>
      </c>
      <c r="E40" s="58" t="str">
        <f t="shared" si="0"/>
        <v xml:space="preserve">fTExtra2Exento </v>
      </c>
      <c r="F40" t="s">
        <v>230</v>
      </c>
      <c r="M40" t="s">
        <v>130</v>
      </c>
      <c r="N40" t="s">
        <v>108</v>
      </c>
      <c r="O40" s="59" t="s">
        <v>375</v>
      </c>
      <c r="P40" t="s">
        <v>267</v>
      </c>
      <c r="Q40" s="59" t="s">
        <v>376</v>
      </c>
    </row>
    <row r="41" spans="2:17" x14ac:dyDescent="0.2">
      <c r="B41" t="s">
        <v>196</v>
      </c>
      <c r="C41" t="s">
        <v>329</v>
      </c>
      <c r="D41" t="s">
        <v>228</v>
      </c>
      <c r="E41" s="58" t="str">
        <f t="shared" si="0"/>
        <v xml:space="preserve">fTExtra3 </v>
      </c>
      <c r="F41" t="s">
        <v>230</v>
      </c>
      <c r="M41" t="s">
        <v>131</v>
      </c>
      <c r="N41" t="s">
        <v>108</v>
      </c>
      <c r="O41" s="59" t="s">
        <v>375</v>
      </c>
      <c r="P41" t="s">
        <v>268</v>
      </c>
      <c r="Q41" s="59" t="s">
        <v>376</v>
      </c>
    </row>
    <row r="42" spans="2:17" x14ac:dyDescent="0.2">
      <c r="B42" t="s">
        <v>196</v>
      </c>
      <c r="C42" t="s">
        <v>330</v>
      </c>
      <c r="D42" t="s">
        <v>228</v>
      </c>
      <c r="E42" s="58" t="str">
        <f t="shared" si="0"/>
        <v xml:space="preserve">fDescansoL </v>
      </c>
      <c r="F42" t="s">
        <v>230</v>
      </c>
      <c r="M42" t="s">
        <v>132</v>
      </c>
      <c r="N42" t="s">
        <v>108</v>
      </c>
      <c r="O42" s="59" t="s">
        <v>375</v>
      </c>
      <c r="P42" t="s">
        <v>269</v>
      </c>
      <c r="Q42" s="59" t="s">
        <v>376</v>
      </c>
    </row>
    <row r="43" spans="2:17" x14ac:dyDescent="0.2">
      <c r="B43" t="s">
        <v>196</v>
      </c>
      <c r="C43" t="s">
        <v>331</v>
      </c>
      <c r="D43" t="s">
        <v>228</v>
      </c>
      <c r="E43" s="58" t="str">
        <f t="shared" si="0"/>
        <v xml:space="preserve">fDiaFestivoL </v>
      </c>
      <c r="F43" t="s">
        <v>230</v>
      </c>
      <c r="M43" t="s">
        <v>133</v>
      </c>
      <c r="N43" t="s">
        <v>108</v>
      </c>
      <c r="O43" s="59" t="s">
        <v>375</v>
      </c>
      <c r="P43" t="s">
        <v>270</v>
      </c>
      <c r="Q43" s="59" t="s">
        <v>376</v>
      </c>
    </row>
    <row r="44" spans="2:17" x14ac:dyDescent="0.2">
      <c r="B44" t="s">
        <v>196</v>
      </c>
      <c r="C44" t="s">
        <v>332</v>
      </c>
      <c r="D44" t="s">
        <v>228</v>
      </c>
      <c r="E44" s="58" t="str">
        <f t="shared" si="0"/>
        <v xml:space="preserve">fBonoAsistencia </v>
      </c>
      <c r="F44" t="s">
        <v>230</v>
      </c>
      <c r="M44" t="s">
        <v>134</v>
      </c>
      <c r="N44" t="s">
        <v>108</v>
      </c>
      <c r="O44" s="59" t="s">
        <v>375</v>
      </c>
      <c r="P44" t="s">
        <v>271</v>
      </c>
      <c r="Q44" s="59" t="s">
        <v>376</v>
      </c>
    </row>
    <row r="45" spans="2:17" x14ac:dyDescent="0.2">
      <c r="B45" t="s">
        <v>196</v>
      </c>
      <c r="C45" t="s">
        <v>333</v>
      </c>
      <c r="D45" t="s">
        <v>228</v>
      </c>
      <c r="E45" s="58" t="str">
        <f t="shared" si="0"/>
        <v xml:space="preserve">fBonoProductividad </v>
      </c>
      <c r="F45" t="s">
        <v>230</v>
      </c>
      <c r="M45" t="s">
        <v>135</v>
      </c>
      <c r="N45" t="s">
        <v>108</v>
      </c>
      <c r="O45" s="59" t="s">
        <v>375</v>
      </c>
      <c r="P45" t="s">
        <v>272</v>
      </c>
      <c r="Q45" s="59" t="s">
        <v>376</v>
      </c>
    </row>
    <row r="46" spans="2:17" x14ac:dyDescent="0.2">
      <c r="B46" t="s">
        <v>196</v>
      </c>
      <c r="C46" t="s">
        <v>334</v>
      </c>
      <c r="D46" t="s">
        <v>228</v>
      </c>
      <c r="E46" s="58" t="str">
        <f t="shared" si="0"/>
        <v xml:space="preserve">fBonoPolivalencia </v>
      </c>
      <c r="F46" t="s">
        <v>230</v>
      </c>
      <c r="M46" t="s">
        <v>136</v>
      </c>
      <c r="N46" t="s">
        <v>108</v>
      </c>
      <c r="O46" s="59" t="s">
        <v>375</v>
      </c>
      <c r="P46" t="s">
        <v>273</v>
      </c>
      <c r="Q46" s="59" t="s">
        <v>376</v>
      </c>
    </row>
    <row r="47" spans="2:17" x14ac:dyDescent="0.2">
      <c r="B47" t="s">
        <v>196</v>
      </c>
      <c r="C47" t="s">
        <v>335</v>
      </c>
      <c r="D47" t="s">
        <v>228</v>
      </c>
      <c r="E47" s="58" t="str">
        <f t="shared" si="0"/>
        <v xml:space="preserve">fBonoEspecialidad </v>
      </c>
      <c r="F47" t="s">
        <v>230</v>
      </c>
      <c r="M47" t="s">
        <v>137</v>
      </c>
      <c r="N47" t="s">
        <v>108</v>
      </c>
      <c r="O47" s="59" t="s">
        <v>375</v>
      </c>
      <c r="P47" t="s">
        <v>274</v>
      </c>
      <c r="Q47" s="59" t="s">
        <v>376</v>
      </c>
    </row>
    <row r="48" spans="2:17" x14ac:dyDescent="0.2">
      <c r="B48" t="s">
        <v>196</v>
      </c>
      <c r="C48" t="s">
        <v>336</v>
      </c>
      <c r="D48" t="s">
        <v>228</v>
      </c>
      <c r="E48" s="58" t="str">
        <f t="shared" si="0"/>
        <v xml:space="preserve">fBonoCalidad </v>
      </c>
      <c r="F48" t="s">
        <v>230</v>
      </c>
      <c r="M48" t="s">
        <v>138</v>
      </c>
      <c r="N48" t="s">
        <v>108</v>
      </c>
      <c r="O48" s="59" t="s">
        <v>375</v>
      </c>
      <c r="P48" t="s">
        <v>275</v>
      </c>
      <c r="Q48" s="59" t="s">
        <v>376</v>
      </c>
    </row>
    <row r="49" spans="2:17" x14ac:dyDescent="0.2">
      <c r="B49" t="s">
        <v>196</v>
      </c>
      <c r="C49" t="s">
        <v>337</v>
      </c>
      <c r="D49" t="s">
        <v>228</v>
      </c>
      <c r="E49" s="58" t="str">
        <f t="shared" si="0"/>
        <v xml:space="preserve">fCompensacion </v>
      </c>
      <c r="F49" t="s">
        <v>230</v>
      </c>
      <c r="M49" t="s">
        <v>139</v>
      </c>
      <c r="N49" t="s">
        <v>108</v>
      </c>
      <c r="O49" s="59" t="s">
        <v>375</v>
      </c>
      <c r="P49" t="s">
        <v>276</v>
      </c>
      <c r="Q49" s="59" t="s">
        <v>376</v>
      </c>
    </row>
    <row r="50" spans="2:17" x14ac:dyDescent="0.2">
      <c r="B50" t="s">
        <v>196</v>
      </c>
      <c r="C50" t="s">
        <v>338</v>
      </c>
      <c r="D50" t="s">
        <v>228</v>
      </c>
      <c r="E50" s="58" t="str">
        <f t="shared" si="0"/>
        <v xml:space="preserve">fSemanaFondo </v>
      </c>
      <c r="F50" t="s">
        <v>230</v>
      </c>
      <c r="M50" t="s">
        <v>140</v>
      </c>
      <c r="N50" t="s">
        <v>108</v>
      </c>
      <c r="O50" s="59" t="s">
        <v>375</v>
      </c>
      <c r="P50" t="s">
        <v>277</v>
      </c>
      <c r="Q50" s="59" t="s">
        <v>376</v>
      </c>
    </row>
    <row r="51" spans="2:17" x14ac:dyDescent="0.2">
      <c r="B51" t="s">
        <v>196</v>
      </c>
      <c r="C51" t="s">
        <v>339</v>
      </c>
      <c r="D51" t="s">
        <v>228</v>
      </c>
      <c r="E51" s="58" t="str">
        <f t="shared" si="0"/>
        <v xml:space="preserve">fFaltaInjustificada </v>
      </c>
      <c r="F51" t="s">
        <v>230</v>
      </c>
      <c r="M51" t="s">
        <v>141</v>
      </c>
      <c r="N51" t="s">
        <v>108</v>
      </c>
      <c r="O51" s="59" t="s">
        <v>375</v>
      </c>
      <c r="P51" t="s">
        <v>278</v>
      </c>
      <c r="Q51" s="59" t="s">
        <v>376</v>
      </c>
    </row>
    <row r="52" spans="2:17" x14ac:dyDescent="0.2">
      <c r="B52" t="s">
        <v>196</v>
      </c>
      <c r="C52" t="s">
        <v>340</v>
      </c>
      <c r="D52" t="s">
        <v>228</v>
      </c>
      <c r="E52" s="58" t="str">
        <f t="shared" si="0"/>
        <v xml:space="preserve">fPermisoSinGS </v>
      </c>
      <c r="F52" t="s">
        <v>230</v>
      </c>
      <c r="M52" t="s">
        <v>142</v>
      </c>
      <c r="N52" t="s">
        <v>108</v>
      </c>
      <c r="O52" s="59" t="s">
        <v>375</v>
      </c>
      <c r="P52" t="s">
        <v>279</v>
      </c>
      <c r="Q52" s="59" t="s">
        <v>376</v>
      </c>
    </row>
    <row r="53" spans="2:17" x14ac:dyDescent="0.2">
      <c r="B53" t="s">
        <v>196</v>
      </c>
      <c r="C53" t="s">
        <v>341</v>
      </c>
      <c r="D53" t="s">
        <v>228</v>
      </c>
      <c r="E53" s="58" t="str">
        <f t="shared" si="0"/>
        <v xml:space="preserve">fIncrementoRetenido </v>
      </c>
      <c r="F53" t="s">
        <v>230</v>
      </c>
      <c r="M53" t="s">
        <v>143</v>
      </c>
      <c r="N53" t="s">
        <v>108</v>
      </c>
      <c r="O53" s="59" t="s">
        <v>375</v>
      </c>
      <c r="P53" t="s">
        <v>280</v>
      </c>
      <c r="Q53" s="59" t="s">
        <v>376</v>
      </c>
    </row>
    <row r="54" spans="2:17" x14ac:dyDescent="0.2">
      <c r="B54" t="s">
        <v>196</v>
      </c>
      <c r="C54" t="s">
        <v>342</v>
      </c>
      <c r="D54" t="s">
        <v>228</v>
      </c>
      <c r="E54" s="58" t="str">
        <f t="shared" si="0"/>
        <v xml:space="preserve">fVacacionesProporcionales </v>
      </c>
      <c r="F54" t="s">
        <v>230</v>
      </c>
      <c r="M54" t="s">
        <v>144</v>
      </c>
      <c r="N54" t="s">
        <v>108</v>
      </c>
      <c r="O54" s="59" t="s">
        <v>375</v>
      </c>
      <c r="P54" t="s">
        <v>281</v>
      </c>
      <c r="Q54" s="59" t="s">
        <v>376</v>
      </c>
    </row>
    <row r="55" spans="2:17" x14ac:dyDescent="0.2">
      <c r="B55" t="s">
        <v>196</v>
      </c>
      <c r="C55" t="s">
        <v>343</v>
      </c>
      <c r="D55" t="s">
        <v>228</v>
      </c>
      <c r="E55" s="58" t="str">
        <f t="shared" si="0"/>
        <v xml:space="preserve">fAguinaldoGravado </v>
      </c>
      <c r="F55" t="s">
        <v>230</v>
      </c>
      <c r="M55" t="s">
        <v>145</v>
      </c>
      <c r="N55" t="s">
        <v>108</v>
      </c>
      <c r="O55" s="59" t="s">
        <v>375</v>
      </c>
      <c r="P55" t="s">
        <v>282</v>
      </c>
      <c r="Q55" s="59" t="s">
        <v>376</v>
      </c>
    </row>
    <row r="56" spans="2:17" x14ac:dyDescent="0.2">
      <c r="B56" t="s">
        <v>196</v>
      </c>
      <c r="C56" t="s">
        <v>344</v>
      </c>
      <c r="D56" t="s">
        <v>228</v>
      </c>
      <c r="E56" s="58" t="str">
        <f t="shared" si="0"/>
        <v xml:space="preserve">fAguinaldoExento </v>
      </c>
      <c r="F56" t="s">
        <v>230</v>
      </c>
      <c r="M56" t="s">
        <v>146</v>
      </c>
      <c r="N56" t="s">
        <v>108</v>
      </c>
      <c r="O56" s="59" t="s">
        <v>375</v>
      </c>
      <c r="P56" t="s">
        <v>283</v>
      </c>
      <c r="Q56" s="59" t="s">
        <v>376</v>
      </c>
    </row>
    <row r="57" spans="2:17" x14ac:dyDescent="0.2">
      <c r="B57" t="s">
        <v>196</v>
      </c>
      <c r="C57" t="s">
        <v>345</v>
      </c>
      <c r="D57" t="s">
        <v>228</v>
      </c>
      <c r="E57" s="58" t="str">
        <f t="shared" si="0"/>
        <v xml:space="preserve">fPrimaVacacionalGravado </v>
      </c>
      <c r="F57" t="s">
        <v>230</v>
      </c>
      <c r="M57" t="s">
        <v>147</v>
      </c>
      <c r="N57" t="s">
        <v>108</v>
      </c>
      <c r="O57" s="59" t="s">
        <v>375</v>
      </c>
      <c r="P57" t="s">
        <v>284</v>
      </c>
      <c r="Q57" s="59" t="s">
        <v>376</v>
      </c>
    </row>
    <row r="58" spans="2:17" x14ac:dyDescent="0.2">
      <c r="B58" t="s">
        <v>196</v>
      </c>
      <c r="C58" t="s">
        <v>346</v>
      </c>
      <c r="D58" t="s">
        <v>228</v>
      </c>
      <c r="E58" s="58" t="str">
        <f t="shared" si="0"/>
        <v xml:space="preserve">fPrimaVacacionalExento </v>
      </c>
      <c r="F58" t="s">
        <v>230</v>
      </c>
      <c r="M58" t="s">
        <v>148</v>
      </c>
      <c r="N58" t="s">
        <v>108</v>
      </c>
      <c r="O58" s="59" t="s">
        <v>375</v>
      </c>
      <c r="P58" t="s">
        <v>285</v>
      </c>
      <c r="Q58" s="59" t="s">
        <v>376</v>
      </c>
    </row>
    <row r="59" spans="2:17" x14ac:dyDescent="0.2">
      <c r="B59" t="s">
        <v>196</v>
      </c>
      <c r="C59" t="s">
        <v>347</v>
      </c>
      <c r="D59" t="s">
        <v>228</v>
      </c>
      <c r="E59" s="58" t="str">
        <f t="shared" si="0"/>
        <v xml:space="preserve">fTotalPercepciones </v>
      </c>
      <c r="F59" t="s">
        <v>230</v>
      </c>
      <c r="M59" t="s">
        <v>149</v>
      </c>
      <c r="N59" t="s">
        <v>108</v>
      </c>
      <c r="O59" s="59" t="s">
        <v>375</v>
      </c>
      <c r="P59" t="s">
        <v>286</v>
      </c>
      <c r="Q59" s="59" t="s">
        <v>376</v>
      </c>
    </row>
    <row r="60" spans="2:17" x14ac:dyDescent="0.2">
      <c r="B60" t="s">
        <v>196</v>
      </c>
      <c r="C60" t="s">
        <v>348</v>
      </c>
      <c r="D60" t="s">
        <v>228</v>
      </c>
      <c r="E60" s="58" t="str">
        <f t="shared" si="0"/>
        <v xml:space="preserve">fTotalPercepcionesISR </v>
      </c>
      <c r="F60" t="s">
        <v>230</v>
      </c>
      <c r="M60" t="s">
        <v>150</v>
      </c>
      <c r="N60" t="s">
        <v>108</v>
      </c>
      <c r="O60" s="59" t="s">
        <v>375</v>
      </c>
      <c r="P60" t="s">
        <v>287</v>
      </c>
      <c r="Q60" s="59" t="s">
        <v>376</v>
      </c>
    </row>
    <row r="61" spans="2:17" x14ac:dyDescent="0.2">
      <c r="B61" t="s">
        <v>196</v>
      </c>
      <c r="C61" t="s">
        <v>349</v>
      </c>
      <c r="D61" s="59" t="s">
        <v>383</v>
      </c>
      <c r="E61" s="58"/>
      <c r="M61" t="s">
        <v>151</v>
      </c>
      <c r="N61" t="s">
        <v>108</v>
      </c>
      <c r="O61" s="59" t="s">
        <v>375</v>
      </c>
      <c r="P61" t="s">
        <v>288</v>
      </c>
      <c r="Q61" s="59" t="s">
        <v>376</v>
      </c>
    </row>
    <row r="62" spans="2:17" x14ac:dyDescent="0.2">
      <c r="B62" t="s">
        <v>196</v>
      </c>
      <c r="C62" t="s">
        <v>350</v>
      </c>
      <c r="D62" t="s">
        <v>228</v>
      </c>
      <c r="E62" s="58" t="str">
        <f t="shared" ref="E62:E74" si="1">+P60</f>
        <v xml:space="preserve">fIncapacidad </v>
      </c>
      <c r="F62" t="s">
        <v>230</v>
      </c>
      <c r="M62" t="s">
        <v>152</v>
      </c>
      <c r="N62" t="s">
        <v>108</v>
      </c>
      <c r="O62" s="59" t="s">
        <v>375</v>
      </c>
      <c r="P62" t="s">
        <v>289</v>
      </c>
      <c r="Q62" s="59" t="s">
        <v>376</v>
      </c>
    </row>
    <row r="63" spans="2:17" x14ac:dyDescent="0.2">
      <c r="B63" t="s">
        <v>196</v>
      </c>
      <c r="C63" t="s">
        <v>351</v>
      </c>
      <c r="D63" t="s">
        <v>228</v>
      </c>
      <c r="E63" s="58" t="str">
        <f t="shared" si="1"/>
        <v xml:space="preserve">fIsr </v>
      </c>
      <c r="F63" t="s">
        <v>230</v>
      </c>
      <c r="M63" t="s">
        <v>153</v>
      </c>
      <c r="N63" t="s">
        <v>108</v>
      </c>
      <c r="O63" s="59" t="s">
        <v>375</v>
      </c>
      <c r="P63" t="s">
        <v>290</v>
      </c>
      <c r="Q63" s="59" t="s">
        <v>376</v>
      </c>
    </row>
    <row r="64" spans="2:17" x14ac:dyDescent="0.2">
      <c r="B64" t="s">
        <v>196</v>
      </c>
      <c r="C64" t="s">
        <v>352</v>
      </c>
      <c r="D64" t="s">
        <v>228</v>
      </c>
      <c r="E64" s="58" t="str">
        <f t="shared" si="1"/>
        <v xml:space="preserve">fImss </v>
      </c>
      <c r="F64" t="s">
        <v>230</v>
      </c>
      <c r="M64" t="s">
        <v>154</v>
      </c>
      <c r="N64" t="s">
        <v>108</v>
      </c>
      <c r="O64" s="59" t="s">
        <v>375</v>
      </c>
      <c r="P64" t="s">
        <v>291</v>
      </c>
      <c r="Q64" s="59" t="s">
        <v>376</v>
      </c>
    </row>
    <row r="65" spans="2:17" x14ac:dyDescent="0.2">
      <c r="B65" t="s">
        <v>196</v>
      </c>
      <c r="C65" t="s">
        <v>353</v>
      </c>
      <c r="D65" t="s">
        <v>228</v>
      </c>
      <c r="E65" s="58" t="str">
        <f t="shared" si="1"/>
        <v xml:space="preserve">fInfonavit </v>
      </c>
      <c r="F65" t="s">
        <v>230</v>
      </c>
      <c r="M65" t="s">
        <v>155</v>
      </c>
      <c r="N65" t="s">
        <v>108</v>
      </c>
      <c r="O65" s="59" t="s">
        <v>375</v>
      </c>
      <c r="P65" t="s">
        <v>292</v>
      </c>
      <c r="Q65" s="59" t="s">
        <v>376</v>
      </c>
    </row>
    <row r="66" spans="2:17" x14ac:dyDescent="0.2">
      <c r="B66" t="s">
        <v>196</v>
      </c>
      <c r="C66" t="s">
        <v>354</v>
      </c>
      <c r="D66" t="s">
        <v>228</v>
      </c>
      <c r="E66" s="58" t="str">
        <f t="shared" si="1"/>
        <v xml:space="preserve">fInfonavitBanterior </v>
      </c>
      <c r="F66" t="s">
        <v>230</v>
      </c>
      <c r="M66" t="s">
        <v>156</v>
      </c>
      <c r="N66" t="s">
        <v>108</v>
      </c>
      <c r="O66" s="59" t="s">
        <v>375</v>
      </c>
      <c r="P66" t="s">
        <v>293</v>
      </c>
      <c r="Q66" s="59" t="s">
        <v>376</v>
      </c>
    </row>
    <row r="67" spans="2:17" x14ac:dyDescent="0.2">
      <c r="B67" t="s">
        <v>196</v>
      </c>
      <c r="C67" t="s">
        <v>355</v>
      </c>
      <c r="D67" t="s">
        <v>228</v>
      </c>
      <c r="E67" s="58" t="str">
        <f t="shared" si="1"/>
        <v xml:space="preserve">fAjusteInfonavit </v>
      </c>
      <c r="F67" t="s">
        <v>230</v>
      </c>
      <c r="M67" t="s">
        <v>157</v>
      </c>
      <c r="N67" t="s">
        <v>108</v>
      </c>
      <c r="O67" s="59" t="s">
        <v>375</v>
      </c>
      <c r="P67" t="s">
        <v>294</v>
      </c>
      <c r="Q67" s="59" t="s">
        <v>376</v>
      </c>
    </row>
    <row r="68" spans="2:17" x14ac:dyDescent="0.2">
      <c r="B68" t="s">
        <v>196</v>
      </c>
      <c r="C68" t="s">
        <v>356</v>
      </c>
      <c r="D68" t="s">
        <v>228</v>
      </c>
      <c r="E68" s="58" t="str">
        <f t="shared" si="1"/>
        <v xml:space="preserve">fPensionAlimenticia </v>
      </c>
      <c r="F68" t="s">
        <v>230</v>
      </c>
      <c r="M68" t="s">
        <v>158</v>
      </c>
      <c r="N68" t="s">
        <v>108</v>
      </c>
      <c r="O68" s="59" t="s">
        <v>375</v>
      </c>
      <c r="P68" t="s">
        <v>295</v>
      </c>
      <c r="Q68" s="59" t="s">
        <v>376</v>
      </c>
    </row>
    <row r="69" spans="2:17" x14ac:dyDescent="0.2">
      <c r="B69" t="s">
        <v>196</v>
      </c>
      <c r="C69" t="s">
        <v>357</v>
      </c>
      <c r="D69" t="s">
        <v>228</v>
      </c>
      <c r="E69" s="58" t="str">
        <f t="shared" si="1"/>
        <v xml:space="preserve">fPrestamo </v>
      </c>
      <c r="F69" t="s">
        <v>230</v>
      </c>
      <c r="M69" t="s">
        <v>159</v>
      </c>
      <c r="N69" t="s">
        <v>108</v>
      </c>
      <c r="O69" s="59" t="s">
        <v>375</v>
      </c>
      <c r="P69" t="s">
        <v>296</v>
      </c>
      <c r="Q69" s="59" t="s">
        <v>376</v>
      </c>
    </row>
    <row r="70" spans="2:17" x14ac:dyDescent="0.2">
      <c r="B70" t="s">
        <v>196</v>
      </c>
      <c r="C70" t="s">
        <v>358</v>
      </c>
      <c r="D70" t="s">
        <v>228</v>
      </c>
      <c r="E70" s="58" t="str">
        <f t="shared" si="1"/>
        <v xml:space="preserve">fFonacot </v>
      </c>
      <c r="F70" t="s">
        <v>230</v>
      </c>
      <c r="M70" t="s">
        <v>160</v>
      </c>
      <c r="N70" t="s">
        <v>108</v>
      </c>
      <c r="O70" s="59" t="s">
        <v>375</v>
      </c>
      <c r="P70" t="s">
        <v>297</v>
      </c>
      <c r="Q70" s="59" t="s">
        <v>376</v>
      </c>
    </row>
    <row r="71" spans="2:17" x14ac:dyDescent="0.2">
      <c r="B71" t="s">
        <v>196</v>
      </c>
      <c r="C71" t="s">
        <v>359</v>
      </c>
      <c r="D71" t="s">
        <v>228</v>
      </c>
      <c r="E71" s="58" t="str">
        <f t="shared" si="1"/>
        <v xml:space="preserve">fT_No_laborado </v>
      </c>
      <c r="F71" t="s">
        <v>230</v>
      </c>
      <c r="M71" t="s">
        <v>161</v>
      </c>
      <c r="N71" t="s">
        <v>108</v>
      </c>
      <c r="O71" s="59" t="s">
        <v>375</v>
      </c>
      <c r="P71" t="s">
        <v>298</v>
      </c>
      <c r="Q71" s="59" t="s">
        <v>376</v>
      </c>
    </row>
    <row r="72" spans="2:17" x14ac:dyDescent="0.2">
      <c r="B72" t="s">
        <v>196</v>
      </c>
      <c r="C72" t="s">
        <v>360</v>
      </c>
      <c r="D72" t="s">
        <v>228</v>
      </c>
      <c r="E72" s="58" t="str">
        <f t="shared" si="1"/>
        <v xml:space="preserve">fCuotaSindical </v>
      </c>
      <c r="F72" t="s">
        <v>230</v>
      </c>
      <c r="M72" t="s">
        <v>162</v>
      </c>
      <c r="N72" t="s">
        <v>108</v>
      </c>
      <c r="O72" s="59" t="s">
        <v>375</v>
      </c>
      <c r="P72" t="s">
        <v>299</v>
      </c>
      <c r="Q72" s="59" t="s">
        <v>376</v>
      </c>
    </row>
    <row r="73" spans="2:17" x14ac:dyDescent="0.2">
      <c r="B73" t="s">
        <v>196</v>
      </c>
      <c r="C73" t="s">
        <v>361</v>
      </c>
      <c r="D73" t="s">
        <v>228</v>
      </c>
      <c r="E73" s="58" t="str">
        <f t="shared" si="1"/>
        <v xml:space="preserve">fSubsidioGenerado </v>
      </c>
      <c r="F73" t="s">
        <v>230</v>
      </c>
      <c r="M73" t="s">
        <v>163</v>
      </c>
      <c r="N73" t="s">
        <v>108</v>
      </c>
      <c r="O73" s="59" t="s">
        <v>375</v>
      </c>
      <c r="P73" t="s">
        <v>300</v>
      </c>
      <c r="Q73" s="59" t="s">
        <v>376</v>
      </c>
    </row>
    <row r="74" spans="2:17" x14ac:dyDescent="0.2">
      <c r="B74" t="s">
        <v>196</v>
      </c>
      <c r="C74" t="s">
        <v>362</v>
      </c>
      <c r="D74" t="s">
        <v>228</v>
      </c>
      <c r="E74" s="58" t="str">
        <f t="shared" si="1"/>
        <v xml:space="preserve">fSubsidioAplicado </v>
      </c>
      <c r="F74" t="s">
        <v>230</v>
      </c>
      <c r="M74" t="s">
        <v>164</v>
      </c>
      <c r="N74" t="s">
        <v>108</v>
      </c>
      <c r="O74" s="59" t="s">
        <v>375</v>
      </c>
      <c r="P74" t="s">
        <v>301</v>
      </c>
      <c r="Q74" s="59" t="s">
        <v>376</v>
      </c>
    </row>
    <row r="75" spans="2:17" x14ac:dyDescent="0.2">
      <c r="B75" t="s">
        <v>196</v>
      </c>
      <c r="C75" t="s">
        <v>363</v>
      </c>
      <c r="D75" t="s">
        <v>387</v>
      </c>
      <c r="E75" s="58"/>
      <c r="M75" t="s">
        <v>165</v>
      </c>
      <c r="N75" t="s">
        <v>108</v>
      </c>
      <c r="O75" s="59" t="s">
        <v>375</v>
      </c>
      <c r="P75" t="s">
        <v>302</v>
      </c>
      <c r="Q75" s="59" t="s">
        <v>376</v>
      </c>
    </row>
    <row r="76" spans="2:17" x14ac:dyDescent="0.2">
      <c r="B76" s="59" t="s">
        <v>196</v>
      </c>
      <c r="C76" t="s">
        <v>364</v>
      </c>
      <c r="D76" s="59" t="s">
        <v>384</v>
      </c>
      <c r="E76" s="58"/>
      <c r="M76" t="s">
        <v>166</v>
      </c>
      <c r="N76" t="s">
        <v>108</v>
      </c>
      <c r="O76" s="59" t="s">
        <v>375</v>
      </c>
      <c r="P76" t="s">
        <v>303</v>
      </c>
      <c r="Q76" s="59" t="s">
        <v>376</v>
      </c>
    </row>
    <row r="77" spans="2:17" x14ac:dyDescent="0.2">
      <c r="B77" t="s">
        <v>196</v>
      </c>
      <c r="C77" t="s">
        <v>365</v>
      </c>
      <c r="D77" t="s">
        <v>228</v>
      </c>
      <c r="E77" s="58" t="str">
        <f t="shared" ref="E77:E85" si="2">+P74</f>
        <v xml:space="preserve">fPrestamoPerA </v>
      </c>
      <c r="F77" t="s">
        <v>230</v>
      </c>
      <c r="M77" t="s">
        <v>167</v>
      </c>
      <c r="N77" t="s">
        <v>108</v>
      </c>
      <c r="O77" s="59" t="s">
        <v>375</v>
      </c>
      <c r="P77" t="s">
        <v>304</v>
      </c>
      <c r="Q77" s="59" t="s">
        <v>376</v>
      </c>
    </row>
    <row r="78" spans="2:17" x14ac:dyDescent="0.2">
      <c r="B78" t="s">
        <v>196</v>
      </c>
      <c r="C78" t="s">
        <v>366</v>
      </c>
      <c r="D78" t="s">
        <v>228</v>
      </c>
      <c r="E78" s="58" t="str">
        <f t="shared" si="2"/>
        <v xml:space="preserve">fAdeudoInfonavitA </v>
      </c>
      <c r="F78" t="s">
        <v>230</v>
      </c>
      <c r="M78" t="s">
        <v>168</v>
      </c>
      <c r="N78" t="s">
        <v>108</v>
      </c>
      <c r="O78" s="59" t="s">
        <v>375</v>
      </c>
      <c r="P78" t="s">
        <v>305</v>
      </c>
      <c r="Q78" s="59" t="s">
        <v>376</v>
      </c>
    </row>
    <row r="79" spans="2:17" x14ac:dyDescent="0.2">
      <c r="B79" t="s">
        <v>196</v>
      </c>
      <c r="C79" t="s">
        <v>367</v>
      </c>
      <c r="D79" t="s">
        <v>228</v>
      </c>
      <c r="E79" s="58" t="str">
        <f t="shared" si="2"/>
        <v xml:space="preserve">fDiferenciaInfonavitA </v>
      </c>
      <c r="F79" t="s">
        <v>230</v>
      </c>
      <c r="M79" t="s">
        <v>169</v>
      </c>
      <c r="N79" t="s">
        <v>108</v>
      </c>
      <c r="O79" s="59" t="s">
        <v>375</v>
      </c>
      <c r="P79" t="s">
        <v>306</v>
      </c>
      <c r="Q79" s="59" t="s">
        <v>376</v>
      </c>
    </row>
    <row r="80" spans="2:17" x14ac:dyDescent="0.2">
      <c r="B80" t="s">
        <v>196</v>
      </c>
      <c r="C80" t="s">
        <v>368</v>
      </c>
      <c r="D80" t="s">
        <v>228</v>
      </c>
      <c r="E80" s="58" t="str">
        <f t="shared" si="2"/>
        <v xml:space="preserve">fAsimilados </v>
      </c>
      <c r="F80" t="s">
        <v>230</v>
      </c>
      <c r="M80" t="s">
        <v>170</v>
      </c>
      <c r="N80" t="s">
        <v>108</v>
      </c>
      <c r="O80" s="59" t="s">
        <v>375</v>
      </c>
      <c r="P80" t="s">
        <v>307</v>
      </c>
      <c r="Q80" s="59" t="s">
        <v>376</v>
      </c>
    </row>
    <row r="81" spans="2:24" x14ac:dyDescent="0.2">
      <c r="B81" t="s">
        <v>196</v>
      </c>
      <c r="C81" t="s">
        <v>369</v>
      </c>
      <c r="D81" t="s">
        <v>228</v>
      </c>
      <c r="E81" s="58" t="str">
        <f t="shared" si="2"/>
        <v xml:space="preserve">fRetencionOperadora </v>
      </c>
      <c r="F81" t="s">
        <v>230</v>
      </c>
      <c r="M81" t="s">
        <v>171</v>
      </c>
      <c r="N81" t="s">
        <v>108</v>
      </c>
      <c r="O81" s="59" t="s">
        <v>375</v>
      </c>
      <c r="P81" t="s">
        <v>308</v>
      </c>
      <c r="Q81" s="59" t="s">
        <v>376</v>
      </c>
    </row>
    <row r="82" spans="2:24" x14ac:dyDescent="0.2">
      <c r="B82" t="s">
        <v>196</v>
      </c>
      <c r="C82" t="s">
        <v>370</v>
      </c>
      <c r="D82" t="s">
        <v>228</v>
      </c>
      <c r="E82" s="58" t="str">
        <f t="shared" si="2"/>
        <v xml:space="preserve">fPorComision </v>
      </c>
      <c r="F82" t="s">
        <v>230</v>
      </c>
      <c r="M82" t="s">
        <v>172</v>
      </c>
      <c r="N82" t="s">
        <v>108</v>
      </c>
      <c r="O82" s="59" t="s">
        <v>375</v>
      </c>
      <c r="P82" t="s">
        <v>309</v>
      </c>
      <c r="Q82" s="59" t="s">
        <v>376</v>
      </c>
    </row>
    <row r="83" spans="2:24" x14ac:dyDescent="0.2">
      <c r="B83" t="s">
        <v>196</v>
      </c>
      <c r="C83" t="s">
        <v>371</v>
      </c>
      <c r="D83" t="s">
        <v>228</v>
      </c>
      <c r="E83" s="58" t="str">
        <f t="shared" si="2"/>
        <v xml:space="preserve">fComisionOperadora </v>
      </c>
      <c r="F83" t="s">
        <v>230</v>
      </c>
      <c r="M83" t="s">
        <v>173</v>
      </c>
      <c r="N83" t="s">
        <v>108</v>
      </c>
      <c r="O83" s="59" t="s">
        <v>375</v>
      </c>
      <c r="P83" t="s">
        <v>310</v>
      </c>
      <c r="Q83" s="59" t="s">
        <v>376</v>
      </c>
    </row>
    <row r="84" spans="2:24" x14ac:dyDescent="0.2">
      <c r="B84" t="s">
        <v>196</v>
      </c>
      <c r="C84" t="s">
        <v>372</v>
      </c>
      <c r="D84" t="s">
        <v>228</v>
      </c>
      <c r="E84" s="58" t="str">
        <f t="shared" si="2"/>
        <v xml:space="preserve">fComisionAsimilados </v>
      </c>
      <c r="F84" t="s">
        <v>230</v>
      </c>
      <c r="M84" t="s">
        <v>174</v>
      </c>
      <c r="N84" t="s">
        <v>108</v>
      </c>
      <c r="O84" s="59" t="s">
        <v>375</v>
      </c>
      <c r="P84" t="s">
        <v>311</v>
      </c>
      <c r="Q84" s="59" t="s">
        <v>376</v>
      </c>
    </row>
    <row r="85" spans="2:24" x14ac:dyDescent="0.2">
      <c r="B85" t="s">
        <v>196</v>
      </c>
      <c r="C85" t="s">
        <v>373</v>
      </c>
      <c r="D85" t="s">
        <v>228</v>
      </c>
      <c r="E85" s="58" t="str">
        <f t="shared" si="2"/>
        <v xml:space="preserve">fImssCS </v>
      </c>
      <c r="F85" t="s">
        <v>230</v>
      </c>
      <c r="M85" t="s">
        <v>175</v>
      </c>
      <c r="N85" t="s">
        <v>108</v>
      </c>
      <c r="O85" s="59" t="s">
        <v>375</v>
      </c>
      <c r="P85" t="s">
        <v>312</v>
      </c>
      <c r="Q85" s="59" t="s">
        <v>376</v>
      </c>
    </row>
    <row r="86" spans="2:24" x14ac:dyDescent="0.2">
      <c r="B86" t="s">
        <v>196</v>
      </c>
      <c r="C86" t="s">
        <v>374</v>
      </c>
      <c r="D86" t="s">
        <v>228</v>
      </c>
      <c r="E86" s="58" t="str">
        <f t="shared" ref="E86:E88" si="3">+P83</f>
        <v xml:space="preserve">fRcvCS </v>
      </c>
      <c r="F86" t="s">
        <v>230</v>
      </c>
      <c r="M86" t="s">
        <v>176</v>
      </c>
      <c r="N86" t="s">
        <v>108</v>
      </c>
      <c r="O86" s="59" t="s">
        <v>375</v>
      </c>
      <c r="P86" t="s">
        <v>177</v>
      </c>
      <c r="Q86" s="59" t="s">
        <v>376</v>
      </c>
    </row>
    <row r="87" spans="2:24" x14ac:dyDescent="0.2">
      <c r="B87" t="s">
        <v>196</v>
      </c>
      <c r="C87" t="s">
        <v>379</v>
      </c>
      <c r="D87" t="s">
        <v>228</v>
      </c>
      <c r="E87" s="58" t="str">
        <f t="shared" si="3"/>
        <v xml:space="preserve">fInfonavitCS </v>
      </c>
      <c r="F87" t="s">
        <v>230</v>
      </c>
      <c r="M87" t="s">
        <v>178</v>
      </c>
      <c r="N87" t="s">
        <v>179</v>
      </c>
      <c r="O87" s="59" t="s">
        <v>375</v>
      </c>
      <c r="P87" t="s">
        <v>180</v>
      </c>
    </row>
    <row r="88" spans="2:24" x14ac:dyDescent="0.2">
      <c r="B88" t="s">
        <v>196</v>
      </c>
      <c r="C88" t="s">
        <v>380</v>
      </c>
      <c r="D88" t="s">
        <v>228</v>
      </c>
      <c r="E88" s="58" t="str">
        <f t="shared" si="3"/>
        <v xml:space="preserve">fInsCS </v>
      </c>
      <c r="F88" t="s">
        <v>230</v>
      </c>
      <c r="M88" t="s">
        <v>184</v>
      </c>
      <c r="N88" t="s">
        <v>185</v>
      </c>
      <c r="O88" s="59" t="s">
        <v>375</v>
      </c>
      <c r="P88" t="s">
        <v>186</v>
      </c>
      <c r="R88" t="s">
        <v>181</v>
      </c>
      <c r="S88" t="s">
        <v>182</v>
      </c>
      <c r="T88" t="s">
        <v>183</v>
      </c>
    </row>
    <row r="89" spans="2:24" x14ac:dyDescent="0.2">
      <c r="B89" t="s">
        <v>196</v>
      </c>
      <c r="C89" t="s">
        <v>385</v>
      </c>
      <c r="F89" t="s">
        <v>230</v>
      </c>
      <c r="M89" t="s">
        <v>193</v>
      </c>
      <c r="N89" t="s">
        <v>194</v>
      </c>
      <c r="O89" s="59" t="s">
        <v>375</v>
      </c>
      <c r="P89" t="s">
        <v>313</v>
      </c>
      <c r="R89" t="s">
        <v>187</v>
      </c>
      <c r="S89" t="s">
        <v>188</v>
      </c>
      <c r="T89" t="s">
        <v>189</v>
      </c>
      <c r="U89" t="s">
        <v>190</v>
      </c>
      <c r="V89" t="s">
        <v>191</v>
      </c>
      <c r="W89" t="s">
        <v>190</v>
      </c>
      <c r="X89" t="s">
        <v>192</v>
      </c>
    </row>
    <row r="90" spans="2:24" x14ac:dyDescent="0.2">
      <c r="B90" t="s">
        <v>196</v>
      </c>
      <c r="C90" t="s">
        <v>386</v>
      </c>
      <c r="D90" t="s">
        <v>228</v>
      </c>
      <c r="E90" s="58" t="str">
        <f>+P86</f>
        <v xml:space="preserve">fTotalCostoSocial </v>
      </c>
      <c r="F90" t="s">
        <v>230</v>
      </c>
      <c r="O90" s="59" t="s">
        <v>375</v>
      </c>
      <c r="R90" t="s">
        <v>195</v>
      </c>
    </row>
    <row r="91" spans="2:24" x14ac:dyDescent="0.2">
      <c r="B91" t="s">
        <v>196</v>
      </c>
      <c r="C91" t="s">
        <v>388</v>
      </c>
    </row>
    <row r="92" spans="2:24" x14ac:dyDescent="0.2">
      <c r="B92" t="s">
        <v>196</v>
      </c>
      <c r="C92" t="s">
        <v>389</v>
      </c>
    </row>
    <row r="93" spans="2:24" x14ac:dyDescent="0.2">
      <c r="B93" t="s">
        <v>196</v>
      </c>
      <c r="C93" t="s">
        <v>390</v>
      </c>
    </row>
    <row r="94" spans="2:24" x14ac:dyDescent="0.2">
      <c r="B94" t="s">
        <v>196</v>
      </c>
      <c r="C94" t="s">
        <v>391</v>
      </c>
    </row>
    <row r="95" spans="2:24" x14ac:dyDescent="0.2">
      <c r="B95" t="s">
        <v>196</v>
      </c>
      <c r="C95" t="s">
        <v>392</v>
      </c>
    </row>
    <row r="96" spans="2:24" x14ac:dyDescent="0.2">
      <c r="B96" t="s">
        <v>196</v>
      </c>
      <c r="C96" t="s">
        <v>393</v>
      </c>
    </row>
    <row r="97" spans="2:3" x14ac:dyDescent="0.2">
      <c r="B97" t="s">
        <v>196</v>
      </c>
      <c r="C97" t="s">
        <v>394</v>
      </c>
    </row>
    <row r="98" spans="2:3" x14ac:dyDescent="0.2">
      <c r="B98" t="s">
        <v>196</v>
      </c>
      <c r="C98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398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showWhiteSpace="0" topLeftCell="A4" zoomScaleNormal="100" workbookViewId="0">
      <selection activeCell="D13" sqref="D1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65"/>
      <c r="D2" s="65"/>
      <c r="E2" s="65"/>
      <c r="F2" s="66"/>
      <c r="G2" s="73" t="s">
        <v>446</v>
      </c>
    </row>
    <row r="3" spans="2:12" ht="13.5" thickTop="1" x14ac:dyDescent="0.2"/>
    <row r="4" spans="2:12" x14ac:dyDescent="0.2">
      <c r="B4" s="67" t="s">
        <v>416</v>
      </c>
    </row>
    <row r="5" spans="2:12" x14ac:dyDescent="0.2">
      <c r="B5" s="67" t="s">
        <v>417</v>
      </c>
    </row>
    <row r="6" spans="2:12" x14ac:dyDescent="0.2">
      <c r="B6" s="67" t="s">
        <v>418</v>
      </c>
    </row>
    <row r="8" spans="2:12" ht="15.75" x14ac:dyDescent="0.2">
      <c r="B8" s="104" t="s">
        <v>419</v>
      </c>
      <c r="C8" s="104"/>
      <c r="D8" s="104"/>
      <c r="E8" s="104"/>
      <c r="F8" s="105"/>
      <c r="G8" s="104" t="s">
        <v>434</v>
      </c>
      <c r="H8" s="104"/>
      <c r="I8" s="104"/>
      <c r="J8" s="104" t="s">
        <v>447</v>
      </c>
      <c r="K8" s="104"/>
      <c r="L8" s="104"/>
    </row>
    <row r="9" spans="2:12" x14ac:dyDescent="0.2">
      <c r="B9" s="74" t="s">
        <v>448</v>
      </c>
      <c r="C9" s="75" t="s">
        <v>449</v>
      </c>
      <c r="D9" s="75" t="s">
        <v>450</v>
      </c>
      <c r="E9" s="75" t="s">
        <v>451</v>
      </c>
      <c r="F9" s="76" t="s">
        <v>452</v>
      </c>
      <c r="G9" s="74" t="s">
        <v>448</v>
      </c>
      <c r="H9" s="75" t="s">
        <v>449</v>
      </c>
      <c r="I9" s="76" t="s">
        <v>452</v>
      </c>
      <c r="J9" s="77" t="s">
        <v>448</v>
      </c>
      <c r="K9" s="75" t="s">
        <v>449</v>
      </c>
      <c r="L9" s="75" t="s">
        <v>452</v>
      </c>
    </row>
    <row r="10" spans="2:12" x14ac:dyDescent="0.2">
      <c r="B10" s="78" t="s">
        <v>420</v>
      </c>
      <c r="C10" s="79">
        <f>+D10+E10</f>
        <v>0</v>
      </c>
      <c r="D10" s="79"/>
      <c r="E10" s="79"/>
      <c r="F10" s="80"/>
      <c r="G10" s="78" t="s">
        <v>9</v>
      </c>
      <c r="H10" s="81"/>
      <c r="I10" s="82"/>
      <c r="J10" s="83" t="s">
        <v>453</v>
      </c>
      <c r="K10" s="81"/>
      <c r="L10" s="84"/>
    </row>
    <row r="11" spans="2:12" x14ac:dyDescent="0.2">
      <c r="B11" s="83" t="s">
        <v>454</v>
      </c>
      <c r="C11" s="85">
        <f t="shared" ref="C11:C26" si="0">+D11+E11</f>
        <v>0</v>
      </c>
      <c r="D11" s="85"/>
      <c r="E11" s="85"/>
      <c r="F11" s="86"/>
      <c r="G11" s="87" t="s">
        <v>13</v>
      </c>
      <c r="H11" s="68"/>
      <c r="I11" s="88"/>
      <c r="J11" s="83" t="s">
        <v>455</v>
      </c>
      <c r="K11" s="68"/>
      <c r="L11" s="89"/>
    </row>
    <row r="12" spans="2:12" x14ac:dyDescent="0.2">
      <c r="B12" s="83" t="s">
        <v>456</v>
      </c>
      <c r="C12" s="85">
        <f t="shared" si="0"/>
        <v>0</v>
      </c>
      <c r="D12" s="85"/>
      <c r="E12" s="85"/>
      <c r="F12" s="86"/>
      <c r="G12" s="87" t="s">
        <v>396</v>
      </c>
      <c r="H12" s="68"/>
      <c r="I12" s="88"/>
      <c r="J12" s="83" t="s">
        <v>457</v>
      </c>
      <c r="K12" s="68"/>
      <c r="L12" s="89"/>
    </row>
    <row r="13" spans="2:12" x14ac:dyDescent="0.2">
      <c r="B13" s="87" t="s">
        <v>421</v>
      </c>
      <c r="C13" s="85">
        <f t="shared" si="0"/>
        <v>0</v>
      </c>
      <c r="D13" s="85"/>
      <c r="E13" s="85"/>
      <c r="F13" s="86"/>
      <c r="G13" s="87" t="s">
        <v>435</v>
      </c>
      <c r="H13" s="68"/>
      <c r="I13" s="88"/>
      <c r="J13" s="83" t="s">
        <v>458</v>
      </c>
      <c r="K13" s="68"/>
      <c r="L13" s="89"/>
    </row>
    <row r="14" spans="2:12" x14ac:dyDescent="0.2">
      <c r="B14" s="87" t="s">
        <v>55</v>
      </c>
      <c r="C14" s="85">
        <f t="shared" si="0"/>
        <v>0</v>
      </c>
      <c r="D14" s="85"/>
      <c r="E14" s="85"/>
      <c r="F14" s="86"/>
      <c r="G14" s="87" t="s">
        <v>26</v>
      </c>
      <c r="H14" s="68"/>
      <c r="I14" s="88"/>
      <c r="J14" s="83" t="s">
        <v>406</v>
      </c>
      <c r="K14" s="68"/>
      <c r="L14" s="89"/>
    </row>
    <row r="15" spans="2:12" x14ac:dyDescent="0.2">
      <c r="B15" s="87" t="s">
        <v>422</v>
      </c>
      <c r="C15" s="85">
        <f t="shared" si="0"/>
        <v>0</v>
      </c>
      <c r="D15" s="85"/>
      <c r="E15" s="85"/>
      <c r="F15" s="86"/>
      <c r="G15" s="87" t="s">
        <v>436</v>
      </c>
      <c r="H15" s="68"/>
      <c r="I15" s="88"/>
      <c r="J15" s="87"/>
      <c r="K15" s="68"/>
      <c r="L15" s="89"/>
    </row>
    <row r="16" spans="2:12" x14ac:dyDescent="0.2">
      <c r="B16" s="87" t="s">
        <v>423</v>
      </c>
      <c r="C16" s="85">
        <f t="shared" si="0"/>
        <v>0</v>
      </c>
      <c r="D16" s="85"/>
      <c r="E16" s="85"/>
      <c r="F16" s="86"/>
      <c r="G16" s="87" t="s">
        <v>23</v>
      </c>
      <c r="H16" s="68"/>
      <c r="I16" s="88"/>
      <c r="J16" s="87"/>
      <c r="K16" s="68"/>
      <c r="L16" s="89"/>
    </row>
    <row r="17" spans="2:12" x14ac:dyDescent="0.2">
      <c r="B17" s="87" t="s">
        <v>424</v>
      </c>
      <c r="C17" s="85">
        <f t="shared" si="0"/>
        <v>0</v>
      </c>
      <c r="D17" s="85"/>
      <c r="E17" s="85"/>
      <c r="F17" s="86"/>
      <c r="G17" s="87" t="s">
        <v>27</v>
      </c>
      <c r="H17" s="68"/>
      <c r="I17" s="88"/>
      <c r="J17" s="87"/>
      <c r="K17" s="68"/>
      <c r="L17" s="89"/>
    </row>
    <row r="18" spans="2:12" x14ac:dyDescent="0.2">
      <c r="B18" s="87" t="s">
        <v>425</v>
      </c>
      <c r="C18" s="85">
        <f t="shared" si="0"/>
        <v>0</v>
      </c>
      <c r="D18" s="85"/>
      <c r="E18" s="85"/>
      <c r="F18" s="86"/>
      <c r="G18" s="87" t="s">
        <v>437</v>
      </c>
      <c r="H18" s="68"/>
      <c r="I18" s="88"/>
      <c r="J18" s="87"/>
      <c r="K18" s="68"/>
      <c r="L18" s="89"/>
    </row>
    <row r="19" spans="2:12" x14ac:dyDescent="0.2">
      <c r="B19" s="87" t="s">
        <v>426</v>
      </c>
      <c r="C19" s="85">
        <f t="shared" si="0"/>
        <v>0</v>
      </c>
      <c r="D19" s="85"/>
      <c r="E19" s="85"/>
      <c r="F19" s="86"/>
      <c r="G19" s="87" t="s">
        <v>77</v>
      </c>
      <c r="H19" s="68"/>
      <c r="I19" s="88"/>
      <c r="J19" s="87"/>
      <c r="K19" s="68"/>
      <c r="L19" s="89"/>
    </row>
    <row r="20" spans="2:12" x14ac:dyDescent="0.2">
      <c r="B20" s="87" t="s">
        <v>427</v>
      </c>
      <c r="C20" s="85">
        <f t="shared" si="0"/>
        <v>0</v>
      </c>
      <c r="D20" s="85"/>
      <c r="E20" s="85"/>
      <c r="F20" s="86"/>
      <c r="G20" s="87" t="s">
        <v>438</v>
      </c>
      <c r="H20" s="68"/>
      <c r="I20" s="88"/>
      <c r="J20" s="87"/>
      <c r="K20" s="68"/>
      <c r="L20" s="89"/>
    </row>
    <row r="21" spans="2:12" x14ac:dyDescent="0.2">
      <c r="B21" s="87" t="s">
        <v>428</v>
      </c>
      <c r="C21" s="85">
        <f t="shared" si="0"/>
        <v>0</v>
      </c>
      <c r="D21" s="85"/>
      <c r="E21" s="85"/>
      <c r="F21" s="86"/>
      <c r="G21" s="87"/>
      <c r="H21" s="68"/>
      <c r="I21" s="68"/>
      <c r="J21" s="87"/>
      <c r="K21" s="68"/>
      <c r="L21" s="89"/>
    </row>
    <row r="22" spans="2:12" x14ac:dyDescent="0.2">
      <c r="B22" s="87" t="s">
        <v>429</v>
      </c>
      <c r="C22" s="85">
        <f t="shared" si="0"/>
        <v>0</v>
      </c>
      <c r="D22" s="85"/>
      <c r="E22" s="85"/>
      <c r="F22" s="86"/>
      <c r="G22" s="87"/>
      <c r="H22" s="68"/>
      <c r="I22" s="68"/>
      <c r="J22" s="87"/>
      <c r="K22" s="68"/>
      <c r="L22" s="89"/>
    </row>
    <row r="23" spans="2:12" x14ac:dyDescent="0.2">
      <c r="B23" s="87" t="s">
        <v>430</v>
      </c>
      <c r="C23" s="85">
        <f t="shared" si="0"/>
        <v>0</v>
      </c>
      <c r="D23" s="85"/>
      <c r="E23" s="85"/>
      <c r="F23" s="86"/>
      <c r="G23" s="87"/>
      <c r="H23" s="68"/>
      <c r="I23" s="68"/>
      <c r="J23" s="87"/>
      <c r="K23" s="68"/>
      <c r="L23" s="89"/>
    </row>
    <row r="24" spans="2:12" x14ac:dyDescent="0.2">
      <c r="B24" s="87" t="s">
        <v>431</v>
      </c>
      <c r="C24" s="85">
        <f t="shared" si="0"/>
        <v>0</v>
      </c>
      <c r="D24" s="85"/>
      <c r="E24" s="85"/>
      <c r="F24" s="86"/>
      <c r="G24" s="87"/>
      <c r="H24" s="68"/>
      <c r="I24" s="68"/>
      <c r="J24" s="87"/>
      <c r="K24" s="68"/>
      <c r="L24" s="89"/>
    </row>
    <row r="25" spans="2:12" x14ac:dyDescent="0.2">
      <c r="B25" s="87" t="s">
        <v>432</v>
      </c>
      <c r="C25" s="85">
        <f t="shared" si="0"/>
        <v>0</v>
      </c>
      <c r="D25" s="85"/>
      <c r="E25" s="85"/>
      <c r="F25" s="86"/>
      <c r="G25" s="87"/>
      <c r="H25" s="68"/>
      <c r="I25" s="68"/>
      <c r="J25" s="87"/>
      <c r="K25" s="68"/>
      <c r="L25" s="89"/>
    </row>
    <row r="26" spans="2:12" x14ac:dyDescent="0.2">
      <c r="B26" s="90" t="s">
        <v>459</v>
      </c>
      <c r="C26" s="91">
        <f t="shared" si="0"/>
        <v>0</v>
      </c>
      <c r="D26" s="91"/>
      <c r="E26" s="91"/>
      <c r="F26" s="92"/>
      <c r="G26" s="69"/>
      <c r="H26" s="93"/>
      <c r="I26" s="93"/>
      <c r="J26" s="69"/>
      <c r="K26" s="93"/>
      <c r="L26" s="70"/>
    </row>
    <row r="27" spans="2:12" x14ac:dyDescent="0.2">
      <c r="B27" s="72"/>
    </row>
    <row r="28" spans="2:12" x14ac:dyDescent="0.2">
      <c r="B28" s="72"/>
    </row>
    <row r="29" spans="2:12" ht="12.75" customHeight="1" x14ac:dyDescent="0.2">
      <c r="B29" s="94" t="s">
        <v>433</v>
      </c>
      <c r="C29" s="71">
        <f>+SUM(C10:C26)</f>
        <v>0</v>
      </c>
      <c r="D29" s="71">
        <f t="shared" ref="D29:E29" si="1">+SUM(D10:D26)</f>
        <v>0</v>
      </c>
      <c r="E29" s="71">
        <f t="shared" si="1"/>
        <v>0</v>
      </c>
      <c r="F29" s="71"/>
      <c r="G29" s="94" t="s">
        <v>439</v>
      </c>
      <c r="H29" s="71">
        <f>+SUM(H10:H20)</f>
        <v>0</v>
      </c>
      <c r="I29" s="71"/>
      <c r="J29" s="94" t="s">
        <v>460</v>
      </c>
      <c r="K29" s="71">
        <f>+SUM(K10:K26)</f>
        <v>0</v>
      </c>
      <c r="L29" s="71"/>
    </row>
    <row r="36" spans="2:5" ht="15" x14ac:dyDescent="0.2">
      <c r="B36" s="94" t="s">
        <v>440</v>
      </c>
      <c r="C36" s="71">
        <f>+C29-H29</f>
        <v>0</v>
      </c>
      <c r="D36" s="85"/>
      <c r="E36" s="85"/>
    </row>
    <row r="37" spans="2:5" ht="15" x14ac:dyDescent="0.2">
      <c r="B37" s="94" t="s">
        <v>441</v>
      </c>
      <c r="C37" s="71">
        <f>+C36</f>
        <v>0</v>
      </c>
      <c r="D37" s="85"/>
      <c r="E37" s="85"/>
    </row>
    <row r="38" spans="2:5" ht="15" x14ac:dyDescent="0.2">
      <c r="B38" s="94" t="s">
        <v>442</v>
      </c>
      <c r="C38" s="71">
        <f>+D29</f>
        <v>0</v>
      </c>
      <c r="D38" s="85"/>
      <c r="E38" s="85"/>
    </row>
    <row r="39" spans="2:5" ht="15" x14ac:dyDescent="0.2">
      <c r="B39" s="94" t="s">
        <v>443</v>
      </c>
      <c r="C39" s="71">
        <f>+H20</f>
        <v>0</v>
      </c>
      <c r="D39" s="85"/>
      <c r="E39" s="85"/>
    </row>
    <row r="40" spans="2:5" ht="15" x14ac:dyDescent="0.2">
      <c r="B40" s="94" t="s">
        <v>444</v>
      </c>
      <c r="C40" s="71">
        <f>[4]FACT!H4</f>
        <v>0</v>
      </c>
      <c r="D40" s="85"/>
      <c r="E40" s="85"/>
    </row>
    <row r="41" spans="2:5" ht="15" x14ac:dyDescent="0.2">
      <c r="B41" s="94" t="s">
        <v>445</v>
      </c>
      <c r="C41" s="71">
        <f>+[4]FACT!H5</f>
        <v>0</v>
      </c>
      <c r="D41" s="85"/>
      <c r="E41" s="85"/>
    </row>
  </sheetData>
  <mergeCells count="3">
    <mergeCell ref="G8:I8"/>
    <mergeCell ref="J8:L8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378</v>
      </c>
      <c r="C2" s="59" t="s">
        <v>375</v>
      </c>
      <c r="D2" t="s">
        <v>245</v>
      </c>
      <c r="E2" s="59" t="s">
        <v>377</v>
      </c>
    </row>
    <row r="3" spans="2:5" x14ac:dyDescent="0.2">
      <c r="B3" s="59" t="s">
        <v>378</v>
      </c>
      <c r="C3" s="59" t="s">
        <v>375</v>
      </c>
      <c r="D3" t="s">
        <v>246</v>
      </c>
      <c r="E3" s="59" t="s">
        <v>377</v>
      </c>
    </row>
    <row r="4" spans="2:5" x14ac:dyDescent="0.2">
      <c r="B4" s="59" t="s">
        <v>378</v>
      </c>
      <c r="C4" s="59" t="s">
        <v>375</v>
      </c>
      <c r="D4" t="s">
        <v>247</v>
      </c>
      <c r="E4" s="59" t="s">
        <v>377</v>
      </c>
    </row>
    <row r="5" spans="2:5" x14ac:dyDescent="0.2">
      <c r="B5" s="59" t="s">
        <v>378</v>
      </c>
      <c r="C5" s="59" t="s">
        <v>375</v>
      </c>
      <c r="D5" t="s">
        <v>248</v>
      </c>
      <c r="E5" s="59" t="s">
        <v>377</v>
      </c>
    </row>
    <row r="6" spans="2:5" x14ac:dyDescent="0.2">
      <c r="B6" s="59" t="s">
        <v>378</v>
      </c>
      <c r="C6" s="59" t="s">
        <v>375</v>
      </c>
      <c r="D6" t="s">
        <v>249</v>
      </c>
      <c r="E6" s="59" t="s">
        <v>377</v>
      </c>
    </row>
    <row r="7" spans="2:5" x14ac:dyDescent="0.2">
      <c r="B7" s="59" t="s">
        <v>378</v>
      </c>
      <c r="C7" s="59" t="s">
        <v>375</v>
      </c>
      <c r="D7" t="s">
        <v>250</v>
      </c>
      <c r="E7" s="59" t="s">
        <v>377</v>
      </c>
    </row>
    <row r="8" spans="2:5" x14ac:dyDescent="0.2">
      <c r="B8" s="59" t="s">
        <v>378</v>
      </c>
      <c r="C8" s="59" t="s">
        <v>375</v>
      </c>
      <c r="D8" t="s">
        <v>251</v>
      </c>
      <c r="E8" s="59" t="s">
        <v>377</v>
      </c>
    </row>
    <row r="9" spans="2:5" x14ac:dyDescent="0.2">
      <c r="B9" s="59" t="s">
        <v>378</v>
      </c>
      <c r="C9" s="59" t="s">
        <v>375</v>
      </c>
      <c r="D9" t="s">
        <v>252</v>
      </c>
      <c r="E9" s="59" t="s">
        <v>377</v>
      </c>
    </row>
    <row r="10" spans="2:5" x14ac:dyDescent="0.2">
      <c r="B10" s="59" t="s">
        <v>378</v>
      </c>
      <c r="C10" s="59" t="s">
        <v>375</v>
      </c>
      <c r="D10" t="s">
        <v>253</v>
      </c>
      <c r="E10" s="59" t="s">
        <v>377</v>
      </c>
    </row>
    <row r="11" spans="2:5" x14ac:dyDescent="0.2">
      <c r="B11" s="59" t="s">
        <v>378</v>
      </c>
      <c r="C11" s="59" t="s">
        <v>375</v>
      </c>
      <c r="D11" t="s">
        <v>254</v>
      </c>
      <c r="E11" s="59" t="s">
        <v>377</v>
      </c>
    </row>
    <row r="12" spans="2:5" x14ac:dyDescent="0.2">
      <c r="B12" s="59" t="s">
        <v>378</v>
      </c>
      <c r="C12" s="59" t="s">
        <v>375</v>
      </c>
      <c r="D12" t="s">
        <v>255</v>
      </c>
      <c r="E12" s="59" t="s">
        <v>377</v>
      </c>
    </row>
    <row r="13" spans="2:5" x14ac:dyDescent="0.2">
      <c r="B13" s="59" t="s">
        <v>378</v>
      </c>
      <c r="C13" s="59" t="s">
        <v>375</v>
      </c>
      <c r="D13" t="s">
        <v>256</v>
      </c>
      <c r="E13" s="59" t="s">
        <v>377</v>
      </c>
    </row>
    <row r="14" spans="2:5" x14ac:dyDescent="0.2">
      <c r="B14" s="59" t="s">
        <v>378</v>
      </c>
      <c r="C14" s="59" t="s">
        <v>375</v>
      </c>
      <c r="D14" t="s">
        <v>257</v>
      </c>
      <c r="E14" s="59" t="s">
        <v>377</v>
      </c>
    </row>
    <row r="15" spans="2:5" x14ac:dyDescent="0.2">
      <c r="B15" s="59" t="s">
        <v>378</v>
      </c>
      <c r="C15" s="59" t="s">
        <v>375</v>
      </c>
      <c r="D15" t="s">
        <v>258</v>
      </c>
      <c r="E15" s="59" t="s">
        <v>377</v>
      </c>
    </row>
    <row r="16" spans="2:5" x14ac:dyDescent="0.2">
      <c r="B16" s="59" t="s">
        <v>378</v>
      </c>
      <c r="C16" s="59" t="s">
        <v>375</v>
      </c>
      <c r="D16" t="s">
        <v>259</v>
      </c>
      <c r="E16" s="59" t="s">
        <v>377</v>
      </c>
    </row>
    <row r="17" spans="2:5" x14ac:dyDescent="0.2">
      <c r="B17" s="59" t="s">
        <v>378</v>
      </c>
      <c r="C17" s="59" t="s">
        <v>375</v>
      </c>
      <c r="D17" t="s">
        <v>260</v>
      </c>
      <c r="E17" s="59" t="s">
        <v>377</v>
      </c>
    </row>
    <row r="18" spans="2:5" x14ac:dyDescent="0.2">
      <c r="B18" s="59" t="s">
        <v>378</v>
      </c>
      <c r="C18" s="59" t="s">
        <v>375</v>
      </c>
      <c r="D18" t="s">
        <v>261</v>
      </c>
      <c r="E18" s="59" t="s">
        <v>377</v>
      </c>
    </row>
    <row r="19" spans="2:5" x14ac:dyDescent="0.2">
      <c r="B19" s="59" t="s">
        <v>378</v>
      </c>
      <c r="C19" s="59" t="s">
        <v>375</v>
      </c>
      <c r="D19" t="s">
        <v>262</v>
      </c>
      <c r="E19" s="59" t="s">
        <v>377</v>
      </c>
    </row>
    <row r="20" spans="2:5" x14ac:dyDescent="0.2">
      <c r="B20" s="59" t="s">
        <v>378</v>
      </c>
      <c r="C20" s="59" t="s">
        <v>375</v>
      </c>
      <c r="D20" t="s">
        <v>263</v>
      </c>
      <c r="E20" s="59" t="s">
        <v>377</v>
      </c>
    </row>
    <row r="21" spans="2:5" x14ac:dyDescent="0.2">
      <c r="B21" s="59" t="s">
        <v>378</v>
      </c>
      <c r="C21" s="59" t="s">
        <v>375</v>
      </c>
      <c r="D21" t="s">
        <v>264</v>
      </c>
      <c r="E21" s="59" t="s">
        <v>377</v>
      </c>
    </row>
    <row r="22" spans="2:5" x14ac:dyDescent="0.2">
      <c r="B22" s="59" t="s">
        <v>378</v>
      </c>
      <c r="C22" s="59" t="s">
        <v>375</v>
      </c>
      <c r="D22" t="s">
        <v>265</v>
      </c>
      <c r="E22" s="59" t="s">
        <v>377</v>
      </c>
    </row>
    <row r="23" spans="2:5" x14ac:dyDescent="0.2">
      <c r="B23" s="59" t="s">
        <v>378</v>
      </c>
      <c r="C23" s="59" t="s">
        <v>375</v>
      </c>
      <c r="D23" t="s">
        <v>266</v>
      </c>
      <c r="E23" s="59" t="s">
        <v>377</v>
      </c>
    </row>
    <row r="24" spans="2:5" x14ac:dyDescent="0.2">
      <c r="B24" s="59" t="s">
        <v>378</v>
      </c>
      <c r="C24" s="59" t="s">
        <v>375</v>
      </c>
      <c r="D24" t="s">
        <v>267</v>
      </c>
      <c r="E24" s="59" t="s">
        <v>377</v>
      </c>
    </row>
    <row r="25" spans="2:5" x14ac:dyDescent="0.2">
      <c r="B25" s="59" t="s">
        <v>378</v>
      </c>
      <c r="C25" s="59" t="s">
        <v>375</v>
      </c>
      <c r="D25" t="s">
        <v>268</v>
      </c>
      <c r="E25" s="59" t="s">
        <v>377</v>
      </c>
    </row>
    <row r="26" spans="2:5" x14ac:dyDescent="0.2">
      <c r="B26" s="59" t="s">
        <v>378</v>
      </c>
      <c r="C26" s="59" t="s">
        <v>375</v>
      </c>
      <c r="D26" t="s">
        <v>269</v>
      </c>
      <c r="E26" s="59" t="s">
        <v>377</v>
      </c>
    </row>
    <row r="27" spans="2:5" x14ac:dyDescent="0.2">
      <c r="B27" s="59" t="s">
        <v>378</v>
      </c>
      <c r="C27" s="59" t="s">
        <v>375</v>
      </c>
      <c r="D27" t="s">
        <v>270</v>
      </c>
      <c r="E27" s="59" t="s">
        <v>377</v>
      </c>
    </row>
    <row r="28" spans="2:5" x14ac:dyDescent="0.2">
      <c r="B28" s="59" t="s">
        <v>378</v>
      </c>
      <c r="C28" s="59" t="s">
        <v>375</v>
      </c>
      <c r="D28" t="s">
        <v>271</v>
      </c>
      <c r="E28" s="59" t="s">
        <v>377</v>
      </c>
    </row>
    <row r="29" spans="2:5" x14ac:dyDescent="0.2">
      <c r="B29" s="59" t="s">
        <v>378</v>
      </c>
      <c r="C29" s="59" t="s">
        <v>375</v>
      </c>
      <c r="D29" t="s">
        <v>272</v>
      </c>
      <c r="E29" s="59" t="s">
        <v>377</v>
      </c>
    </row>
    <row r="30" spans="2:5" x14ac:dyDescent="0.2">
      <c r="B30" s="59" t="s">
        <v>378</v>
      </c>
      <c r="C30" s="59" t="s">
        <v>375</v>
      </c>
      <c r="D30" t="s">
        <v>273</v>
      </c>
      <c r="E30" s="59" t="s">
        <v>377</v>
      </c>
    </row>
    <row r="31" spans="2:5" x14ac:dyDescent="0.2">
      <c r="B31" s="59" t="s">
        <v>378</v>
      </c>
      <c r="C31" s="59" t="s">
        <v>375</v>
      </c>
      <c r="D31" t="s">
        <v>274</v>
      </c>
      <c r="E31" s="59" t="s">
        <v>377</v>
      </c>
    </row>
    <row r="32" spans="2:5" x14ac:dyDescent="0.2">
      <c r="B32" s="59" t="s">
        <v>378</v>
      </c>
      <c r="C32" s="59" t="s">
        <v>375</v>
      </c>
      <c r="D32" t="s">
        <v>275</v>
      </c>
      <c r="E32" s="59" t="s">
        <v>377</v>
      </c>
    </row>
    <row r="33" spans="2:5" x14ac:dyDescent="0.2">
      <c r="B33" s="59" t="s">
        <v>378</v>
      </c>
      <c r="C33" s="59" t="s">
        <v>375</v>
      </c>
      <c r="D33" t="s">
        <v>276</v>
      </c>
      <c r="E33" s="59" t="s">
        <v>377</v>
      </c>
    </row>
    <row r="34" spans="2:5" x14ac:dyDescent="0.2">
      <c r="B34" s="59" t="s">
        <v>378</v>
      </c>
      <c r="C34" s="59" t="s">
        <v>375</v>
      </c>
      <c r="D34" t="s">
        <v>277</v>
      </c>
      <c r="E34" s="59" t="s">
        <v>377</v>
      </c>
    </row>
    <row r="35" spans="2:5" x14ac:dyDescent="0.2">
      <c r="B35" s="59" t="s">
        <v>378</v>
      </c>
      <c r="C35" s="59" t="s">
        <v>375</v>
      </c>
      <c r="D35" t="s">
        <v>278</v>
      </c>
      <c r="E35" s="59" t="s">
        <v>377</v>
      </c>
    </row>
    <row r="36" spans="2:5" x14ac:dyDescent="0.2">
      <c r="B36" s="59" t="s">
        <v>378</v>
      </c>
      <c r="C36" s="59" t="s">
        <v>375</v>
      </c>
      <c r="D36" t="s">
        <v>279</v>
      </c>
      <c r="E36" s="59" t="s">
        <v>377</v>
      </c>
    </row>
    <row r="37" spans="2:5" x14ac:dyDescent="0.2">
      <c r="B37" s="59" t="s">
        <v>378</v>
      </c>
      <c r="C37" s="59" t="s">
        <v>375</v>
      </c>
      <c r="D37" t="s">
        <v>280</v>
      </c>
      <c r="E37" s="59" t="s">
        <v>377</v>
      </c>
    </row>
    <row r="38" spans="2:5" x14ac:dyDescent="0.2">
      <c r="B38" s="59" t="s">
        <v>378</v>
      </c>
      <c r="C38" s="59" t="s">
        <v>375</v>
      </c>
      <c r="D38" t="s">
        <v>281</v>
      </c>
      <c r="E38" s="59" t="s">
        <v>377</v>
      </c>
    </row>
    <row r="39" spans="2:5" x14ac:dyDescent="0.2">
      <c r="B39" s="59" t="s">
        <v>378</v>
      </c>
      <c r="C39" s="59" t="s">
        <v>375</v>
      </c>
      <c r="D39" t="s">
        <v>282</v>
      </c>
      <c r="E39" s="59" t="s">
        <v>377</v>
      </c>
    </row>
    <row r="40" spans="2:5" x14ac:dyDescent="0.2">
      <c r="B40" s="59" t="s">
        <v>378</v>
      </c>
      <c r="C40" s="59" t="s">
        <v>375</v>
      </c>
      <c r="D40" t="s">
        <v>283</v>
      </c>
      <c r="E40" s="59" t="s">
        <v>377</v>
      </c>
    </row>
    <row r="41" spans="2:5" x14ac:dyDescent="0.2">
      <c r="B41" s="59" t="s">
        <v>378</v>
      </c>
      <c r="C41" s="59" t="s">
        <v>375</v>
      </c>
      <c r="D41" t="s">
        <v>284</v>
      </c>
      <c r="E41" s="59" t="s">
        <v>377</v>
      </c>
    </row>
    <row r="42" spans="2:5" x14ac:dyDescent="0.2">
      <c r="B42" s="59" t="s">
        <v>378</v>
      </c>
      <c r="C42" s="59" t="s">
        <v>375</v>
      </c>
      <c r="D42" t="s">
        <v>285</v>
      </c>
      <c r="E42" s="59" t="s">
        <v>377</v>
      </c>
    </row>
    <row r="43" spans="2:5" x14ac:dyDescent="0.2">
      <c r="B43" s="59" t="s">
        <v>378</v>
      </c>
      <c r="C43" s="59" t="s">
        <v>375</v>
      </c>
      <c r="D43" t="s">
        <v>286</v>
      </c>
      <c r="E43" s="59" t="s">
        <v>377</v>
      </c>
    </row>
    <row r="44" spans="2:5" x14ac:dyDescent="0.2">
      <c r="B44" s="59" t="s">
        <v>378</v>
      </c>
      <c r="C44" s="59" t="s">
        <v>375</v>
      </c>
      <c r="D44" t="s">
        <v>287</v>
      </c>
      <c r="E44" s="59" t="s">
        <v>377</v>
      </c>
    </row>
    <row r="45" spans="2:5" x14ac:dyDescent="0.2">
      <c r="B45" s="59" t="s">
        <v>378</v>
      </c>
      <c r="C45" s="59" t="s">
        <v>375</v>
      </c>
      <c r="D45" t="s">
        <v>288</v>
      </c>
      <c r="E45" s="59" t="s">
        <v>377</v>
      </c>
    </row>
    <row r="46" spans="2:5" x14ac:dyDescent="0.2">
      <c r="B46" s="59" t="s">
        <v>378</v>
      </c>
      <c r="C46" s="59" t="s">
        <v>375</v>
      </c>
      <c r="D46" t="s">
        <v>289</v>
      </c>
      <c r="E46" s="59" t="s">
        <v>377</v>
      </c>
    </row>
    <row r="47" spans="2:5" x14ac:dyDescent="0.2">
      <c r="B47" s="59" t="s">
        <v>378</v>
      </c>
      <c r="C47" s="59" t="s">
        <v>375</v>
      </c>
      <c r="D47" t="s">
        <v>290</v>
      </c>
      <c r="E47" s="59" t="s">
        <v>377</v>
      </c>
    </row>
    <row r="48" spans="2:5" x14ac:dyDescent="0.2">
      <c r="B48" s="59" t="s">
        <v>378</v>
      </c>
      <c r="C48" s="59" t="s">
        <v>375</v>
      </c>
      <c r="D48" t="s">
        <v>291</v>
      </c>
      <c r="E48" s="59" t="s">
        <v>377</v>
      </c>
    </row>
    <row r="49" spans="2:5" x14ac:dyDescent="0.2">
      <c r="B49" s="59" t="s">
        <v>378</v>
      </c>
      <c r="C49" s="59" t="s">
        <v>375</v>
      </c>
      <c r="D49" t="s">
        <v>292</v>
      </c>
      <c r="E49" s="59" t="s">
        <v>377</v>
      </c>
    </row>
    <row r="50" spans="2:5" x14ac:dyDescent="0.2">
      <c r="B50" s="59" t="s">
        <v>378</v>
      </c>
      <c r="C50" s="59" t="s">
        <v>375</v>
      </c>
      <c r="D50" t="s">
        <v>293</v>
      </c>
      <c r="E50" s="59" t="s">
        <v>377</v>
      </c>
    </row>
    <row r="51" spans="2:5" x14ac:dyDescent="0.2">
      <c r="B51" s="59" t="s">
        <v>378</v>
      </c>
      <c r="C51" s="59" t="s">
        <v>375</v>
      </c>
      <c r="D51" t="s">
        <v>294</v>
      </c>
      <c r="E51" s="59" t="s">
        <v>377</v>
      </c>
    </row>
    <row r="52" spans="2:5" x14ac:dyDescent="0.2">
      <c r="B52" s="59" t="s">
        <v>378</v>
      </c>
      <c r="C52" s="59" t="s">
        <v>375</v>
      </c>
      <c r="D52" t="s">
        <v>295</v>
      </c>
      <c r="E52" s="59" t="s">
        <v>377</v>
      </c>
    </row>
    <row r="53" spans="2:5" x14ac:dyDescent="0.2">
      <c r="B53" s="59" t="s">
        <v>378</v>
      </c>
      <c r="C53" s="59" t="s">
        <v>375</v>
      </c>
      <c r="D53" t="s">
        <v>296</v>
      </c>
      <c r="E53" s="59" t="s">
        <v>377</v>
      </c>
    </row>
    <row r="54" spans="2:5" x14ac:dyDescent="0.2">
      <c r="B54" s="59" t="s">
        <v>378</v>
      </c>
      <c r="C54" s="59" t="s">
        <v>375</v>
      </c>
      <c r="D54" t="s">
        <v>297</v>
      </c>
      <c r="E54" s="59" t="s">
        <v>377</v>
      </c>
    </row>
    <row r="55" spans="2:5" x14ac:dyDescent="0.2">
      <c r="B55" s="59" t="s">
        <v>378</v>
      </c>
      <c r="C55" s="59" t="s">
        <v>375</v>
      </c>
      <c r="D55" t="s">
        <v>298</v>
      </c>
      <c r="E55" s="59" t="s">
        <v>377</v>
      </c>
    </row>
    <row r="56" spans="2:5" x14ac:dyDescent="0.2">
      <c r="B56" s="59" t="s">
        <v>378</v>
      </c>
      <c r="C56" s="59" t="s">
        <v>375</v>
      </c>
      <c r="D56" t="s">
        <v>299</v>
      </c>
      <c r="E56" s="59" t="s">
        <v>377</v>
      </c>
    </row>
    <row r="57" spans="2:5" x14ac:dyDescent="0.2">
      <c r="B57" s="59" t="s">
        <v>378</v>
      </c>
      <c r="C57" s="59" t="s">
        <v>375</v>
      </c>
      <c r="D57" t="s">
        <v>300</v>
      </c>
      <c r="E57" s="59" t="s">
        <v>377</v>
      </c>
    </row>
    <row r="58" spans="2:5" x14ac:dyDescent="0.2">
      <c r="B58" s="59" t="s">
        <v>378</v>
      </c>
      <c r="C58" s="59" t="s">
        <v>375</v>
      </c>
      <c r="D58" t="s">
        <v>301</v>
      </c>
      <c r="E58" s="59" t="s">
        <v>377</v>
      </c>
    </row>
    <row r="59" spans="2:5" x14ac:dyDescent="0.2">
      <c r="B59" s="59" t="s">
        <v>378</v>
      </c>
      <c r="C59" s="59" t="s">
        <v>375</v>
      </c>
      <c r="D59" t="s">
        <v>302</v>
      </c>
      <c r="E59" s="59" t="s">
        <v>377</v>
      </c>
    </row>
    <row r="60" spans="2:5" x14ac:dyDescent="0.2">
      <c r="B60" s="59" t="s">
        <v>378</v>
      </c>
      <c r="C60" s="59" t="s">
        <v>375</v>
      </c>
      <c r="D60" t="s">
        <v>303</v>
      </c>
      <c r="E60" s="59" t="s">
        <v>377</v>
      </c>
    </row>
    <row r="61" spans="2:5" x14ac:dyDescent="0.2">
      <c r="B61" s="59" t="s">
        <v>378</v>
      </c>
      <c r="C61" s="59" t="s">
        <v>375</v>
      </c>
      <c r="D61" t="s">
        <v>304</v>
      </c>
      <c r="E61" s="59" t="s">
        <v>377</v>
      </c>
    </row>
    <row r="62" spans="2:5" x14ac:dyDescent="0.2">
      <c r="B62" s="59" t="s">
        <v>378</v>
      </c>
      <c r="C62" s="59" t="s">
        <v>375</v>
      </c>
      <c r="D62" t="s">
        <v>305</v>
      </c>
      <c r="E62" s="59" t="s">
        <v>377</v>
      </c>
    </row>
    <row r="63" spans="2:5" x14ac:dyDescent="0.2">
      <c r="B63" s="59" t="s">
        <v>378</v>
      </c>
      <c r="C63" s="59" t="s">
        <v>375</v>
      </c>
      <c r="D63" t="s">
        <v>306</v>
      </c>
      <c r="E63" s="59" t="s">
        <v>377</v>
      </c>
    </row>
    <row r="64" spans="2:5" x14ac:dyDescent="0.2">
      <c r="B64" s="59" t="s">
        <v>378</v>
      </c>
      <c r="C64" s="59" t="s">
        <v>375</v>
      </c>
      <c r="D64" t="s">
        <v>307</v>
      </c>
      <c r="E64" s="59" t="s">
        <v>377</v>
      </c>
    </row>
    <row r="65" spans="2:5" x14ac:dyDescent="0.2">
      <c r="B65" s="59" t="s">
        <v>378</v>
      </c>
      <c r="C65" s="59" t="s">
        <v>375</v>
      </c>
      <c r="D65" t="s">
        <v>308</v>
      </c>
      <c r="E65" s="59" t="s">
        <v>377</v>
      </c>
    </row>
    <row r="66" spans="2:5" x14ac:dyDescent="0.2">
      <c r="B66" s="59" t="s">
        <v>378</v>
      </c>
      <c r="C66" s="59" t="s">
        <v>375</v>
      </c>
      <c r="D66" t="s">
        <v>309</v>
      </c>
      <c r="E66" s="59" t="s">
        <v>377</v>
      </c>
    </row>
    <row r="67" spans="2:5" x14ac:dyDescent="0.2">
      <c r="B67" s="59" t="s">
        <v>378</v>
      </c>
      <c r="C67" s="59" t="s">
        <v>375</v>
      </c>
      <c r="D67" t="s">
        <v>310</v>
      </c>
      <c r="E67" s="59" t="s">
        <v>377</v>
      </c>
    </row>
    <row r="68" spans="2:5" x14ac:dyDescent="0.2">
      <c r="B68" s="59" t="s">
        <v>378</v>
      </c>
      <c r="C68" s="59" t="s">
        <v>375</v>
      </c>
      <c r="D68" t="s">
        <v>311</v>
      </c>
      <c r="E68" s="59" t="s">
        <v>377</v>
      </c>
    </row>
    <row r="69" spans="2:5" x14ac:dyDescent="0.2">
      <c r="B69" s="59" t="s">
        <v>378</v>
      </c>
      <c r="C69" s="59" t="s">
        <v>375</v>
      </c>
      <c r="D69" t="s">
        <v>312</v>
      </c>
      <c r="E69" s="59" t="s">
        <v>377</v>
      </c>
    </row>
    <row r="70" spans="2:5" x14ac:dyDescent="0.2">
      <c r="B70" s="59" t="s">
        <v>378</v>
      </c>
      <c r="C70" s="59" t="s">
        <v>375</v>
      </c>
      <c r="D70" t="s">
        <v>177</v>
      </c>
      <c r="E70" s="59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2024-02-28T20:36:59Z</dcterms:modified>
</cp:coreProperties>
</file>